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BB21A133-C201-4AAE-99EB-F437FB5755FF}" xr6:coauthVersionLast="47" xr6:coauthVersionMax="47" xr10:uidLastSave="{00000000-0000-0000-0000-000000000000}"/>
  <bookViews>
    <workbookView xWindow="-110" yWindow="-110" windowWidth="19420" windowHeight="11500" tabRatio="787" firstSheet="2"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oncurrentCalc="0"/>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W113" i="24" l="1"/>
  <c r="ES113" i="24"/>
  <c r="ET113" i="24"/>
  <c r="EV113" i="24"/>
  <c r="EX113" i="24"/>
  <c r="EY113" i="24"/>
  <c r="EZ113" i="24"/>
  <c r="FA113" i="24"/>
  <c r="EW62" i="24"/>
  <c r="ES62" i="24"/>
  <c r="ET62" i="24"/>
  <c r="EV62" i="24"/>
  <c r="EX62" i="24"/>
  <c r="EY62" i="24"/>
  <c r="EZ62" i="24"/>
  <c r="FA62" i="24"/>
  <c r="EW124" i="24"/>
  <c r="ES124" i="24"/>
  <c r="ET124" i="24"/>
  <c r="EV124" i="24"/>
  <c r="EX124" i="24"/>
  <c r="EY124" i="24"/>
  <c r="EZ124" i="24"/>
  <c r="FA124" i="24"/>
  <c r="EW115" i="24"/>
  <c r="ES115" i="24"/>
  <c r="ET115" i="24"/>
  <c r="EV115" i="24"/>
  <c r="EX115" i="24"/>
  <c r="EY115" i="24"/>
  <c r="EZ115" i="24"/>
  <c r="FA115" i="24"/>
  <c r="EW12" i="24"/>
  <c r="ES12" i="24"/>
  <c r="EW13" i="24"/>
  <c r="ES13" i="24"/>
  <c r="EW14" i="24"/>
  <c r="ES14" i="24"/>
  <c r="EW15" i="24"/>
  <c r="ES15" i="24"/>
  <c r="EW16" i="24"/>
  <c r="ES16" i="24"/>
  <c r="EW17" i="24"/>
  <c r="ES17" i="24"/>
  <c r="EW18" i="24"/>
  <c r="ES18" i="24"/>
  <c r="EW19" i="24"/>
  <c r="ES19" i="24"/>
  <c r="EW20" i="24"/>
  <c r="ES20" i="24"/>
  <c r="EW21" i="24"/>
  <c r="ES21" i="24"/>
  <c r="EW22" i="24"/>
  <c r="ES22" i="24"/>
  <c r="EW23" i="24"/>
  <c r="ES23" i="24"/>
  <c r="EW24" i="24"/>
  <c r="ES24" i="24"/>
  <c r="EW25" i="24"/>
  <c r="ES25" i="24"/>
  <c r="EW26" i="24"/>
  <c r="ES26" i="24"/>
  <c r="EW27" i="24"/>
  <c r="ES27" i="24"/>
  <c r="EW28" i="24"/>
  <c r="ES28" i="24"/>
  <c r="EW29" i="24"/>
  <c r="ES29" i="24"/>
  <c r="EW30" i="24"/>
  <c r="ES30" i="24"/>
  <c r="EW31" i="24"/>
  <c r="ES31" i="24"/>
  <c r="EW32" i="24"/>
  <c r="ES32" i="24"/>
  <c r="EW33" i="24"/>
  <c r="ES33" i="24"/>
  <c r="EW34" i="24"/>
  <c r="ES34" i="24"/>
  <c r="EW35" i="24"/>
  <c r="ES35" i="24"/>
  <c r="EW36" i="24"/>
  <c r="ES36" i="24"/>
  <c r="EW37" i="24"/>
  <c r="ES37" i="24"/>
  <c r="EW38" i="24"/>
  <c r="ES38" i="24"/>
  <c r="EW39" i="24"/>
  <c r="ES39" i="24"/>
  <c r="EW40" i="24"/>
  <c r="ES40" i="24"/>
  <c r="EW41" i="24"/>
  <c r="ES41" i="24"/>
  <c r="EW42" i="24"/>
  <c r="ES42" i="24"/>
  <c r="EW43" i="24"/>
  <c r="ES43" i="24"/>
  <c r="EW44" i="24"/>
  <c r="ES44" i="24"/>
  <c r="EW45" i="24"/>
  <c r="ES45" i="24"/>
  <c r="EW46" i="24"/>
  <c r="ES46" i="24"/>
  <c r="EW47" i="24"/>
  <c r="ES47" i="24"/>
  <c r="EW48" i="24"/>
  <c r="ES48" i="24"/>
  <c r="EW49" i="24"/>
  <c r="ES49" i="24"/>
  <c r="EW50" i="24"/>
  <c r="ES50" i="24"/>
  <c r="EW51" i="24"/>
  <c r="ES51" i="24"/>
  <c r="EW52" i="24"/>
  <c r="ES52" i="24"/>
  <c r="EW53" i="24"/>
  <c r="ES53" i="24"/>
  <c r="EW54" i="24"/>
  <c r="ES54" i="24"/>
  <c r="EW55" i="24"/>
  <c r="ES55" i="24"/>
  <c r="EW56" i="24"/>
  <c r="ES56" i="24"/>
  <c r="EW57" i="24"/>
  <c r="ES57" i="24"/>
  <c r="EW58" i="24"/>
  <c r="ES58" i="24"/>
  <c r="EW59" i="24"/>
  <c r="ES59" i="24"/>
  <c r="EW60" i="24"/>
  <c r="ES60" i="24"/>
  <c r="EW61" i="24"/>
  <c r="ES61" i="24"/>
  <c r="EW63" i="24"/>
  <c r="ES63" i="24"/>
  <c r="EW64" i="24"/>
  <c r="ES64" i="24"/>
  <c r="EW65" i="24"/>
  <c r="ES65" i="24"/>
  <c r="EW66" i="24"/>
  <c r="ES66" i="24"/>
  <c r="EW67" i="24"/>
  <c r="ES67" i="24"/>
  <c r="EW68" i="24"/>
  <c r="ES68" i="24"/>
  <c r="EW69" i="24"/>
  <c r="ES69" i="24"/>
  <c r="EW70" i="24"/>
  <c r="ES70" i="24"/>
  <c r="EW71" i="24"/>
  <c r="ES71" i="24"/>
  <c r="EW72" i="24"/>
  <c r="ES72" i="24"/>
  <c r="EW73" i="24"/>
  <c r="ES73" i="24"/>
  <c r="EW74" i="24"/>
  <c r="ES74" i="24"/>
  <c r="EW75" i="24"/>
  <c r="ES75" i="24"/>
  <c r="EW76" i="24"/>
  <c r="ES76" i="24"/>
  <c r="EW77" i="24"/>
  <c r="ES77" i="24"/>
  <c r="EW78" i="24"/>
  <c r="ES78" i="24"/>
  <c r="EW79" i="24"/>
  <c r="ES79" i="24"/>
  <c r="EW80" i="24"/>
  <c r="ES80" i="24"/>
  <c r="EW81" i="24"/>
  <c r="ES81" i="24"/>
  <c r="EW82" i="24"/>
  <c r="ES82" i="24"/>
  <c r="EW83" i="24"/>
  <c r="ES83" i="24"/>
  <c r="EW84" i="24"/>
  <c r="ES84" i="24"/>
  <c r="EW85" i="24"/>
  <c r="ES85" i="24"/>
  <c r="EW86" i="24"/>
  <c r="ES86" i="24"/>
  <c r="EW87" i="24"/>
  <c r="ES87" i="24"/>
  <c r="EW88" i="24"/>
  <c r="ES88" i="24"/>
  <c r="EW89" i="24"/>
  <c r="ES89" i="24"/>
  <c r="EW90" i="24"/>
  <c r="ES90" i="24"/>
  <c r="EW91" i="24"/>
  <c r="ES91" i="24"/>
  <c r="EW92" i="24"/>
  <c r="ES92" i="24"/>
  <c r="EW93" i="24"/>
  <c r="ES93" i="24"/>
  <c r="EW94" i="24"/>
  <c r="ES94" i="24"/>
  <c r="EW95" i="24"/>
  <c r="ES95" i="24"/>
  <c r="EW96" i="24"/>
  <c r="ES96" i="24"/>
  <c r="EW97" i="24"/>
  <c r="ES97" i="24"/>
  <c r="EW98" i="24"/>
  <c r="ES98" i="24"/>
  <c r="EW99" i="24"/>
  <c r="ES99" i="24"/>
  <c r="EW100" i="24"/>
  <c r="ES100" i="24"/>
  <c r="EW101" i="24"/>
  <c r="ES101" i="24"/>
  <c r="EW102" i="24"/>
  <c r="ES102" i="24"/>
  <c r="EW103" i="24"/>
  <c r="ES103" i="24"/>
  <c r="EW104" i="24"/>
  <c r="ES104" i="24"/>
  <c r="EW105" i="24"/>
  <c r="ES105" i="24"/>
  <c r="EW106" i="24"/>
  <c r="ES106" i="24"/>
  <c r="EW107" i="24"/>
  <c r="ES107" i="24"/>
  <c r="EW108" i="24"/>
  <c r="ES108" i="24"/>
  <c r="EW109" i="24"/>
  <c r="ES109" i="24"/>
  <c r="EW110" i="24"/>
  <c r="ES110" i="24"/>
  <c r="EW111" i="24"/>
  <c r="ES111" i="24"/>
  <c r="EW112" i="24"/>
  <c r="ES112" i="24"/>
  <c r="EW114" i="24"/>
  <c r="ES114" i="24"/>
  <c r="EW116" i="24"/>
  <c r="ES116" i="24"/>
  <c r="EW117" i="24"/>
  <c r="ES117" i="24"/>
  <c r="EW118" i="24"/>
  <c r="ES118" i="24"/>
  <c r="EW119" i="24"/>
  <c r="ES119" i="24"/>
  <c r="EW120" i="24"/>
  <c r="ES120" i="24"/>
  <c r="EW121" i="24"/>
  <c r="ES121" i="24"/>
  <c r="EW122" i="24"/>
  <c r="ES122" i="24"/>
  <c r="EW123" i="24"/>
  <c r="ES123" i="24"/>
  <c r="EW125" i="24"/>
  <c r="ES125" i="24"/>
  <c r="EW126" i="24"/>
  <c r="ES126" i="24"/>
  <c r="EW127" i="24"/>
  <c r="ES127" i="24"/>
  <c r="EW11" i="24"/>
  <c r="ES11" i="24"/>
  <c r="EK12" i="24"/>
  <c r="EG12" i="24"/>
  <c r="EK13" i="24"/>
  <c r="EG13" i="24"/>
  <c r="EK14" i="24"/>
  <c r="EG14" i="24"/>
  <c r="EK15" i="24"/>
  <c r="EG15" i="24"/>
  <c r="EK16" i="24"/>
  <c r="EG16" i="24"/>
  <c r="EG17" i="24"/>
  <c r="EG18" i="24"/>
  <c r="EG19" i="24"/>
  <c r="EG20" i="24"/>
  <c r="EG21" i="24"/>
  <c r="EK22" i="24"/>
  <c r="EG22" i="24"/>
  <c r="EK23" i="24"/>
  <c r="EG23" i="24"/>
  <c r="EK24" i="24"/>
  <c r="EG24" i="24"/>
  <c r="EK25" i="24"/>
  <c r="EG25" i="24"/>
  <c r="EK26" i="24"/>
  <c r="EG26" i="24"/>
  <c r="EK27" i="24"/>
  <c r="EG27" i="24"/>
  <c r="EK28" i="24"/>
  <c r="EG28" i="24"/>
  <c r="EK29" i="24"/>
  <c r="EG29" i="24"/>
  <c r="EK30" i="24"/>
  <c r="EG30" i="24"/>
  <c r="EG31" i="24"/>
  <c r="EG32" i="24"/>
  <c r="EG33" i="24"/>
  <c r="EK34" i="24"/>
  <c r="EG34" i="24"/>
  <c r="EK35" i="24"/>
  <c r="EG35" i="24"/>
  <c r="EK36" i="24"/>
  <c r="EG36" i="24"/>
  <c r="EK37" i="24"/>
  <c r="EG37" i="24"/>
  <c r="EK38" i="24"/>
  <c r="EG38" i="24"/>
  <c r="EK39" i="24"/>
  <c r="EG39" i="24"/>
  <c r="EK40" i="24"/>
  <c r="EG40" i="24"/>
  <c r="EK41" i="24"/>
  <c r="EG41" i="24"/>
  <c r="EK42" i="24"/>
  <c r="EG42" i="24"/>
  <c r="EK43" i="24"/>
  <c r="EG43" i="24"/>
  <c r="EK44" i="24"/>
  <c r="EG44" i="24"/>
  <c r="EK45" i="24"/>
  <c r="EG45" i="24"/>
  <c r="EK46" i="24"/>
  <c r="EG46" i="24"/>
  <c r="EK47" i="24"/>
  <c r="EG47" i="24"/>
  <c r="EK48" i="24"/>
  <c r="EG48" i="24"/>
  <c r="EK49" i="24"/>
  <c r="EG49" i="24"/>
  <c r="EK50" i="24"/>
  <c r="EG50" i="24"/>
  <c r="EK51" i="24"/>
  <c r="EG51" i="24"/>
  <c r="EK52" i="24"/>
  <c r="EG52" i="24"/>
  <c r="EK53" i="24"/>
  <c r="EG53" i="24"/>
  <c r="EK54" i="24"/>
  <c r="EG54" i="24"/>
  <c r="EK55" i="24"/>
  <c r="EG55" i="24"/>
  <c r="EK56" i="24"/>
  <c r="EG56" i="24"/>
  <c r="EK57" i="24"/>
  <c r="EG57" i="24"/>
  <c r="EK58" i="24"/>
  <c r="EG58" i="24"/>
  <c r="EK59" i="24"/>
  <c r="EG59" i="24"/>
  <c r="EK60" i="24"/>
  <c r="EG60" i="24"/>
  <c r="EK61" i="24"/>
  <c r="EG61" i="24"/>
  <c r="EK63" i="24"/>
  <c r="EG63" i="24"/>
  <c r="EG64" i="24"/>
  <c r="EK65" i="24"/>
  <c r="EG65" i="24"/>
  <c r="EK66" i="24"/>
  <c r="EG66" i="24"/>
  <c r="EK67" i="24"/>
  <c r="EG67" i="24"/>
  <c r="EK68" i="24"/>
  <c r="EG68" i="24"/>
  <c r="EK69" i="24"/>
  <c r="EG69" i="24"/>
  <c r="EK70" i="24"/>
  <c r="EG70" i="24"/>
  <c r="EK71" i="24"/>
  <c r="EG71" i="24"/>
  <c r="EK72" i="24"/>
  <c r="EG72" i="24"/>
  <c r="EK73" i="24"/>
  <c r="EG73" i="24"/>
  <c r="EK74" i="24"/>
  <c r="EG74" i="24"/>
  <c r="EK75" i="24"/>
  <c r="EG75" i="24"/>
  <c r="EK76" i="24"/>
  <c r="EG76" i="24"/>
  <c r="EK77" i="24"/>
  <c r="EG77" i="24"/>
  <c r="EK78" i="24"/>
  <c r="EG78" i="24"/>
  <c r="EK79" i="24"/>
  <c r="EG79" i="24"/>
  <c r="EK80" i="24"/>
  <c r="EG80" i="24"/>
  <c r="EG81" i="24"/>
  <c r="EK82" i="24"/>
  <c r="EG82" i="24"/>
  <c r="EK83" i="24"/>
  <c r="EG83" i="24"/>
  <c r="EK84" i="24"/>
  <c r="EG84" i="24"/>
  <c r="EK85" i="24"/>
  <c r="EG85" i="24"/>
  <c r="EK86" i="24"/>
  <c r="EG86" i="24"/>
  <c r="EK87" i="24"/>
  <c r="EG87" i="24"/>
  <c r="EG88" i="24"/>
  <c r="EK89" i="24"/>
  <c r="EG89" i="24"/>
  <c r="EK90" i="24"/>
  <c r="EG90" i="24"/>
  <c r="EK91" i="24"/>
  <c r="EG91" i="24"/>
  <c r="EK92" i="24"/>
  <c r="EG92" i="24"/>
  <c r="EK93" i="24"/>
  <c r="EG93" i="24"/>
  <c r="EK94" i="24"/>
  <c r="EG94" i="24"/>
  <c r="EK95" i="24"/>
  <c r="EG95" i="24"/>
  <c r="EK96" i="24"/>
  <c r="EG96" i="24"/>
  <c r="EK97" i="24"/>
  <c r="EG97" i="24"/>
  <c r="EK98" i="24"/>
  <c r="EG98" i="24"/>
  <c r="EK99" i="24"/>
  <c r="EG99" i="24"/>
  <c r="EK100" i="24"/>
  <c r="EG100" i="24"/>
  <c r="EK101" i="24"/>
  <c r="EG101" i="24"/>
  <c r="EG102" i="24"/>
  <c r="EK103" i="24"/>
  <c r="EG103" i="24"/>
  <c r="EK104" i="24"/>
  <c r="EG104" i="24"/>
  <c r="EK105" i="24"/>
  <c r="EG105" i="24"/>
  <c r="EK106" i="24"/>
  <c r="EG106" i="24"/>
  <c r="EK107" i="24"/>
  <c r="EG107" i="24"/>
  <c r="EK108" i="24"/>
  <c r="EG108" i="24"/>
  <c r="EG109" i="24"/>
  <c r="EK110" i="24"/>
  <c r="EG110" i="24"/>
  <c r="EK111" i="24"/>
  <c r="EG111" i="24"/>
  <c r="EK112" i="24"/>
  <c r="EG112" i="24"/>
  <c r="EK114" i="24"/>
  <c r="EG114" i="24"/>
  <c r="EK116" i="24"/>
  <c r="EG116" i="24"/>
  <c r="EK117" i="24"/>
  <c r="EG117" i="24"/>
  <c r="EK118" i="24"/>
  <c r="EG118" i="24"/>
  <c r="EK119" i="24"/>
  <c r="EG119" i="24"/>
  <c r="EK120" i="24"/>
  <c r="EG120" i="24"/>
  <c r="EK121" i="24"/>
  <c r="EG121" i="24"/>
  <c r="EK122" i="24"/>
  <c r="EG122" i="24"/>
  <c r="EK11" i="24"/>
  <c r="EG11" i="24"/>
  <c r="DY100" i="24"/>
  <c r="DU100" i="24"/>
  <c r="DY101" i="24"/>
  <c r="DU101" i="24"/>
  <c r="DU102" i="24"/>
  <c r="DY103" i="24"/>
  <c r="DU103" i="24"/>
  <c r="DY104" i="24"/>
  <c r="DU104" i="24"/>
  <c r="DY105" i="24"/>
  <c r="DU105" i="24"/>
  <c r="DY106" i="24"/>
  <c r="DU106" i="24"/>
  <c r="DY107" i="24"/>
  <c r="DU107" i="24"/>
  <c r="DY108" i="24"/>
  <c r="DU108" i="24"/>
  <c r="DU109" i="24"/>
  <c r="DY110" i="24"/>
  <c r="DU110" i="24"/>
  <c r="DY111" i="24"/>
  <c r="DU111" i="24"/>
  <c r="DY112" i="24"/>
  <c r="DU112" i="24"/>
  <c r="DY114" i="24"/>
  <c r="DU114" i="24"/>
  <c r="DY116" i="24"/>
  <c r="DU116" i="24"/>
  <c r="DY117" i="24"/>
  <c r="DU117" i="24"/>
  <c r="DY118" i="24"/>
  <c r="DU118" i="24"/>
  <c r="DY119" i="24"/>
  <c r="DU119" i="24"/>
  <c r="DY120" i="24"/>
  <c r="DU120" i="24"/>
  <c r="DY121" i="24"/>
  <c r="DU121" i="24"/>
  <c r="DY122" i="24"/>
  <c r="DU122" i="24"/>
  <c r="DY123" i="24"/>
  <c r="DU123" i="24"/>
  <c r="DY85" i="24"/>
  <c r="DU85" i="24"/>
  <c r="DY86" i="24"/>
  <c r="DU86" i="24"/>
  <c r="DY87" i="24"/>
  <c r="DU87" i="24"/>
  <c r="DU88" i="24"/>
  <c r="DY89" i="24"/>
  <c r="DU89" i="24"/>
  <c r="DY90" i="24"/>
  <c r="DU90" i="24"/>
  <c r="DY91" i="24"/>
  <c r="DU91" i="24"/>
  <c r="DY92" i="24"/>
  <c r="DU92" i="24"/>
  <c r="DY93" i="24"/>
  <c r="DU93" i="24"/>
  <c r="DY94" i="24"/>
  <c r="DU94" i="24"/>
  <c r="DY95" i="24"/>
  <c r="DU95" i="24"/>
  <c r="DY96" i="24"/>
  <c r="DU96" i="24"/>
  <c r="DY97" i="24"/>
  <c r="DU97" i="24"/>
  <c r="DY98" i="24"/>
  <c r="DU98" i="24"/>
  <c r="DY99" i="24"/>
  <c r="DU99" i="24"/>
  <c r="DY69" i="24"/>
  <c r="DU69" i="24"/>
  <c r="DY70" i="24"/>
  <c r="DU70" i="24"/>
  <c r="DY71" i="24"/>
  <c r="DU71" i="24"/>
  <c r="DY72" i="24"/>
  <c r="DU72" i="24"/>
  <c r="DY73" i="24"/>
  <c r="DU73" i="24"/>
  <c r="DY74" i="24"/>
  <c r="DU74" i="24"/>
  <c r="DY75" i="24"/>
  <c r="DU75" i="24"/>
  <c r="DY76" i="24"/>
  <c r="DU76" i="24"/>
  <c r="DY77" i="24"/>
  <c r="DU77" i="24"/>
  <c r="DY78" i="24"/>
  <c r="DU78" i="24"/>
  <c r="DY79" i="24"/>
  <c r="DU79" i="24"/>
  <c r="DY80" i="24"/>
  <c r="DU80" i="24"/>
  <c r="DU81" i="24"/>
  <c r="DY82" i="24"/>
  <c r="DU82" i="24"/>
  <c r="DY83" i="24"/>
  <c r="DU83" i="24"/>
  <c r="DY84" i="24"/>
  <c r="DU84" i="24"/>
  <c r="DY52" i="24"/>
  <c r="DU52" i="24"/>
  <c r="DY53" i="24"/>
  <c r="DU53" i="24"/>
  <c r="DY54" i="24"/>
  <c r="DU54" i="24"/>
  <c r="DY55" i="24"/>
  <c r="DU55" i="24"/>
  <c r="DY56" i="24"/>
  <c r="DU56" i="24"/>
  <c r="DY57" i="24"/>
  <c r="DU57" i="24"/>
  <c r="DY58" i="24"/>
  <c r="DU58" i="24"/>
  <c r="DY59" i="24"/>
  <c r="DU59" i="24"/>
  <c r="DY60" i="24"/>
  <c r="DU60" i="24"/>
  <c r="DY61" i="24"/>
  <c r="DU61" i="24"/>
  <c r="DY63" i="24"/>
  <c r="DU63" i="24"/>
  <c r="DU64" i="24"/>
  <c r="DY65" i="24"/>
  <c r="DU65" i="24"/>
  <c r="DY66" i="24"/>
  <c r="DU66" i="24"/>
  <c r="DY67" i="24"/>
  <c r="DU67" i="24"/>
  <c r="DY68" i="24"/>
  <c r="DU68" i="24"/>
  <c r="DY40" i="24"/>
  <c r="DU40" i="24"/>
  <c r="DY41" i="24"/>
  <c r="DU41" i="24"/>
  <c r="DY42" i="24"/>
  <c r="DU42" i="24"/>
  <c r="DY43" i="24"/>
  <c r="DU43" i="24"/>
  <c r="DY44" i="24"/>
  <c r="DU44" i="24"/>
  <c r="DY45" i="24"/>
  <c r="DU45" i="24"/>
  <c r="DY46" i="24"/>
  <c r="DU46" i="24"/>
  <c r="DY47" i="24"/>
  <c r="DU47" i="24"/>
  <c r="DY48" i="24"/>
  <c r="DU48" i="24"/>
  <c r="DY49" i="24"/>
  <c r="DU49" i="24"/>
  <c r="DY50" i="24"/>
  <c r="DU50" i="24"/>
  <c r="DY51" i="24"/>
  <c r="DU51" i="24"/>
  <c r="DY26" i="24"/>
  <c r="DU26" i="24"/>
  <c r="DY27" i="24"/>
  <c r="DU27" i="24"/>
  <c r="DY28" i="24"/>
  <c r="DU28" i="24"/>
  <c r="DY29" i="24"/>
  <c r="DU29" i="24"/>
  <c r="DY30" i="24"/>
  <c r="DU30" i="24"/>
  <c r="DU31" i="24"/>
  <c r="DU32" i="24"/>
  <c r="DU33" i="24"/>
  <c r="DY34" i="24"/>
  <c r="DU34" i="24"/>
  <c r="DY35" i="24"/>
  <c r="DU35" i="24"/>
  <c r="DY36" i="24"/>
  <c r="DU36" i="24"/>
  <c r="DY37" i="24"/>
  <c r="DU37" i="24"/>
  <c r="DY38" i="24"/>
  <c r="DU38" i="24"/>
  <c r="DY39" i="24"/>
  <c r="DU39" i="24"/>
  <c r="DU17" i="24"/>
  <c r="DU18" i="24"/>
  <c r="DU19" i="24"/>
  <c r="DU20" i="24"/>
  <c r="DU21" i="24"/>
  <c r="DY22" i="24"/>
  <c r="DU22" i="24"/>
  <c r="DY23" i="24"/>
  <c r="DU23" i="24"/>
  <c r="DY24" i="24"/>
  <c r="DU24" i="24"/>
  <c r="DY25" i="24"/>
  <c r="DU25" i="24"/>
  <c r="DY12" i="24"/>
  <c r="DU12" i="24"/>
  <c r="DY13" i="24"/>
  <c r="DU13" i="24"/>
  <c r="DY14" i="24"/>
  <c r="DU14" i="24"/>
  <c r="DY15" i="24"/>
  <c r="DU15" i="24"/>
  <c r="DY16" i="24"/>
  <c r="DU16" i="24"/>
  <c r="DY11" i="24"/>
  <c r="DU11" i="24"/>
  <c r="AF22" i="12"/>
  <c r="AG22" i="12"/>
  <c r="AH22" i="12"/>
  <c r="AF23" i="12"/>
  <c r="AG23" i="12"/>
  <c r="AH23" i="12"/>
  <c r="AF24" i="12"/>
  <c r="AG24" i="12"/>
  <c r="AH24" i="12"/>
  <c r="AF29" i="12"/>
  <c r="AG29" i="12"/>
  <c r="AH29" i="12"/>
  <c r="AF30" i="12"/>
  <c r="AG30" i="12"/>
  <c r="AH30" i="12"/>
  <c r="AF1" i="12"/>
  <c r="AG1" i="12"/>
  <c r="AH1" i="12"/>
  <c r="AH2" i="12"/>
  <c r="AF2" i="12"/>
  <c r="AG2" i="12"/>
  <c r="AD30" i="12"/>
  <c r="W30" i="12"/>
  <c r="AE29" i="12"/>
  <c r="AD29" i="12"/>
  <c r="AC29" i="12"/>
  <c r="AB29" i="12"/>
  <c r="AA29" i="12"/>
  <c r="Z29" i="12"/>
  <c r="Y29" i="12"/>
  <c r="X29" i="12"/>
  <c r="W29" i="12"/>
  <c r="AD24" i="12"/>
  <c r="AC24" i="12"/>
  <c r="AB24" i="12"/>
  <c r="W24" i="12"/>
  <c r="AE23" i="12"/>
  <c r="AD23" i="12"/>
  <c r="AC23" i="12"/>
  <c r="AB23" i="12"/>
  <c r="AA23" i="12"/>
  <c r="Z23" i="12"/>
  <c r="Y23" i="12"/>
  <c r="X23" i="12"/>
  <c r="W23" i="12"/>
  <c r="AD22" i="12"/>
  <c r="AC22" i="12"/>
  <c r="AB22" i="12"/>
  <c r="AA22" i="12"/>
  <c r="Z22" i="12"/>
  <c r="W22" i="12"/>
  <c r="W2" i="12"/>
  <c r="AE1" i="12"/>
  <c r="AE2" i="12"/>
  <c r="AD1" i="12"/>
  <c r="AD2" i="12"/>
  <c r="AC1" i="12"/>
  <c r="AC30" i="12"/>
  <c r="AB1" i="12"/>
  <c r="AB30" i="12"/>
  <c r="AA1" i="12"/>
  <c r="AA24" i="12"/>
  <c r="Z1" i="12"/>
  <c r="Z24" i="12"/>
  <c r="Y1" i="12"/>
  <c r="Y22" i="12"/>
  <c r="X1" i="12"/>
  <c r="X22" i="12"/>
  <c r="W1" i="12"/>
  <c r="AE24" i="12"/>
  <c r="AE22" i="12"/>
  <c r="AE30" i="12"/>
  <c r="X2" i="12"/>
  <c r="Y2" i="12"/>
  <c r="Z2" i="12"/>
  <c r="AA2" i="12"/>
  <c r="AB2" i="12"/>
  <c r="AC2" i="12"/>
  <c r="X30" i="12"/>
  <c r="Y30" i="12"/>
  <c r="X24" i="12"/>
  <c r="Z30" i="12"/>
  <c r="Y24" i="12"/>
  <c r="AA30" i="12"/>
  <c r="EU12" i="24"/>
  <c r="ET12" i="24"/>
  <c r="EX12" i="24"/>
  <c r="EY12" i="24"/>
  <c r="EZ12" i="24"/>
  <c r="FA12" i="24"/>
  <c r="FB12" i="24"/>
  <c r="ET13" i="24"/>
  <c r="EX13" i="24"/>
  <c r="EY13" i="24"/>
  <c r="EZ13" i="24"/>
  <c r="FB13" i="24"/>
  <c r="ET14" i="24"/>
  <c r="EV14" i="24"/>
  <c r="EX14" i="24"/>
  <c r="EY14" i="24"/>
  <c r="EZ14" i="24"/>
  <c r="FB14" i="24"/>
  <c r="EV15" i="24"/>
  <c r="EX15" i="24"/>
  <c r="EY15" i="24"/>
  <c r="EZ15" i="24"/>
  <c r="FB15" i="24"/>
  <c r="EU16" i="24"/>
  <c r="ET16" i="24"/>
  <c r="EX16" i="24"/>
  <c r="EY16" i="24"/>
  <c r="EZ16" i="24"/>
  <c r="FA16" i="24"/>
  <c r="FB16" i="24"/>
  <c r="EU17" i="24"/>
  <c r="EV17" i="24"/>
  <c r="ET17" i="24"/>
  <c r="EX17" i="24"/>
  <c r="EY17" i="24"/>
  <c r="EZ17" i="24"/>
  <c r="FA17" i="24"/>
  <c r="FB17" i="24"/>
  <c r="ET18" i="24"/>
  <c r="EV18" i="24"/>
  <c r="EX18" i="24"/>
  <c r="EY18" i="24"/>
  <c r="EZ18" i="24"/>
  <c r="FB18" i="24"/>
  <c r="ET19" i="24"/>
  <c r="EU19" i="24"/>
  <c r="EV19" i="24"/>
  <c r="EX19" i="24"/>
  <c r="EY19" i="24"/>
  <c r="EZ19" i="24"/>
  <c r="FB19" i="24"/>
  <c r="EU20" i="24"/>
  <c r="ET20" i="24"/>
  <c r="EX20" i="24"/>
  <c r="EY20" i="24"/>
  <c r="EZ20" i="24"/>
  <c r="FA20" i="24"/>
  <c r="FB20" i="24"/>
  <c r="EU21" i="24"/>
  <c r="EV21" i="24"/>
  <c r="ET21" i="24"/>
  <c r="EX21" i="24"/>
  <c r="EY21" i="24"/>
  <c r="EZ21" i="24"/>
  <c r="FA21" i="24"/>
  <c r="FB21" i="24"/>
  <c r="EX22" i="24"/>
  <c r="EY22" i="24"/>
  <c r="EZ22" i="24"/>
  <c r="FB22" i="24"/>
  <c r="ET23" i="24"/>
  <c r="EV23" i="24"/>
  <c r="EX23" i="24"/>
  <c r="EY23" i="24"/>
  <c r="EZ23" i="24"/>
  <c r="FB23" i="24"/>
  <c r="EU24" i="24"/>
  <c r="ET24" i="24"/>
  <c r="EX24" i="24"/>
  <c r="EY24" i="24"/>
  <c r="EZ24" i="24"/>
  <c r="FA24" i="24"/>
  <c r="FB24" i="24"/>
  <c r="EU25" i="24"/>
  <c r="EV25" i="24"/>
  <c r="ET25" i="24"/>
  <c r="EX25" i="24"/>
  <c r="EY25" i="24"/>
  <c r="EZ25" i="24"/>
  <c r="FA25" i="24"/>
  <c r="FB25" i="24"/>
  <c r="ET26" i="24"/>
  <c r="EV26" i="24"/>
  <c r="EX26" i="24"/>
  <c r="EY26" i="24"/>
  <c r="EZ26" i="24"/>
  <c r="FB26" i="24"/>
  <c r="ET27" i="24"/>
  <c r="EU27" i="24"/>
  <c r="EV27" i="24"/>
  <c r="EX27" i="24"/>
  <c r="EY27" i="24"/>
  <c r="EZ27" i="24"/>
  <c r="FB27" i="24"/>
  <c r="EU28" i="24"/>
  <c r="ET28" i="24"/>
  <c r="EX28" i="24"/>
  <c r="EY28" i="24"/>
  <c r="EZ28" i="24"/>
  <c r="FA28" i="24"/>
  <c r="FB28" i="24"/>
  <c r="ET29" i="24"/>
  <c r="EX29" i="24"/>
  <c r="EY29" i="24"/>
  <c r="EZ29" i="24"/>
  <c r="FB29" i="24"/>
  <c r="ET30" i="24"/>
  <c r="EV30" i="24"/>
  <c r="EX30" i="24"/>
  <c r="EY30" i="24"/>
  <c r="EZ30" i="24"/>
  <c r="FB30" i="24"/>
  <c r="ET31" i="24"/>
  <c r="EU31" i="24"/>
  <c r="EV31" i="24"/>
  <c r="EX31" i="24"/>
  <c r="EY31" i="24"/>
  <c r="EZ31" i="24"/>
  <c r="FB31" i="24"/>
  <c r="EU32" i="24"/>
  <c r="ET32" i="24"/>
  <c r="EX32" i="24"/>
  <c r="EY32" i="24"/>
  <c r="EZ32" i="24"/>
  <c r="FA32" i="24"/>
  <c r="FB32" i="24"/>
  <c r="EU33" i="24"/>
  <c r="EV33" i="24"/>
  <c r="ET33" i="24"/>
  <c r="EX33" i="24"/>
  <c r="EY33" i="24"/>
  <c r="EZ33" i="24"/>
  <c r="FA33" i="24"/>
  <c r="FB33" i="24"/>
  <c r="ET34" i="24"/>
  <c r="EV34" i="24"/>
  <c r="EX34" i="24"/>
  <c r="EY34" i="24"/>
  <c r="EZ34" i="24"/>
  <c r="FB34" i="24"/>
  <c r="ET35" i="24"/>
  <c r="EU35" i="24"/>
  <c r="EX35" i="24"/>
  <c r="EY35" i="24"/>
  <c r="EZ35" i="24"/>
  <c r="FB35" i="24"/>
  <c r="ET36" i="24"/>
  <c r="EX36" i="24"/>
  <c r="EY36" i="24"/>
  <c r="EZ36" i="24"/>
  <c r="FB36" i="24"/>
  <c r="EV37" i="24"/>
  <c r="ET37" i="24"/>
  <c r="EX37" i="24"/>
  <c r="EY37" i="24"/>
  <c r="EZ37" i="24"/>
  <c r="FA37" i="24"/>
  <c r="FB37" i="24"/>
  <c r="EX38" i="24"/>
  <c r="EY38" i="24"/>
  <c r="EZ38" i="24"/>
  <c r="FB38" i="24"/>
  <c r="EX39" i="24"/>
  <c r="EY39" i="24"/>
  <c r="EZ39" i="24"/>
  <c r="FB39" i="24"/>
  <c r="EU40" i="24"/>
  <c r="ET40" i="24"/>
  <c r="EX40" i="24"/>
  <c r="EY40" i="24"/>
  <c r="EZ40" i="24"/>
  <c r="FA40" i="24"/>
  <c r="FB40" i="24"/>
  <c r="EU41" i="24"/>
  <c r="EV41" i="24"/>
  <c r="ET41" i="24"/>
  <c r="EX41" i="24"/>
  <c r="EY41" i="24"/>
  <c r="EZ41" i="24"/>
  <c r="FA41" i="24"/>
  <c r="FB41" i="24"/>
  <c r="ET42" i="24"/>
  <c r="EV42" i="24"/>
  <c r="EX42" i="24"/>
  <c r="EY42" i="24"/>
  <c r="EZ42" i="24"/>
  <c r="FB42" i="24"/>
  <c r="EU43" i="24"/>
  <c r="EX43" i="24"/>
  <c r="EY43" i="24"/>
  <c r="EZ43" i="24"/>
  <c r="FB43" i="24"/>
  <c r="EU44" i="24"/>
  <c r="ET44" i="24"/>
  <c r="EX44" i="24"/>
  <c r="EY44" i="24"/>
  <c r="EZ44" i="24"/>
  <c r="FA44" i="24"/>
  <c r="FB44" i="24"/>
  <c r="EU45" i="24"/>
  <c r="EV45" i="24"/>
  <c r="ET45" i="24"/>
  <c r="EX45" i="24"/>
  <c r="EY45" i="24"/>
  <c r="EZ45" i="24"/>
  <c r="FA45" i="24"/>
  <c r="FB45" i="24"/>
  <c r="ET46" i="24"/>
  <c r="EV46" i="24"/>
  <c r="EX46" i="24"/>
  <c r="EY46" i="24"/>
  <c r="EZ46" i="24"/>
  <c r="FB46" i="24"/>
  <c r="ET47" i="24"/>
  <c r="EU47" i="24"/>
  <c r="EX47" i="24"/>
  <c r="EY47" i="24"/>
  <c r="EZ47" i="24"/>
  <c r="FB47" i="24"/>
  <c r="EU48" i="24"/>
  <c r="ET48" i="24"/>
  <c r="EX48" i="24"/>
  <c r="EY48" i="24"/>
  <c r="EZ48" i="24"/>
  <c r="FA48" i="24"/>
  <c r="FB48" i="24"/>
  <c r="ET49" i="24"/>
  <c r="EX49" i="24"/>
  <c r="EY49" i="24"/>
  <c r="EZ49" i="24"/>
  <c r="FB49" i="24"/>
  <c r="ET50" i="24"/>
  <c r="EV50" i="24"/>
  <c r="EX50" i="24"/>
  <c r="EY50" i="24"/>
  <c r="EZ50" i="24"/>
  <c r="FB50" i="24"/>
  <c r="ET51" i="24"/>
  <c r="EU51" i="24"/>
  <c r="EX51" i="24"/>
  <c r="EY51" i="24"/>
  <c r="EZ51" i="24"/>
  <c r="FB51" i="24"/>
  <c r="EU52" i="24"/>
  <c r="ET52" i="24"/>
  <c r="EX52" i="24"/>
  <c r="EY52" i="24"/>
  <c r="EZ52" i="24"/>
  <c r="FA52" i="24"/>
  <c r="FB52" i="24"/>
  <c r="EU53" i="24"/>
  <c r="EV53" i="24"/>
  <c r="ET53" i="24"/>
  <c r="EX53" i="24"/>
  <c r="EY53" i="24"/>
  <c r="EZ53" i="24"/>
  <c r="FA53" i="24"/>
  <c r="FB53" i="24"/>
  <c r="ET54" i="24"/>
  <c r="EV54" i="24"/>
  <c r="EX54" i="24"/>
  <c r="EY54" i="24"/>
  <c r="EZ54" i="24"/>
  <c r="FB54" i="24"/>
  <c r="ET55" i="24"/>
  <c r="EU55" i="24"/>
  <c r="EX55" i="24"/>
  <c r="EY55" i="24"/>
  <c r="EZ55" i="24"/>
  <c r="FB55" i="24"/>
  <c r="EU56" i="24"/>
  <c r="ET56" i="24"/>
  <c r="EX56" i="24"/>
  <c r="EY56" i="24"/>
  <c r="EZ56" i="24"/>
  <c r="FA56" i="24"/>
  <c r="FB56" i="24"/>
  <c r="EU57" i="24"/>
  <c r="EV57" i="24"/>
  <c r="ET57" i="24"/>
  <c r="EX57" i="24"/>
  <c r="EY57" i="24"/>
  <c r="EZ57" i="24"/>
  <c r="FA57" i="24"/>
  <c r="FB57" i="24"/>
  <c r="ET58" i="24"/>
  <c r="EV58" i="24"/>
  <c r="EX58" i="24"/>
  <c r="EY58" i="24"/>
  <c r="EZ58" i="24"/>
  <c r="FB58" i="24"/>
  <c r="ET59" i="24"/>
  <c r="EU59" i="24"/>
  <c r="EX59" i="24"/>
  <c r="EY59" i="24"/>
  <c r="EZ59" i="24"/>
  <c r="FB59" i="24"/>
  <c r="ET60" i="24"/>
  <c r="EX60" i="24"/>
  <c r="EY60" i="24"/>
  <c r="EZ60" i="24"/>
  <c r="FB60" i="24"/>
  <c r="ET61" i="24"/>
  <c r="EX61" i="24"/>
  <c r="EY61" i="24"/>
  <c r="EZ61" i="24"/>
  <c r="FB61" i="24"/>
  <c r="ET63" i="24"/>
  <c r="EV63" i="24"/>
  <c r="EX63" i="24"/>
  <c r="EY63" i="24"/>
  <c r="EZ63" i="24"/>
  <c r="FB63" i="24"/>
  <c r="ET64" i="24"/>
  <c r="EU64" i="24"/>
  <c r="EX64" i="24"/>
  <c r="EY64" i="24"/>
  <c r="EZ64" i="24"/>
  <c r="FB64" i="24"/>
  <c r="EU65" i="24"/>
  <c r="ET65" i="24"/>
  <c r="EX65" i="24"/>
  <c r="EY65" i="24"/>
  <c r="EZ65" i="24"/>
  <c r="FA65" i="24"/>
  <c r="FB65" i="24"/>
  <c r="EU66" i="24"/>
  <c r="EV66" i="24"/>
  <c r="ET66" i="24"/>
  <c r="EX66" i="24"/>
  <c r="EY66" i="24"/>
  <c r="EZ66" i="24"/>
  <c r="FA66" i="24"/>
  <c r="FB66" i="24"/>
  <c r="ET67" i="24"/>
  <c r="EV67" i="24"/>
  <c r="EX67" i="24"/>
  <c r="EY67" i="24"/>
  <c r="EZ67" i="24"/>
  <c r="FB67" i="24"/>
  <c r="ET68" i="24"/>
  <c r="EU68" i="24"/>
  <c r="EX68" i="24"/>
  <c r="EY68" i="24"/>
  <c r="EZ68" i="24"/>
  <c r="FB68" i="24"/>
  <c r="EU69" i="24"/>
  <c r="ET69" i="24"/>
  <c r="EX69" i="24"/>
  <c r="EY69" i="24"/>
  <c r="EZ69" i="24"/>
  <c r="FA69" i="24"/>
  <c r="FB69" i="24"/>
  <c r="EU70" i="24"/>
  <c r="EV70" i="24"/>
  <c r="ET70" i="24"/>
  <c r="EX70" i="24"/>
  <c r="EY70" i="24"/>
  <c r="EZ70" i="24"/>
  <c r="FA70" i="24"/>
  <c r="FB70" i="24"/>
  <c r="ET71" i="24"/>
  <c r="EV71" i="24"/>
  <c r="EX71" i="24"/>
  <c r="EY71" i="24"/>
  <c r="EZ71" i="24"/>
  <c r="FB71" i="24"/>
  <c r="EU72" i="24"/>
  <c r="EX72" i="24"/>
  <c r="EY72" i="24"/>
  <c r="EZ72" i="24"/>
  <c r="FB72" i="24"/>
  <c r="ET73" i="24"/>
  <c r="EX73" i="24"/>
  <c r="EY73" i="24"/>
  <c r="EZ73" i="24"/>
  <c r="FA73" i="24"/>
  <c r="FB73" i="24"/>
  <c r="EV74" i="24"/>
  <c r="ET74" i="24"/>
  <c r="EX74" i="24"/>
  <c r="EY74" i="24"/>
  <c r="EZ74" i="24"/>
  <c r="FA74" i="24"/>
  <c r="FB74" i="24"/>
  <c r="ET75" i="24"/>
  <c r="EV75" i="24"/>
  <c r="EX75" i="24"/>
  <c r="EY75" i="24"/>
  <c r="EZ75" i="24"/>
  <c r="FB75" i="24"/>
  <c r="ET76" i="24"/>
  <c r="EU76" i="24"/>
  <c r="EX76" i="24"/>
  <c r="EY76" i="24"/>
  <c r="EZ76" i="24"/>
  <c r="FB76" i="24"/>
  <c r="EU77" i="24"/>
  <c r="ET77" i="24"/>
  <c r="EX77" i="24"/>
  <c r="EY77" i="24"/>
  <c r="EZ77" i="24"/>
  <c r="FA77" i="24"/>
  <c r="FB77" i="24"/>
  <c r="EU78" i="24"/>
  <c r="EV78" i="24"/>
  <c r="ET78" i="24"/>
  <c r="EX78" i="24"/>
  <c r="EY78" i="24"/>
  <c r="EZ78" i="24"/>
  <c r="FA78" i="24"/>
  <c r="FB78" i="24"/>
  <c r="ET79" i="24"/>
  <c r="EV79" i="24"/>
  <c r="EX79" i="24"/>
  <c r="EY79" i="24"/>
  <c r="EZ79" i="24"/>
  <c r="FB79" i="24"/>
  <c r="EU80" i="24"/>
  <c r="EX80" i="24"/>
  <c r="EY80" i="24"/>
  <c r="EZ80" i="24"/>
  <c r="FB80" i="24"/>
  <c r="EU81" i="24"/>
  <c r="ET81" i="24"/>
  <c r="EX81" i="24"/>
  <c r="EY81" i="24"/>
  <c r="EZ81" i="24"/>
  <c r="FA81" i="24"/>
  <c r="FB81" i="24"/>
  <c r="EU82" i="24"/>
  <c r="EV82" i="24"/>
  <c r="ET82" i="24"/>
  <c r="EX82" i="24"/>
  <c r="EY82" i="24"/>
  <c r="EZ82" i="24"/>
  <c r="FA82" i="24"/>
  <c r="FB82" i="24"/>
  <c r="EX83" i="24"/>
  <c r="EY83" i="24"/>
  <c r="EZ83" i="24"/>
  <c r="FB83" i="24"/>
  <c r="ET84" i="24"/>
  <c r="EX84" i="24"/>
  <c r="EY84" i="24"/>
  <c r="EZ84" i="24"/>
  <c r="FB84" i="24"/>
  <c r="EU85" i="24"/>
  <c r="ET85" i="24"/>
  <c r="EX85" i="24"/>
  <c r="EY85" i="24"/>
  <c r="EZ85" i="24"/>
  <c r="FA85" i="24"/>
  <c r="FB85" i="24"/>
  <c r="EU86" i="24"/>
  <c r="EV86" i="24"/>
  <c r="ET86" i="24"/>
  <c r="EX86" i="24"/>
  <c r="EY86" i="24"/>
  <c r="EZ86" i="24"/>
  <c r="FA86" i="24"/>
  <c r="FB86" i="24"/>
  <c r="EX87" i="24"/>
  <c r="EY87" i="24"/>
  <c r="EZ87" i="24"/>
  <c r="FB87" i="24"/>
  <c r="ET88" i="24"/>
  <c r="EU88" i="24"/>
  <c r="EX88" i="24"/>
  <c r="EY88" i="24"/>
  <c r="EZ88" i="24"/>
  <c r="FB88" i="24"/>
  <c r="EU89" i="24"/>
  <c r="ET89" i="24"/>
  <c r="EX89" i="24"/>
  <c r="EY89" i="24"/>
  <c r="EZ89" i="24"/>
  <c r="FA89" i="24"/>
  <c r="FB89" i="24"/>
  <c r="EU90" i="24"/>
  <c r="EV90" i="24"/>
  <c r="ET90" i="24"/>
  <c r="EX90" i="24"/>
  <c r="EY90" i="24"/>
  <c r="EZ90" i="24"/>
  <c r="FA90" i="24"/>
  <c r="FB90" i="24"/>
  <c r="ET91" i="24"/>
  <c r="EV91" i="24"/>
  <c r="EX91" i="24"/>
  <c r="EY91" i="24"/>
  <c r="EZ91" i="24"/>
  <c r="FB91" i="24"/>
  <c r="EU92" i="24"/>
  <c r="EX92" i="24"/>
  <c r="EY92" i="24"/>
  <c r="EZ92" i="24"/>
  <c r="FB92" i="24"/>
  <c r="EU93" i="24"/>
  <c r="ET93" i="24"/>
  <c r="EX93" i="24"/>
  <c r="EY93" i="24"/>
  <c r="EZ93" i="24"/>
  <c r="FA93" i="24"/>
  <c r="FB93" i="24"/>
  <c r="EU94" i="24"/>
  <c r="EV94" i="24"/>
  <c r="ET94" i="24"/>
  <c r="EX94" i="24"/>
  <c r="EY94" i="24"/>
  <c r="EZ94" i="24"/>
  <c r="FA94" i="24"/>
  <c r="FB94" i="24"/>
  <c r="ET95" i="24"/>
  <c r="EV95" i="24"/>
  <c r="EX95" i="24"/>
  <c r="EY95" i="24"/>
  <c r="EZ95" i="24"/>
  <c r="FB95" i="24"/>
  <c r="ET96" i="24"/>
  <c r="EU96" i="24"/>
  <c r="EX96" i="24"/>
  <c r="EY96" i="24"/>
  <c r="EZ96" i="24"/>
  <c r="FB96" i="24"/>
  <c r="EU97" i="24"/>
  <c r="ET97" i="24"/>
  <c r="EX97" i="24"/>
  <c r="EY97" i="24"/>
  <c r="EZ97" i="24"/>
  <c r="FA97" i="24"/>
  <c r="FB97" i="24"/>
  <c r="EU98" i="24"/>
  <c r="EV98" i="24"/>
  <c r="ET98" i="24"/>
  <c r="EX98" i="24"/>
  <c r="EY98" i="24"/>
  <c r="EZ98" i="24"/>
  <c r="FA98" i="24"/>
  <c r="FB98" i="24"/>
  <c r="ET99" i="24"/>
  <c r="EV99" i="24"/>
  <c r="EX99" i="24"/>
  <c r="EY99" i="24"/>
  <c r="EZ99" i="24"/>
  <c r="FB99" i="24"/>
  <c r="ET100" i="24"/>
  <c r="EU100" i="24"/>
  <c r="EX100" i="24"/>
  <c r="EY100" i="24"/>
  <c r="EZ100" i="24"/>
  <c r="FB100" i="24"/>
  <c r="EU101" i="24"/>
  <c r="ET101" i="24"/>
  <c r="EX101" i="24"/>
  <c r="EY101" i="24"/>
  <c r="EZ101" i="24"/>
  <c r="FA101" i="24"/>
  <c r="FB101" i="24"/>
  <c r="EU102" i="24"/>
  <c r="EV102" i="24"/>
  <c r="ET102" i="24"/>
  <c r="EX102" i="24"/>
  <c r="EY102" i="24"/>
  <c r="EZ102" i="24"/>
  <c r="FA102" i="24"/>
  <c r="FB102" i="24"/>
  <c r="ET103" i="24"/>
  <c r="EV103" i="24"/>
  <c r="EX103" i="24"/>
  <c r="EY103" i="24"/>
  <c r="EZ103" i="24"/>
  <c r="FB103" i="24"/>
  <c r="ET104" i="24"/>
  <c r="EU104" i="24"/>
  <c r="EX104" i="24"/>
  <c r="EY104" i="24"/>
  <c r="EZ104" i="24"/>
  <c r="FB104" i="24"/>
  <c r="EU105" i="24"/>
  <c r="ET105" i="24"/>
  <c r="EX105" i="24"/>
  <c r="EY105" i="24"/>
  <c r="EZ105" i="24"/>
  <c r="FA105" i="24"/>
  <c r="FB105" i="24"/>
  <c r="EU106" i="24"/>
  <c r="EV106" i="24"/>
  <c r="ET106" i="24"/>
  <c r="EX106" i="24"/>
  <c r="EY106" i="24"/>
  <c r="EZ106" i="24"/>
  <c r="FA106" i="24"/>
  <c r="FB106" i="24"/>
  <c r="ET107" i="24"/>
  <c r="EV107" i="24"/>
  <c r="EX107" i="24"/>
  <c r="EY107" i="24"/>
  <c r="EZ107" i="24"/>
  <c r="FB107" i="24"/>
  <c r="ET108" i="24"/>
  <c r="EU108" i="24"/>
  <c r="EX108" i="24"/>
  <c r="EY108" i="24"/>
  <c r="EZ108" i="24"/>
  <c r="FB108" i="24"/>
  <c r="EU109" i="24"/>
  <c r="ET109" i="24"/>
  <c r="EX109" i="24"/>
  <c r="EY109" i="24"/>
  <c r="EZ109" i="24"/>
  <c r="FA109" i="24"/>
  <c r="FB109" i="24"/>
  <c r="EU110" i="24"/>
  <c r="EV110" i="24"/>
  <c r="ET110" i="24"/>
  <c r="EX110" i="24"/>
  <c r="EY110" i="24"/>
  <c r="EZ110" i="24"/>
  <c r="FA110" i="24"/>
  <c r="FB110" i="24"/>
  <c r="ET111" i="24"/>
  <c r="EV111" i="24"/>
  <c r="EX111" i="24"/>
  <c r="EY111" i="24"/>
  <c r="EZ111" i="24"/>
  <c r="FB111" i="24"/>
  <c r="EU112" i="24"/>
  <c r="EX112" i="24"/>
  <c r="EY112" i="24"/>
  <c r="EZ112" i="24"/>
  <c r="FB112" i="24"/>
  <c r="ET114" i="24"/>
  <c r="EX114" i="24"/>
  <c r="EY114" i="24"/>
  <c r="EZ114" i="24"/>
  <c r="FB114" i="24"/>
  <c r="ET116" i="24"/>
  <c r="EX116" i="24"/>
  <c r="EY116" i="24"/>
  <c r="EZ116" i="24"/>
  <c r="FB116" i="24"/>
  <c r="ET117" i="24"/>
  <c r="EV117" i="24"/>
  <c r="EX117" i="24"/>
  <c r="EY117" i="24"/>
  <c r="EZ117" i="24"/>
  <c r="FB117" i="24"/>
  <c r="ET118" i="24"/>
  <c r="EU118" i="24"/>
  <c r="EX118" i="24"/>
  <c r="EY118" i="24"/>
  <c r="EZ118" i="24"/>
  <c r="FB118" i="24"/>
  <c r="EU119" i="24"/>
  <c r="ET119" i="24"/>
  <c r="EX119" i="24"/>
  <c r="EY119" i="24"/>
  <c r="EZ119" i="24"/>
  <c r="FA119" i="24"/>
  <c r="FB119" i="24"/>
  <c r="EU120" i="24"/>
  <c r="EV120" i="24"/>
  <c r="ET120" i="24"/>
  <c r="EX120" i="24"/>
  <c r="EY120" i="24"/>
  <c r="EZ120" i="24"/>
  <c r="FA120" i="24"/>
  <c r="FB120" i="24"/>
  <c r="ET121" i="24"/>
  <c r="EV121" i="24"/>
  <c r="EX121" i="24"/>
  <c r="EY121" i="24"/>
  <c r="EZ121" i="24"/>
  <c r="FB121" i="24"/>
  <c r="ET122" i="24"/>
  <c r="EU122" i="24"/>
  <c r="EX122" i="24"/>
  <c r="EY122" i="24"/>
  <c r="EZ122" i="24"/>
  <c r="FB122" i="24"/>
  <c r="ET123" i="24"/>
  <c r="EX123" i="24"/>
  <c r="EY123" i="24"/>
  <c r="EZ123" i="24"/>
  <c r="FB123" i="24"/>
  <c r="FB124" i="24"/>
  <c r="ET125" i="24"/>
  <c r="EV125" i="24"/>
  <c r="EX125" i="24"/>
  <c r="EY125" i="24"/>
  <c r="EZ125" i="24"/>
  <c r="FB125" i="24"/>
  <c r="ET126" i="24"/>
  <c r="EU126" i="24"/>
  <c r="EX126" i="24"/>
  <c r="EY126" i="24"/>
  <c r="EZ126" i="24"/>
  <c r="FB126" i="24"/>
  <c r="EU127" i="24"/>
  <c r="ET127" i="24"/>
  <c r="EX127" i="24"/>
  <c r="EY127" i="24"/>
  <c r="EZ127" i="24"/>
  <c r="FA127" i="24"/>
  <c r="FB127" i="24"/>
  <c r="FB11" i="24"/>
  <c r="EZ11" i="24"/>
  <c r="EY11" i="24"/>
  <c r="EX11" i="24"/>
  <c r="ET11" i="24"/>
  <c r="ES28" i="5"/>
  <c r="ET28" i="5"/>
  <c r="EQ28" i="5"/>
  <c r="EP28" i="5"/>
  <c r="F19" i="2"/>
  <c r="E19" i="2"/>
  <c r="ES12" i="5"/>
  <c r="ET12" i="5"/>
  <c r="EQ12" i="5"/>
  <c r="EP12" i="5"/>
  <c r="ES22" i="5"/>
  <c r="ET22" i="5"/>
  <c r="EQ22" i="5"/>
  <c r="EP22" i="5"/>
  <c r="ES14" i="5"/>
  <c r="ET14" i="5"/>
  <c r="EQ14" i="5"/>
  <c r="EP14" i="5"/>
  <c r="ES19" i="5"/>
  <c r="ET19" i="5"/>
  <c r="EQ19" i="5"/>
  <c r="EP19" i="5"/>
  <c r="ES16" i="5"/>
  <c r="ET16" i="5"/>
  <c r="EQ16" i="5"/>
  <c r="EP16" i="5"/>
  <c r="ES17" i="5"/>
  <c r="ET17" i="5"/>
  <c r="EQ17" i="5"/>
  <c r="EP17" i="5"/>
  <c r="ES13" i="5"/>
  <c r="ET13" i="5"/>
  <c r="EP13" i="5"/>
  <c r="EQ13" i="5"/>
  <c r="ES15" i="5"/>
  <c r="ET15" i="5"/>
  <c r="EP15" i="5"/>
  <c r="EQ15" i="5"/>
  <c r="ES11" i="5"/>
  <c r="ET11" i="5"/>
  <c r="EP11" i="5"/>
  <c r="EQ11" i="5"/>
  <c r="EM8" i="5"/>
  <c r="EM6" i="5"/>
  <c r="EP122" i="24"/>
  <c r="EL122" i="24"/>
  <c r="EO122" i="24"/>
  <c r="EN122" i="24"/>
  <c r="EM122" i="24"/>
  <c r="EH122" i="24"/>
  <c r="EJ122" i="24"/>
  <c r="EI121" i="24"/>
  <c r="EI120" i="24"/>
  <c r="EJ119" i="24"/>
  <c r="EP123" i="24"/>
  <c r="EN123" i="24"/>
  <c r="EM123" i="24"/>
  <c r="EL123" i="24"/>
  <c r="EK123" i="24"/>
  <c r="EO123" i="24"/>
  <c r="EP121" i="24"/>
  <c r="EN121" i="24"/>
  <c r="EM121" i="24"/>
  <c r="EL121" i="24"/>
  <c r="EP120" i="24"/>
  <c r="EN120" i="24"/>
  <c r="EM120" i="24"/>
  <c r="EL120" i="24"/>
  <c r="EJ120" i="24"/>
  <c r="EH120" i="24"/>
  <c r="EP119" i="24"/>
  <c r="EN119" i="24"/>
  <c r="EM119" i="24"/>
  <c r="EL119" i="24"/>
  <c r="EI119" i="24"/>
  <c r="EP118" i="24"/>
  <c r="EN118" i="24"/>
  <c r="EM118" i="24"/>
  <c r="EL118" i="24"/>
  <c r="EJ118" i="24"/>
  <c r="EI118" i="24"/>
  <c r="EH118" i="24"/>
  <c r="EP117" i="24"/>
  <c r="EN117" i="24"/>
  <c r="EM117" i="24"/>
  <c r="EL117" i="24"/>
  <c r="EI117" i="24"/>
  <c r="EJ117" i="24"/>
  <c r="EH117" i="24"/>
  <c r="EP116" i="24"/>
  <c r="EN116" i="24"/>
  <c r="EM116" i="24"/>
  <c r="EL116" i="24"/>
  <c r="EI116" i="24"/>
  <c r="EP114" i="24"/>
  <c r="EN114" i="24"/>
  <c r="EM114" i="24"/>
  <c r="EL114" i="24"/>
  <c r="EH114" i="24"/>
  <c r="EP112" i="24"/>
  <c r="EN112" i="24"/>
  <c r="EM112" i="24"/>
  <c r="EL112" i="24"/>
  <c r="EJ112" i="24"/>
  <c r="EI112" i="24"/>
  <c r="EP111" i="24"/>
  <c r="EN111" i="24"/>
  <c r="EM111" i="24"/>
  <c r="EL111" i="24"/>
  <c r="EJ111" i="24"/>
  <c r="EH111" i="24"/>
  <c r="EP110" i="24"/>
  <c r="EO110" i="24"/>
  <c r="EN110" i="24"/>
  <c r="EM110" i="24"/>
  <c r="EL110" i="24"/>
  <c r="EJ110" i="24"/>
  <c r="EI110" i="24"/>
  <c r="EH110" i="24"/>
  <c r="EJ109" i="24"/>
  <c r="EI109" i="24"/>
  <c r="EP108" i="24"/>
  <c r="EN108" i="24"/>
  <c r="EM108" i="24"/>
  <c r="EL108" i="24"/>
  <c r="EJ108" i="24"/>
  <c r="EI108" i="24"/>
  <c r="EP107" i="24"/>
  <c r="EN107" i="24"/>
  <c r="EM107" i="24"/>
  <c r="EL107" i="24"/>
  <c r="EJ107" i="24"/>
  <c r="EH107" i="24"/>
  <c r="EP106" i="24"/>
  <c r="EO106" i="24"/>
  <c r="EN106" i="24"/>
  <c r="EM106" i="24"/>
  <c r="EL106" i="24"/>
  <c r="EJ106" i="24"/>
  <c r="EI106" i="24"/>
  <c r="EH106" i="24"/>
  <c r="EP105" i="24"/>
  <c r="EO105" i="24"/>
  <c r="EN105" i="24"/>
  <c r="EM105" i="24"/>
  <c r="EL105" i="24"/>
  <c r="EH105" i="24"/>
  <c r="EJ105" i="24"/>
  <c r="EI105" i="24"/>
  <c r="EP104" i="24"/>
  <c r="EN104" i="24"/>
  <c r="EM104" i="24"/>
  <c r="EL104" i="24"/>
  <c r="EJ104" i="24"/>
  <c r="EI104" i="24"/>
  <c r="EP103" i="24"/>
  <c r="EN103" i="24"/>
  <c r="EM103" i="24"/>
  <c r="EL103" i="24"/>
  <c r="EJ103" i="24"/>
  <c r="EJ102" i="24"/>
  <c r="EI102" i="24"/>
  <c r="EP101" i="24"/>
  <c r="EO101" i="24"/>
  <c r="EN101" i="24"/>
  <c r="EM101" i="24"/>
  <c r="EL101" i="24"/>
  <c r="EH101" i="24"/>
  <c r="EJ101" i="24"/>
  <c r="EI101" i="24"/>
  <c r="EP100" i="24"/>
  <c r="EN100" i="24"/>
  <c r="EM100" i="24"/>
  <c r="EL100" i="24"/>
  <c r="EJ100" i="24"/>
  <c r="EI100" i="24"/>
  <c r="EP99" i="24"/>
  <c r="EN99" i="24"/>
  <c r="EM99" i="24"/>
  <c r="EL99" i="24"/>
  <c r="EJ99" i="24"/>
  <c r="EH99" i="24"/>
  <c r="EP98" i="24"/>
  <c r="EO98" i="24"/>
  <c r="EN98" i="24"/>
  <c r="EM98" i="24"/>
  <c r="EL98" i="24"/>
  <c r="EJ98" i="24"/>
  <c r="EI98" i="24"/>
  <c r="EH98" i="24"/>
  <c r="EP97" i="24"/>
  <c r="EO97" i="24"/>
  <c r="EN97" i="24"/>
  <c r="EM97" i="24"/>
  <c r="EL97" i="24"/>
  <c r="EH97" i="24"/>
  <c r="EJ97" i="24"/>
  <c r="EI97" i="24"/>
  <c r="EP96" i="24"/>
  <c r="EN96" i="24"/>
  <c r="EM96" i="24"/>
  <c r="EL96" i="24"/>
  <c r="EJ96" i="24"/>
  <c r="EI96" i="24"/>
  <c r="EP95" i="24"/>
  <c r="EN95" i="24"/>
  <c r="EM95" i="24"/>
  <c r="EL95" i="24"/>
  <c r="EJ95" i="24"/>
  <c r="EP94" i="24"/>
  <c r="EL94" i="24"/>
  <c r="EO94" i="24"/>
  <c r="EN94" i="24"/>
  <c r="EM94" i="24"/>
  <c r="EI94" i="24"/>
  <c r="EH94" i="24"/>
  <c r="EP93" i="24"/>
  <c r="EO93" i="24"/>
  <c r="EN93" i="24"/>
  <c r="EM93" i="24"/>
  <c r="EL93" i="24"/>
  <c r="EH93" i="24"/>
  <c r="EJ93" i="24"/>
  <c r="EI93" i="24"/>
  <c r="EP92" i="24"/>
  <c r="EN92" i="24"/>
  <c r="EM92" i="24"/>
  <c r="EL92" i="24"/>
  <c r="EJ92" i="24"/>
  <c r="EI92" i="24"/>
  <c r="EP91" i="24"/>
  <c r="EN91" i="24"/>
  <c r="EM91" i="24"/>
  <c r="EL91" i="24"/>
  <c r="EJ91" i="24"/>
  <c r="EH91" i="24"/>
  <c r="EP90" i="24"/>
  <c r="EO90" i="24"/>
  <c r="EN90" i="24"/>
  <c r="EM90" i="24"/>
  <c r="EL90" i="24"/>
  <c r="EJ90" i="24"/>
  <c r="EI90" i="24"/>
  <c r="EH90" i="24"/>
  <c r="EP89" i="24"/>
  <c r="EO89" i="24"/>
  <c r="EN89" i="24"/>
  <c r="EM89" i="24"/>
  <c r="EL89" i="24"/>
  <c r="EH89" i="24"/>
  <c r="EJ89" i="24"/>
  <c r="EI89" i="24"/>
  <c r="EJ88" i="24"/>
  <c r="EI88" i="24"/>
  <c r="EL87" i="24"/>
  <c r="EO87" i="24"/>
  <c r="EN87" i="24"/>
  <c r="EM87" i="24"/>
  <c r="EJ87" i="24"/>
  <c r="EI87" i="24"/>
  <c r="EH87" i="24"/>
  <c r="EP86" i="24"/>
  <c r="EO86" i="24"/>
  <c r="EN86" i="24"/>
  <c r="EM86" i="24"/>
  <c r="EL86" i="24"/>
  <c r="EJ86" i="24"/>
  <c r="EI86" i="24"/>
  <c r="EP85" i="24"/>
  <c r="EN85" i="24"/>
  <c r="EM85" i="24"/>
  <c r="EL85" i="24"/>
  <c r="EH85" i="24"/>
  <c r="EI85" i="24"/>
  <c r="EP84" i="24"/>
  <c r="EN84" i="24"/>
  <c r="EM84" i="24"/>
  <c r="EL84" i="24"/>
  <c r="EJ84" i="24"/>
  <c r="EP83" i="24"/>
  <c r="EL83" i="24"/>
  <c r="EO83" i="24"/>
  <c r="EN83" i="24"/>
  <c r="EM83" i="24"/>
  <c r="EJ83" i="24"/>
  <c r="EI83" i="24"/>
  <c r="EH83" i="24"/>
  <c r="EP82" i="24"/>
  <c r="EO82" i="24"/>
  <c r="EN82" i="24"/>
  <c r="EM82" i="24"/>
  <c r="EL82" i="24"/>
  <c r="EJ82" i="24"/>
  <c r="EI82" i="24"/>
  <c r="EJ81" i="24"/>
  <c r="EI81" i="24"/>
  <c r="EN80" i="24"/>
  <c r="EM80" i="24"/>
  <c r="EL80" i="24"/>
  <c r="EO80" i="24"/>
  <c r="EH80" i="24"/>
  <c r="EJ80" i="24"/>
  <c r="EI80" i="24"/>
  <c r="EP79" i="24"/>
  <c r="EN79" i="24"/>
  <c r="EM79" i="24"/>
  <c r="EL79" i="24"/>
  <c r="EJ79" i="24"/>
  <c r="EI79" i="24"/>
  <c r="EP78" i="24"/>
  <c r="EN78" i="24"/>
  <c r="EM78" i="24"/>
  <c r="EL78" i="24"/>
  <c r="EJ78" i="24"/>
  <c r="EH78" i="24"/>
  <c r="EP77" i="24"/>
  <c r="EO77" i="24"/>
  <c r="EN77" i="24"/>
  <c r="EM77" i="24"/>
  <c r="EL77" i="24"/>
  <c r="EI77" i="24"/>
  <c r="EJ77" i="24"/>
  <c r="EH77" i="24"/>
  <c r="EP76" i="24"/>
  <c r="EO76" i="24"/>
  <c r="EN76" i="24"/>
  <c r="EM76" i="24"/>
  <c r="EL76" i="24"/>
  <c r="EH76" i="24"/>
  <c r="EJ76" i="24"/>
  <c r="EI76" i="24"/>
  <c r="EP75" i="24"/>
  <c r="EN75" i="24"/>
  <c r="EM75" i="24"/>
  <c r="EL75" i="24"/>
  <c r="EJ75" i="24"/>
  <c r="EI75" i="24"/>
  <c r="EP74" i="24"/>
  <c r="EN74" i="24"/>
  <c r="EM74" i="24"/>
  <c r="EL74" i="24"/>
  <c r="EJ74" i="24"/>
  <c r="EH74" i="24"/>
  <c r="EP73" i="24"/>
  <c r="EO73" i="24"/>
  <c r="EN73" i="24"/>
  <c r="EM73" i="24"/>
  <c r="EL73" i="24"/>
  <c r="EI73" i="24"/>
  <c r="EJ73" i="24"/>
  <c r="EH73" i="24"/>
  <c r="EP72" i="24"/>
  <c r="EO72" i="24"/>
  <c r="EN72" i="24"/>
  <c r="EM72" i="24"/>
  <c r="EL72" i="24"/>
  <c r="EH72" i="24"/>
  <c r="EJ72" i="24"/>
  <c r="EI72" i="24"/>
  <c r="EP71" i="24"/>
  <c r="EN71" i="24"/>
  <c r="EM71" i="24"/>
  <c r="EL71" i="24"/>
  <c r="EJ71" i="24"/>
  <c r="EI71" i="24"/>
  <c r="EP70" i="24"/>
  <c r="EN70" i="24"/>
  <c r="EM70" i="24"/>
  <c r="EL70" i="24"/>
  <c r="EJ70" i="24"/>
  <c r="EH70" i="24"/>
  <c r="EN69" i="24"/>
  <c r="EM69" i="24"/>
  <c r="EL69" i="24"/>
  <c r="EJ69" i="24"/>
  <c r="EO68" i="24"/>
  <c r="EN68" i="24"/>
  <c r="EM68" i="24"/>
  <c r="EL68" i="24"/>
  <c r="EI68" i="24"/>
  <c r="EJ68" i="24"/>
  <c r="EH68" i="24"/>
  <c r="EP67" i="24"/>
  <c r="EO67" i="24"/>
  <c r="EN67" i="24"/>
  <c r="EM67" i="24"/>
  <c r="EL67" i="24"/>
  <c r="EH67" i="24"/>
  <c r="EJ67" i="24"/>
  <c r="EI67" i="24"/>
  <c r="EP66" i="24"/>
  <c r="EN66" i="24"/>
  <c r="EM66" i="24"/>
  <c r="EL66" i="24"/>
  <c r="EJ66" i="24"/>
  <c r="EI66" i="24"/>
  <c r="EP65" i="24"/>
  <c r="EN65" i="24"/>
  <c r="EM65" i="24"/>
  <c r="EL65" i="24"/>
  <c r="EJ65" i="24"/>
  <c r="EH65" i="24"/>
  <c r="EJ64" i="24"/>
  <c r="EI64" i="24"/>
  <c r="EP63" i="24"/>
  <c r="EO63" i="24"/>
  <c r="EN63" i="24"/>
  <c r="EM63" i="24"/>
  <c r="EL63" i="24"/>
  <c r="EH63" i="24"/>
  <c r="EJ63" i="24"/>
  <c r="EI63" i="24"/>
  <c r="EP61" i="24"/>
  <c r="EN61" i="24"/>
  <c r="EM61" i="24"/>
  <c r="EL61" i="24"/>
  <c r="EJ61" i="24"/>
  <c r="EI61" i="24"/>
  <c r="EP60" i="24"/>
  <c r="EN60" i="24"/>
  <c r="EM60" i="24"/>
  <c r="EL60" i="24"/>
  <c r="EJ60" i="24"/>
  <c r="EH60" i="24"/>
  <c r="EO59" i="24"/>
  <c r="EN59" i="24"/>
  <c r="EM59" i="24"/>
  <c r="EL59" i="24"/>
  <c r="EJ59" i="24"/>
  <c r="EI59" i="24"/>
  <c r="EL58" i="24"/>
  <c r="EO58" i="24"/>
  <c r="EN58" i="24"/>
  <c r="EM58" i="24"/>
  <c r="EI58" i="24"/>
  <c r="EP57" i="24"/>
  <c r="EO57" i="24"/>
  <c r="EN57" i="24"/>
  <c r="EM57" i="24"/>
  <c r="EL57" i="24"/>
  <c r="EH57" i="24"/>
  <c r="EJ57" i="24"/>
  <c r="EI57" i="24"/>
  <c r="EP56" i="24"/>
  <c r="EN56" i="24"/>
  <c r="EM56" i="24"/>
  <c r="EL56" i="24"/>
  <c r="EJ56" i="24"/>
  <c r="EI56" i="24"/>
  <c r="EP55" i="24"/>
  <c r="EN55" i="24"/>
  <c r="EM55" i="24"/>
  <c r="EL55" i="24"/>
  <c r="EJ55" i="24"/>
  <c r="EH55" i="24"/>
  <c r="EP54" i="24"/>
  <c r="EO54" i="24"/>
  <c r="EN54" i="24"/>
  <c r="EM54" i="24"/>
  <c r="EL54" i="24"/>
  <c r="EI54" i="24"/>
  <c r="EJ54" i="24"/>
  <c r="EH54" i="24"/>
  <c r="EP53" i="24"/>
  <c r="EO53" i="24"/>
  <c r="EN53" i="24"/>
  <c r="EM53" i="24"/>
  <c r="EL53" i="24"/>
  <c r="EH53" i="24"/>
  <c r="EJ53" i="24"/>
  <c r="EI53" i="24"/>
  <c r="EP52" i="24"/>
  <c r="EN52" i="24"/>
  <c r="EM52" i="24"/>
  <c r="EL52" i="24"/>
  <c r="EJ52" i="24"/>
  <c r="EI52" i="24"/>
  <c r="EP51" i="24"/>
  <c r="EN51" i="24"/>
  <c r="EM51" i="24"/>
  <c r="EL51" i="24"/>
  <c r="EJ51" i="24"/>
  <c r="EH51" i="24"/>
  <c r="EP50" i="24"/>
  <c r="EO50" i="24"/>
  <c r="EN50" i="24"/>
  <c r="EM50" i="24"/>
  <c r="EL50" i="24"/>
  <c r="EI50" i="24"/>
  <c r="EJ50" i="24"/>
  <c r="EH50" i="24"/>
  <c r="EP49" i="24"/>
  <c r="EN49" i="24"/>
  <c r="EM49" i="24"/>
  <c r="EL49" i="24"/>
  <c r="EH49" i="24"/>
  <c r="EN48" i="24"/>
  <c r="EM48" i="24"/>
  <c r="EL48" i="24"/>
  <c r="EJ48" i="24"/>
  <c r="EN47" i="24"/>
  <c r="EM47" i="24"/>
  <c r="EL47" i="24"/>
  <c r="EJ47" i="24"/>
  <c r="EN46" i="24"/>
  <c r="EM46" i="24"/>
  <c r="EL46" i="24"/>
  <c r="EJ46" i="24"/>
  <c r="EH46" i="24"/>
  <c r="EN45" i="24"/>
  <c r="EM45" i="24"/>
  <c r="EL45" i="24"/>
  <c r="EI45" i="24"/>
  <c r="EH45" i="24"/>
  <c r="EO44" i="24"/>
  <c r="EN44" i="24"/>
  <c r="EM44" i="24"/>
  <c r="EL44" i="24"/>
  <c r="EJ44" i="24"/>
  <c r="EI44" i="24"/>
  <c r="EH44" i="24"/>
  <c r="EN43" i="24"/>
  <c r="EM43" i="24"/>
  <c r="EL43" i="24"/>
  <c r="EJ43" i="24"/>
  <c r="EP42" i="24"/>
  <c r="EO42" i="24"/>
  <c r="EN42" i="24"/>
  <c r="EM42" i="24"/>
  <c r="EL42" i="24"/>
  <c r="EJ42" i="24"/>
  <c r="EI42" i="24"/>
  <c r="EH42" i="24"/>
  <c r="EP41" i="24"/>
  <c r="EN41" i="24"/>
  <c r="EM41" i="24"/>
  <c r="EL41" i="24"/>
  <c r="EH41" i="24"/>
  <c r="EP40" i="24"/>
  <c r="EN40" i="24"/>
  <c r="EM40" i="24"/>
  <c r="EL40" i="24"/>
  <c r="EJ40" i="24"/>
  <c r="EI40" i="24"/>
  <c r="EP39" i="24"/>
  <c r="EN39" i="24"/>
  <c r="EM39" i="24"/>
  <c r="EL39" i="24"/>
  <c r="EJ39" i="24"/>
  <c r="EH39" i="24"/>
  <c r="EP38" i="24"/>
  <c r="EL38" i="24"/>
  <c r="EO38" i="24"/>
  <c r="EN38" i="24"/>
  <c r="EM38" i="24"/>
  <c r="EI38" i="24"/>
  <c r="EJ38" i="24"/>
  <c r="EH38" i="24"/>
  <c r="EP37" i="24"/>
  <c r="EO37" i="24"/>
  <c r="EN37" i="24"/>
  <c r="EM37" i="24"/>
  <c r="EL37" i="24"/>
  <c r="EH37" i="24"/>
  <c r="EJ37" i="24"/>
  <c r="EI37" i="24"/>
  <c r="EP36" i="24"/>
  <c r="EN36" i="24"/>
  <c r="EM36" i="24"/>
  <c r="EL36" i="24"/>
  <c r="EJ36" i="24"/>
  <c r="EI36" i="24"/>
  <c r="EP35" i="24"/>
  <c r="EN35" i="24"/>
  <c r="EM35" i="24"/>
  <c r="EL35" i="24"/>
  <c r="EJ35" i="24"/>
  <c r="EH35" i="24"/>
  <c r="EP34" i="24"/>
  <c r="EN34" i="24"/>
  <c r="EM34" i="24"/>
  <c r="EL34" i="24"/>
  <c r="EI34" i="24"/>
  <c r="EJ33" i="24"/>
  <c r="EI33" i="24"/>
  <c r="EJ32" i="24"/>
  <c r="EI32" i="24"/>
  <c r="EJ31" i="24"/>
  <c r="EI31" i="24"/>
  <c r="EP30" i="24"/>
  <c r="EO30" i="24"/>
  <c r="EN30" i="24"/>
  <c r="EM30" i="24"/>
  <c r="EL30" i="24"/>
  <c r="EI30" i="24"/>
  <c r="EJ30" i="24"/>
  <c r="EH30" i="24"/>
  <c r="EP29" i="24"/>
  <c r="EN29" i="24"/>
  <c r="EM29" i="24"/>
  <c r="EL29" i="24"/>
  <c r="EH29" i="24"/>
  <c r="EP28" i="24"/>
  <c r="EN28" i="24"/>
  <c r="EM28" i="24"/>
  <c r="EL28" i="24"/>
  <c r="EJ28" i="24"/>
  <c r="EI28" i="24"/>
  <c r="EP27" i="24"/>
  <c r="EN27" i="24"/>
  <c r="EM27" i="24"/>
  <c r="EL27" i="24"/>
  <c r="EJ27" i="24"/>
  <c r="EH27" i="24"/>
  <c r="EP26" i="24"/>
  <c r="EO26" i="24"/>
  <c r="EN26" i="24"/>
  <c r="EM26" i="24"/>
  <c r="EL26" i="24"/>
  <c r="EI26" i="24"/>
  <c r="EJ26" i="24"/>
  <c r="EH26" i="24"/>
  <c r="EP25" i="24"/>
  <c r="EO25" i="24"/>
  <c r="EN25" i="24"/>
  <c r="EM25" i="24"/>
  <c r="EL25" i="24"/>
  <c r="EH25" i="24"/>
  <c r="EJ25" i="24"/>
  <c r="EI25" i="24"/>
  <c r="EP24" i="24"/>
  <c r="EN24" i="24"/>
  <c r="EM24" i="24"/>
  <c r="EL24" i="24"/>
  <c r="EJ24" i="24"/>
  <c r="EI24" i="24"/>
  <c r="EP23" i="24"/>
  <c r="EN23" i="24"/>
  <c r="EM23" i="24"/>
  <c r="EL23" i="24"/>
  <c r="EJ23" i="24"/>
  <c r="EP22" i="24"/>
  <c r="EN22" i="24"/>
  <c r="EM22" i="24"/>
  <c r="EL22" i="24"/>
  <c r="EI22" i="24"/>
  <c r="EJ21" i="24"/>
  <c r="EI21" i="24"/>
  <c r="EJ20" i="24"/>
  <c r="EI20" i="24"/>
  <c r="EJ19" i="24"/>
  <c r="EI19" i="24"/>
  <c r="EJ18" i="24"/>
  <c r="EI18" i="24"/>
  <c r="EJ17" i="24"/>
  <c r="EI17" i="24"/>
  <c r="EP16" i="24"/>
  <c r="EO16" i="24"/>
  <c r="EN16" i="24"/>
  <c r="EM16" i="24"/>
  <c r="EL16" i="24"/>
  <c r="EJ16" i="24"/>
  <c r="EI16" i="24"/>
  <c r="EH16" i="24"/>
  <c r="EP15" i="24"/>
  <c r="EN15" i="24"/>
  <c r="EM15" i="24"/>
  <c r="EL15" i="24"/>
  <c r="EJ15" i="24"/>
  <c r="EI15" i="24"/>
  <c r="EP14" i="24"/>
  <c r="EN14" i="24"/>
  <c r="EM14" i="24"/>
  <c r="EL14" i="24"/>
  <c r="EJ14" i="24"/>
  <c r="EH14" i="24"/>
  <c r="EP13" i="24"/>
  <c r="EL13" i="24"/>
  <c r="EO13" i="24"/>
  <c r="EN13" i="24"/>
  <c r="EM13" i="24"/>
  <c r="EI13" i="24"/>
  <c r="EJ13" i="24"/>
  <c r="EH13" i="24"/>
  <c r="EP12" i="24"/>
  <c r="EO12" i="24"/>
  <c r="EN12" i="24"/>
  <c r="EM12" i="24"/>
  <c r="EL12" i="24"/>
  <c r="EH12" i="24"/>
  <c r="EJ12" i="24"/>
  <c r="EI12" i="24"/>
  <c r="EP11" i="24"/>
  <c r="EN11" i="24"/>
  <c r="EM11" i="24"/>
  <c r="EL11" i="24"/>
  <c r="EJ11" i="24"/>
  <c r="EI11" i="24"/>
  <c r="DZ46" i="24"/>
  <c r="EA46" i="24"/>
  <c r="EB46" i="24"/>
  <c r="KD121" i="24"/>
  <c r="KB121" i="24"/>
  <c r="KA121" i="24"/>
  <c r="JZ121" i="24"/>
  <c r="JY121" i="24"/>
  <c r="KC121" i="24"/>
  <c r="JR121" i="24"/>
  <c r="JP121" i="24"/>
  <c r="JO121" i="24"/>
  <c r="JN121" i="24"/>
  <c r="JM121" i="24"/>
  <c r="JQ121" i="24"/>
  <c r="JF121" i="24"/>
  <c r="JD121" i="24"/>
  <c r="JC121" i="24"/>
  <c r="JB121" i="24"/>
  <c r="JA121" i="24"/>
  <c r="JE121" i="24"/>
  <c r="IT121" i="24"/>
  <c r="IR121" i="24"/>
  <c r="IQ121" i="24"/>
  <c r="IP121" i="24"/>
  <c r="IO121" i="24"/>
  <c r="IS121" i="24"/>
  <c r="IH121" i="24"/>
  <c r="IF121" i="24"/>
  <c r="IE121" i="24"/>
  <c r="ID121" i="24"/>
  <c r="IC121" i="24"/>
  <c r="IG121" i="24"/>
  <c r="HV121" i="24"/>
  <c r="HT121" i="24"/>
  <c r="HS121" i="24"/>
  <c r="HR121" i="24"/>
  <c r="HQ121" i="24"/>
  <c r="HU121" i="24"/>
  <c r="HJ121" i="24"/>
  <c r="HH121" i="24"/>
  <c r="HG121" i="24"/>
  <c r="HF121" i="24"/>
  <c r="HE121" i="24"/>
  <c r="HI121" i="24"/>
  <c r="GX121" i="24"/>
  <c r="GV121" i="24"/>
  <c r="GU121" i="24"/>
  <c r="GT121" i="24"/>
  <c r="GS121" i="24"/>
  <c r="GW121" i="24"/>
  <c r="GL121" i="24"/>
  <c r="GJ121" i="24"/>
  <c r="GI121" i="24"/>
  <c r="GH121" i="24"/>
  <c r="GG121" i="24"/>
  <c r="GK121" i="24"/>
  <c r="FZ121" i="24"/>
  <c r="FX121" i="24"/>
  <c r="FW121" i="24"/>
  <c r="FV121" i="24"/>
  <c r="FU121" i="24"/>
  <c r="FY121" i="24"/>
  <c r="FN121" i="24"/>
  <c r="FL121" i="24"/>
  <c r="FK121" i="24"/>
  <c r="FJ121" i="24"/>
  <c r="FI121" i="24"/>
  <c r="FM121" i="24"/>
  <c r="ED121" i="24"/>
  <c r="EB121" i="24"/>
  <c r="EA121" i="24"/>
  <c r="DZ121" i="24"/>
  <c r="DR121" i="24"/>
  <c r="DM121" i="24"/>
  <c r="DQ121" i="24"/>
  <c r="DP121" i="24"/>
  <c r="DO121" i="24"/>
  <c r="DN121" i="24"/>
  <c r="DJ121" i="24"/>
  <c r="DI121" i="24"/>
  <c r="DF121" i="24"/>
  <c r="DA121" i="24"/>
  <c r="DE121" i="24"/>
  <c r="DD121" i="24"/>
  <c r="DC121" i="24"/>
  <c r="DB121" i="24"/>
  <c r="CX121" i="24"/>
  <c r="CZ121" i="24"/>
  <c r="CY121" i="24"/>
  <c r="CT121" i="24"/>
  <c r="CQ121" i="24"/>
  <c r="CP121" i="24"/>
  <c r="CO121" i="24"/>
  <c r="CL121" i="24"/>
  <c r="CH121" i="24"/>
  <c r="CC121" i="24"/>
  <c r="CG121" i="24"/>
  <c r="CE121" i="24"/>
  <c r="CD121" i="24"/>
  <c r="BY121" i="24"/>
  <c r="BZ121" i="24"/>
  <c r="BV121" i="24"/>
  <c r="BS121" i="24"/>
  <c r="BR121" i="24"/>
  <c r="BQ121" i="24"/>
  <c r="BU121" i="24"/>
  <c r="BJ121" i="24"/>
  <c r="BH121" i="24"/>
  <c r="BG121" i="24"/>
  <c r="BF121" i="24"/>
  <c r="BE121" i="24"/>
  <c r="BI121" i="24"/>
  <c r="AX121" i="24"/>
  <c r="AU121" i="24"/>
  <c r="AT121" i="24"/>
  <c r="AS121" i="24"/>
  <c r="AW121" i="24"/>
  <c r="AL121" i="24"/>
  <c r="AJ121" i="24"/>
  <c r="AI121" i="24"/>
  <c r="AH121" i="24"/>
  <c r="AG121" i="24"/>
  <c r="AK121" i="24"/>
  <c r="Z121" i="24"/>
  <c r="X121" i="24"/>
  <c r="W121" i="24"/>
  <c r="V121" i="24"/>
  <c r="U121" i="24"/>
  <c r="Y121" i="24"/>
  <c r="R121" i="24"/>
  <c r="N121" i="24"/>
  <c r="L121" i="24"/>
  <c r="K121" i="24"/>
  <c r="J121" i="24"/>
  <c r="I121" i="24"/>
  <c r="M121" i="24"/>
  <c r="KD120" i="24"/>
  <c r="KB120" i="24"/>
  <c r="KA120" i="24"/>
  <c r="JZ120" i="24"/>
  <c r="JY120" i="24"/>
  <c r="KC120" i="24"/>
  <c r="JR120" i="24"/>
  <c r="JP120" i="24"/>
  <c r="JO120" i="24"/>
  <c r="JN120" i="24"/>
  <c r="JM120" i="24"/>
  <c r="JQ120" i="24"/>
  <c r="JF120" i="24"/>
  <c r="JD120" i="24"/>
  <c r="JC120" i="24"/>
  <c r="JB120" i="24"/>
  <c r="JA120" i="24"/>
  <c r="JE120" i="24"/>
  <c r="IT120" i="24"/>
  <c r="IR120" i="24"/>
  <c r="IQ120" i="24"/>
  <c r="IP120" i="24"/>
  <c r="IO120" i="24"/>
  <c r="IS120" i="24"/>
  <c r="IH120" i="24"/>
  <c r="IF120" i="24"/>
  <c r="IE120" i="24"/>
  <c r="ID120" i="24"/>
  <c r="IC120" i="24"/>
  <c r="IG120" i="24"/>
  <c r="HV120" i="24"/>
  <c r="HT120" i="24"/>
  <c r="HS120" i="24"/>
  <c r="HR120" i="24"/>
  <c r="HQ120" i="24"/>
  <c r="HU120" i="24"/>
  <c r="HJ120" i="24"/>
  <c r="HH120" i="24"/>
  <c r="HG120" i="24"/>
  <c r="HF120" i="24"/>
  <c r="HE120" i="24"/>
  <c r="HI120" i="24"/>
  <c r="GX120" i="24"/>
  <c r="GV120" i="24"/>
  <c r="GU120" i="24"/>
  <c r="GT120" i="24"/>
  <c r="GS120" i="24"/>
  <c r="GW120" i="24"/>
  <c r="GL120" i="24"/>
  <c r="GJ120" i="24"/>
  <c r="GI120" i="24"/>
  <c r="GH120" i="24"/>
  <c r="GG120" i="24"/>
  <c r="GK120" i="24"/>
  <c r="FZ120" i="24"/>
  <c r="FX120" i="24"/>
  <c r="FW120" i="24"/>
  <c r="FV120" i="24"/>
  <c r="FU120" i="24"/>
  <c r="FY120" i="24"/>
  <c r="FN120" i="24"/>
  <c r="FL120" i="24"/>
  <c r="FK120" i="24"/>
  <c r="FJ120" i="24"/>
  <c r="FI120" i="24"/>
  <c r="FM120" i="24"/>
  <c r="ED120" i="24"/>
  <c r="EB120" i="24"/>
  <c r="EA120" i="24"/>
  <c r="DZ120" i="24"/>
  <c r="DV120" i="24"/>
  <c r="DR120" i="24"/>
  <c r="DP120" i="24"/>
  <c r="DO120" i="24"/>
  <c r="DN120" i="24"/>
  <c r="DM120" i="24"/>
  <c r="DJ120" i="24"/>
  <c r="DF120" i="24"/>
  <c r="DD120" i="24"/>
  <c r="DC120" i="24"/>
  <c r="DB120" i="24"/>
  <c r="DA120" i="24"/>
  <c r="CZ120" i="24"/>
  <c r="CT120" i="24"/>
  <c r="CO120" i="24"/>
  <c r="CS120" i="24"/>
  <c r="CQ120" i="24"/>
  <c r="CP120" i="24"/>
  <c r="CL120" i="24"/>
  <c r="CK120" i="24"/>
  <c r="CH120" i="24"/>
  <c r="CE120" i="24"/>
  <c r="CD120" i="24"/>
  <c r="CC120" i="24"/>
  <c r="BZ120" i="24"/>
  <c r="BV120" i="24"/>
  <c r="BS120" i="24"/>
  <c r="BR120" i="24"/>
  <c r="BQ120" i="24"/>
  <c r="BU120" i="24"/>
  <c r="BJ120" i="24"/>
  <c r="BE120" i="24"/>
  <c r="BI120" i="24"/>
  <c r="BH120" i="24"/>
  <c r="BG120" i="24"/>
  <c r="BF120" i="24"/>
  <c r="BB120" i="24"/>
  <c r="AX120" i="24"/>
  <c r="AU120" i="24"/>
  <c r="AT120" i="24"/>
  <c r="AS120" i="24"/>
  <c r="AW120" i="24"/>
  <c r="AL120" i="24"/>
  <c r="AJ120" i="24"/>
  <c r="AI120" i="24"/>
  <c r="AH120" i="24"/>
  <c r="AG120" i="24"/>
  <c r="AK120" i="24"/>
  <c r="Z120" i="24"/>
  <c r="X120" i="24"/>
  <c r="W120" i="24"/>
  <c r="V120" i="24"/>
  <c r="U120" i="24"/>
  <c r="Y120" i="24"/>
  <c r="N120" i="24"/>
  <c r="L120" i="24"/>
  <c r="K120" i="24"/>
  <c r="J120" i="24"/>
  <c r="I120" i="24"/>
  <c r="M120" i="24"/>
  <c r="DV58" i="24"/>
  <c r="DZ58" i="24"/>
  <c r="EA58" i="24"/>
  <c r="EB58" i="24"/>
  <c r="DZ59" i="24"/>
  <c r="EA59" i="24"/>
  <c r="EB59" i="24"/>
  <c r="DZ68" i="24"/>
  <c r="EA68" i="24"/>
  <c r="EB68" i="24"/>
  <c r="DZ69" i="24"/>
  <c r="EA69" i="24"/>
  <c r="EB69" i="24"/>
  <c r="DW80" i="24"/>
  <c r="DZ80" i="24"/>
  <c r="EA80" i="24"/>
  <c r="EB80" i="24"/>
  <c r="EC80" i="24"/>
  <c r="DV87" i="24"/>
  <c r="DW87" i="24"/>
  <c r="DZ87" i="24"/>
  <c r="EA87" i="24"/>
  <c r="EB87" i="24"/>
  <c r="DZ119" i="24"/>
  <c r="EA119" i="24"/>
  <c r="EB119" i="24"/>
  <c r="DW47" i="24"/>
  <c r="DZ47" i="24"/>
  <c r="EA47" i="24"/>
  <c r="EB47" i="24"/>
  <c r="DZ118" i="24"/>
  <c r="EA118" i="24"/>
  <c r="EB118" i="24"/>
  <c r="DW48" i="24"/>
  <c r="DZ48" i="24"/>
  <c r="EA48" i="24"/>
  <c r="EB48" i="24"/>
  <c r="DZ43" i="24"/>
  <c r="EA43" i="24"/>
  <c r="EB43" i="24"/>
  <c r="DZ44" i="24"/>
  <c r="EA44" i="24"/>
  <c r="EB44" i="24"/>
  <c r="DZ45" i="24"/>
  <c r="EA45" i="24"/>
  <c r="EB45" i="24"/>
  <c r="DW17" i="24"/>
  <c r="DX17" i="24"/>
  <c r="DW18" i="24"/>
  <c r="DX18" i="24"/>
  <c r="DW19" i="24"/>
  <c r="DX19" i="24"/>
  <c r="DW20" i="24"/>
  <c r="DX20" i="24"/>
  <c r="DW21" i="24"/>
  <c r="DX21" i="24"/>
  <c r="DW31" i="24"/>
  <c r="DX31" i="24"/>
  <c r="DW32" i="24"/>
  <c r="DX32" i="24"/>
  <c r="DW33" i="24"/>
  <c r="DX33" i="24"/>
  <c r="DW64" i="24"/>
  <c r="DX64" i="24"/>
  <c r="DW81" i="24"/>
  <c r="DX81" i="24"/>
  <c r="DW88" i="24"/>
  <c r="DX88" i="24"/>
  <c r="DW102" i="24"/>
  <c r="DX102" i="24"/>
  <c r="DW109" i="24"/>
  <c r="DX109" i="24"/>
  <c r="DM67" i="24"/>
  <c r="DJ67" i="24"/>
  <c r="DN67" i="24"/>
  <c r="DO67" i="24"/>
  <c r="DP67" i="24"/>
  <c r="DM68" i="24"/>
  <c r="DI68" i="24"/>
  <c r="DN68" i="24"/>
  <c r="DO68" i="24"/>
  <c r="DP68" i="24"/>
  <c r="DM69" i="24"/>
  <c r="DI69" i="24"/>
  <c r="DN69" i="24"/>
  <c r="DO69" i="24"/>
  <c r="DP69" i="24"/>
  <c r="DM109" i="24"/>
  <c r="DL109" i="24"/>
  <c r="DL17" i="24"/>
  <c r="DL18" i="24"/>
  <c r="DL19" i="24"/>
  <c r="DL20" i="24"/>
  <c r="DL21" i="24"/>
  <c r="DL31" i="24"/>
  <c r="DL32" i="24"/>
  <c r="DL33" i="24"/>
  <c r="DM48" i="24"/>
  <c r="DL48" i="24"/>
  <c r="DM50" i="24"/>
  <c r="DL50" i="24"/>
  <c r="DL64" i="24"/>
  <c r="DM80" i="24"/>
  <c r="DL80" i="24"/>
  <c r="DL81" i="24"/>
  <c r="DM88" i="24"/>
  <c r="DL88" i="24"/>
  <c r="DM102" i="24"/>
  <c r="DL102" i="24"/>
  <c r="DK17" i="24"/>
  <c r="DK18" i="24"/>
  <c r="DK19" i="24"/>
  <c r="DK20" i="24"/>
  <c r="DK21" i="24"/>
  <c r="DK31" i="24"/>
  <c r="DK32" i="24"/>
  <c r="DK33" i="24"/>
  <c r="DM43" i="24"/>
  <c r="DK43" i="24"/>
  <c r="DK48" i="24"/>
  <c r="DK50" i="24"/>
  <c r="DM58" i="24"/>
  <c r="DK58" i="24"/>
  <c r="DK64" i="24"/>
  <c r="DK80" i="24"/>
  <c r="DK81" i="24"/>
  <c r="DK102" i="24"/>
  <c r="DI109" i="24"/>
  <c r="DJ109" i="24"/>
  <c r="DN109" i="24"/>
  <c r="DO109" i="24"/>
  <c r="DP109" i="24"/>
  <c r="DI102" i="24"/>
  <c r="DJ102" i="24"/>
  <c r="DN102" i="24"/>
  <c r="DO102" i="24"/>
  <c r="DP102" i="24"/>
  <c r="DI88" i="24"/>
  <c r="DN88" i="24"/>
  <c r="DO88" i="24"/>
  <c r="DP88" i="24"/>
  <c r="DM87" i="24"/>
  <c r="DI87" i="24"/>
  <c r="DN87" i="24"/>
  <c r="DO87" i="24"/>
  <c r="DP87" i="24"/>
  <c r="DI43" i="24"/>
  <c r="DN43" i="24"/>
  <c r="DO43" i="24"/>
  <c r="DP43" i="24"/>
  <c r="DM44" i="24"/>
  <c r="DJ44" i="24"/>
  <c r="DN44" i="24"/>
  <c r="DO44" i="24"/>
  <c r="DP44" i="24"/>
  <c r="DI48" i="24"/>
  <c r="DN48" i="24"/>
  <c r="DO48" i="24"/>
  <c r="DP48" i="24"/>
  <c r="DQ48" i="24"/>
  <c r="DM49" i="24"/>
  <c r="DN49" i="24"/>
  <c r="DQ49" i="24"/>
  <c r="DO49" i="24"/>
  <c r="DP49" i="24"/>
  <c r="DI50" i="24"/>
  <c r="DJ50" i="24"/>
  <c r="DN50" i="24"/>
  <c r="DO50" i="24"/>
  <c r="DP50" i="24"/>
  <c r="DQ50" i="24"/>
  <c r="DM59" i="24"/>
  <c r="DJ59" i="24"/>
  <c r="DN59" i="24"/>
  <c r="DO59" i="24"/>
  <c r="DP59" i="24"/>
  <c r="DQ59" i="24"/>
  <c r="DI58" i="24"/>
  <c r="DN58" i="24"/>
  <c r="DO58" i="24"/>
  <c r="DP58" i="24"/>
  <c r="DN80" i="24"/>
  <c r="DQ80" i="24"/>
  <c r="DO80" i="24"/>
  <c r="DP80" i="24"/>
  <c r="DA80" i="24"/>
  <c r="CW80" i="24"/>
  <c r="DB80" i="24"/>
  <c r="DC80" i="24"/>
  <c r="DD80" i="24"/>
  <c r="DA21" i="24"/>
  <c r="CW21" i="24"/>
  <c r="DB21" i="24"/>
  <c r="DC21" i="24"/>
  <c r="DD21" i="24"/>
  <c r="DA20" i="24"/>
  <c r="CX20" i="24"/>
  <c r="DB20" i="24"/>
  <c r="DC20" i="24"/>
  <c r="DD20" i="24"/>
  <c r="DD44" i="24"/>
  <c r="DC44" i="24"/>
  <c r="DB44" i="24"/>
  <c r="DA44" i="24"/>
  <c r="DE44" i="24"/>
  <c r="ET39" i="24"/>
  <c r="FA61" i="24"/>
  <c r="EU15" i="24"/>
  <c r="ET15" i="24"/>
  <c r="EU114" i="24"/>
  <c r="FA114" i="24"/>
  <c r="ET87" i="24"/>
  <c r="EV87" i="24"/>
  <c r="ET22" i="24"/>
  <c r="FA116" i="24"/>
  <c r="EV116" i="24"/>
  <c r="EU116" i="24"/>
  <c r="ET92" i="24"/>
  <c r="ET38" i="24"/>
  <c r="EU60" i="24"/>
  <c r="FA60" i="24"/>
  <c r="FA36" i="24"/>
  <c r="EU36" i="24"/>
  <c r="FA29" i="24"/>
  <c r="EV29" i="24"/>
  <c r="EU29" i="24"/>
  <c r="ET43" i="24"/>
  <c r="FA13" i="24"/>
  <c r="ET80" i="24"/>
  <c r="ET72" i="24"/>
  <c r="ET83" i="24"/>
  <c r="ET112" i="24"/>
  <c r="EU123" i="24"/>
  <c r="FA123" i="24"/>
  <c r="EV49" i="24"/>
  <c r="EU49" i="24"/>
  <c r="FA49" i="24"/>
  <c r="FA126" i="24"/>
  <c r="FA122" i="24"/>
  <c r="EU121" i="24"/>
  <c r="FA118" i="24"/>
  <c r="EU117" i="24"/>
  <c r="FA112" i="24"/>
  <c r="EU111" i="24"/>
  <c r="FA108" i="24"/>
  <c r="EU107" i="24"/>
  <c r="FA104" i="24"/>
  <c r="EU103" i="24"/>
  <c r="FA100" i="24"/>
  <c r="EU99" i="24"/>
  <c r="FA96" i="24"/>
  <c r="EU95" i="24"/>
  <c r="FA92" i="24"/>
  <c r="EU91" i="24"/>
  <c r="FA88" i="24"/>
  <c r="EU87" i="24"/>
  <c r="FA84" i="24"/>
  <c r="EU83" i="24"/>
  <c r="FA80" i="24"/>
  <c r="EU79" i="24"/>
  <c r="FA76" i="24"/>
  <c r="EU75" i="24"/>
  <c r="FA72" i="24"/>
  <c r="EU71" i="24"/>
  <c r="FA68" i="24"/>
  <c r="EU67" i="24"/>
  <c r="FA64" i="24"/>
  <c r="EU63" i="24"/>
  <c r="FA59" i="24"/>
  <c r="EU58" i="24"/>
  <c r="FA55" i="24"/>
  <c r="EU54" i="24"/>
  <c r="FA51" i="24"/>
  <c r="EU50" i="24"/>
  <c r="FA47" i="24"/>
  <c r="EU46" i="24"/>
  <c r="FA43" i="24"/>
  <c r="EU42" i="24"/>
  <c r="FA39" i="24"/>
  <c r="EU38" i="24"/>
  <c r="FA35" i="24"/>
  <c r="EU34" i="24"/>
  <c r="FA31" i="24"/>
  <c r="EU30" i="24"/>
  <c r="FA27" i="24"/>
  <c r="EU26" i="24"/>
  <c r="FA23" i="24"/>
  <c r="EU22" i="24"/>
  <c r="FA19" i="24"/>
  <c r="EU18" i="24"/>
  <c r="FA15" i="24"/>
  <c r="FA125" i="24"/>
  <c r="FA121" i="24"/>
  <c r="FA117" i="24"/>
  <c r="FA111" i="24"/>
  <c r="FA107" i="24"/>
  <c r="FA103" i="24"/>
  <c r="FA99" i="24"/>
  <c r="FA95" i="24"/>
  <c r="FA91" i="24"/>
  <c r="FA87" i="24"/>
  <c r="FA83" i="24"/>
  <c r="FA79" i="24"/>
  <c r="FA75" i="24"/>
  <c r="FA71" i="24"/>
  <c r="FA67" i="24"/>
  <c r="FA63" i="24"/>
  <c r="FA58" i="24"/>
  <c r="FA54" i="24"/>
  <c r="FA50" i="24"/>
  <c r="FA46" i="24"/>
  <c r="FA42" i="24"/>
  <c r="FA38" i="24"/>
  <c r="FA34" i="24"/>
  <c r="FA30" i="24"/>
  <c r="FA26" i="24"/>
  <c r="FA22" i="24"/>
  <c r="FA18" i="24"/>
  <c r="FA14" i="24"/>
  <c r="EU13" i="24"/>
  <c r="EV127" i="24"/>
  <c r="EV119" i="24"/>
  <c r="EV109" i="24"/>
  <c r="EV105" i="24"/>
  <c r="EV101" i="24"/>
  <c r="EV97" i="24"/>
  <c r="EV93" i="24"/>
  <c r="EV89" i="24"/>
  <c r="EV85" i="24"/>
  <c r="EV81" i="24"/>
  <c r="EV77" i="24"/>
  <c r="EV69" i="24"/>
  <c r="EV65" i="24"/>
  <c r="EV56" i="24"/>
  <c r="EV52" i="24"/>
  <c r="EV48" i="24"/>
  <c r="EV44" i="24"/>
  <c r="EV40" i="24"/>
  <c r="EV32" i="24"/>
  <c r="EV28" i="24"/>
  <c r="EV24" i="24"/>
  <c r="EV20" i="24"/>
  <c r="EV16" i="24"/>
  <c r="EV12" i="24"/>
  <c r="EV126" i="24"/>
  <c r="EV122" i="24"/>
  <c r="EV118" i="24"/>
  <c r="EV108" i="24"/>
  <c r="EV104" i="24"/>
  <c r="EV100" i="24"/>
  <c r="EV96" i="24"/>
  <c r="EV92" i="24"/>
  <c r="EV88" i="24"/>
  <c r="EV84" i="24"/>
  <c r="EV80" i="24"/>
  <c r="EV76" i="24"/>
  <c r="EV68" i="24"/>
  <c r="EV64" i="24"/>
  <c r="EV59" i="24"/>
  <c r="EV55" i="24"/>
  <c r="EV51" i="24"/>
  <c r="EV47" i="24"/>
  <c r="EV43" i="24"/>
  <c r="EV39" i="24"/>
  <c r="EV35" i="24"/>
  <c r="EU11" i="24"/>
  <c r="EV11" i="24"/>
  <c r="FA11" i="24"/>
  <c r="EH95" i="24"/>
  <c r="EI122" i="24"/>
  <c r="EO120" i="24"/>
  <c r="EH116" i="24"/>
  <c r="EJ116" i="24"/>
  <c r="EO116" i="24"/>
  <c r="EO34" i="24"/>
  <c r="EH34" i="24"/>
  <c r="EJ34" i="24"/>
  <c r="EI114" i="24"/>
  <c r="EO114" i="24"/>
  <c r="EJ114" i="24"/>
  <c r="EI29" i="24"/>
  <c r="EJ29" i="24"/>
  <c r="EO29" i="24"/>
  <c r="EH58" i="24"/>
  <c r="EJ58" i="24"/>
  <c r="EO45" i="24"/>
  <c r="EO46" i="24"/>
  <c r="EI47" i="24"/>
  <c r="EH43" i="24"/>
  <c r="EI41" i="24"/>
  <c r="EJ41" i="24"/>
  <c r="EO41" i="24"/>
  <c r="EJ22" i="24"/>
  <c r="EO22" i="24"/>
  <c r="EH22" i="24"/>
  <c r="EO69" i="24"/>
  <c r="EI69" i="24"/>
  <c r="EH103" i="24"/>
  <c r="EO49" i="24"/>
  <c r="EI49" i="24"/>
  <c r="EJ49" i="24"/>
  <c r="EH121" i="24"/>
  <c r="EG123" i="24"/>
  <c r="EO14" i="24"/>
  <c r="EO23" i="24"/>
  <c r="EO27" i="24"/>
  <c r="EO35" i="24"/>
  <c r="EO39" i="24"/>
  <c r="EO43" i="24"/>
  <c r="EO51" i="24"/>
  <c r="EO55" i="24"/>
  <c r="EH59" i="24"/>
  <c r="EO60" i="24"/>
  <c r="EO65" i="24"/>
  <c r="EH69" i="24"/>
  <c r="EO70" i="24"/>
  <c r="EO74" i="24"/>
  <c r="EO78" i="24"/>
  <c r="EH82" i="24"/>
  <c r="EJ85" i="24"/>
  <c r="EH86" i="24"/>
  <c r="EO91" i="24"/>
  <c r="EO95" i="24"/>
  <c r="EO99" i="24"/>
  <c r="EO103" i="24"/>
  <c r="EO107" i="24"/>
  <c r="EO111" i="24"/>
  <c r="EO117" i="24"/>
  <c r="EJ121" i="24"/>
  <c r="EH123" i="24"/>
  <c r="EI35" i="24"/>
  <c r="EO36" i="24"/>
  <c r="EI39" i="24"/>
  <c r="EO40" i="24"/>
  <c r="EI43" i="24"/>
  <c r="EO47" i="24"/>
  <c r="EI51" i="24"/>
  <c r="EO52" i="24"/>
  <c r="EI55" i="24"/>
  <c r="EO56" i="24"/>
  <c r="EI60" i="24"/>
  <c r="EO61" i="24"/>
  <c r="EI65" i="24"/>
  <c r="EO66" i="24"/>
  <c r="EI70" i="24"/>
  <c r="EO71" i="24"/>
  <c r="EI74" i="24"/>
  <c r="EO75" i="24"/>
  <c r="EI78" i="24"/>
  <c r="EO79" i="24"/>
  <c r="EI91" i="24"/>
  <c r="EO92" i="24"/>
  <c r="EO96" i="24"/>
  <c r="EI99" i="24"/>
  <c r="EO100" i="24"/>
  <c r="EI103" i="24"/>
  <c r="EO104" i="24"/>
  <c r="EI107" i="24"/>
  <c r="EO108" i="24"/>
  <c r="EI111" i="24"/>
  <c r="EO112" i="24"/>
  <c r="EO118" i="24"/>
  <c r="EO11" i="24"/>
  <c r="EI14" i="24"/>
  <c r="EO15" i="24"/>
  <c r="EH23" i="24"/>
  <c r="EO24" i="24"/>
  <c r="EI27" i="24"/>
  <c r="EO28" i="24"/>
  <c r="EH11" i="24"/>
  <c r="EH15" i="24"/>
  <c r="EH24" i="24"/>
  <c r="EH28" i="24"/>
  <c r="EH36" i="24"/>
  <c r="EH40" i="24"/>
  <c r="EH47" i="24"/>
  <c r="EO48" i="24"/>
  <c r="EH52" i="24"/>
  <c r="EH56" i="24"/>
  <c r="EH61" i="24"/>
  <c r="EH66" i="24"/>
  <c r="EH71" i="24"/>
  <c r="EH75" i="24"/>
  <c r="EH79" i="24"/>
  <c r="EO84" i="24"/>
  <c r="EH92" i="24"/>
  <c r="EH96" i="24"/>
  <c r="EH100" i="24"/>
  <c r="EH104" i="24"/>
  <c r="EH108" i="24"/>
  <c r="EH112" i="24"/>
  <c r="EO119" i="24"/>
  <c r="EH48" i="24"/>
  <c r="EH84" i="24"/>
  <c r="EI48" i="24"/>
  <c r="EI84" i="24"/>
  <c r="EO85" i="24"/>
  <c r="EH119" i="24"/>
  <c r="EO121" i="24"/>
  <c r="DI59" i="24"/>
  <c r="DK109" i="24"/>
  <c r="DL59" i="24"/>
  <c r="DQ67" i="24"/>
  <c r="EC48" i="24"/>
  <c r="BA120" i="24"/>
  <c r="BM120" i="24"/>
  <c r="DK88" i="24"/>
  <c r="DL58" i="24"/>
  <c r="DV80" i="24"/>
  <c r="BN120" i="24"/>
  <c r="F121" i="24"/>
  <c r="DK87" i="24"/>
  <c r="DK49" i="24"/>
  <c r="AP121" i="24"/>
  <c r="CS121" i="24"/>
  <c r="DQ88" i="24"/>
  <c r="DK59" i="24"/>
  <c r="DL87" i="24"/>
  <c r="DL49" i="24"/>
  <c r="DL67" i="24"/>
  <c r="DV48" i="24"/>
  <c r="EC87" i="24"/>
  <c r="AD121" i="24"/>
  <c r="CW121" i="24"/>
  <c r="DI67" i="24"/>
  <c r="DQ109" i="24"/>
  <c r="DK68" i="24"/>
  <c r="DV47" i="24"/>
  <c r="EC58" i="24"/>
  <c r="DX46" i="24"/>
  <c r="DV46" i="24"/>
  <c r="EC46" i="24"/>
  <c r="BM121" i="24"/>
  <c r="DV121" i="24"/>
  <c r="FQ121" i="24"/>
  <c r="GC121" i="24"/>
  <c r="GO121" i="24"/>
  <c r="HA121" i="24"/>
  <c r="HM121" i="24"/>
  <c r="HY121" i="24"/>
  <c r="IK121" i="24"/>
  <c r="IW121" i="24"/>
  <c r="JI121" i="24"/>
  <c r="JU121" i="24"/>
  <c r="BA121" i="24"/>
  <c r="E121" i="24"/>
  <c r="Q121" i="24"/>
  <c r="AC121" i="24"/>
  <c r="AO121" i="24"/>
  <c r="BB121" i="24"/>
  <c r="BN121" i="24"/>
  <c r="DX121" i="24"/>
  <c r="FF121" i="24"/>
  <c r="FR121" i="24"/>
  <c r="GD121" i="24"/>
  <c r="GP121" i="24"/>
  <c r="HB121" i="24"/>
  <c r="HN121" i="24"/>
  <c r="HZ121" i="24"/>
  <c r="IL121" i="24"/>
  <c r="IX121" i="24"/>
  <c r="JJ121" i="24"/>
  <c r="JV121" i="24"/>
  <c r="CK121" i="24"/>
  <c r="EC121" i="24"/>
  <c r="E120" i="24"/>
  <c r="Q120" i="24"/>
  <c r="AC120" i="24"/>
  <c r="AO120" i="24"/>
  <c r="FQ120" i="24"/>
  <c r="GC120" i="24"/>
  <c r="GO120" i="24"/>
  <c r="HA120" i="24"/>
  <c r="HM120" i="24"/>
  <c r="HY120" i="24"/>
  <c r="IK120" i="24"/>
  <c r="IW120" i="24"/>
  <c r="JI120" i="24"/>
  <c r="JU120" i="24"/>
  <c r="F120" i="24"/>
  <c r="R120" i="24"/>
  <c r="AD120" i="24"/>
  <c r="AP120" i="24"/>
  <c r="DX120" i="24"/>
  <c r="FF120" i="24"/>
  <c r="FR120" i="24"/>
  <c r="GD120" i="24"/>
  <c r="GP120" i="24"/>
  <c r="HB120" i="24"/>
  <c r="HN120" i="24"/>
  <c r="HZ120" i="24"/>
  <c r="IL120" i="24"/>
  <c r="IX120" i="24"/>
  <c r="JJ120" i="24"/>
  <c r="JV120" i="24"/>
  <c r="CG120" i="24"/>
  <c r="CW120" i="24"/>
  <c r="DE120" i="24"/>
  <c r="DQ120" i="24"/>
  <c r="CX120" i="24"/>
  <c r="BY120" i="24"/>
  <c r="CY120" i="24"/>
  <c r="DI120" i="24"/>
  <c r="EC120" i="24"/>
  <c r="DW59" i="24"/>
  <c r="DV59" i="24"/>
  <c r="DW58" i="24"/>
  <c r="DX59" i="24"/>
  <c r="DX58" i="24"/>
  <c r="EC59" i="24"/>
  <c r="DX69" i="24"/>
  <c r="DW69" i="24"/>
  <c r="DX68" i="24"/>
  <c r="DV69" i="24"/>
  <c r="DW68" i="24"/>
  <c r="EC69" i="24"/>
  <c r="DV68" i="24"/>
  <c r="EC68" i="24"/>
  <c r="DX80" i="24"/>
  <c r="DX87" i="24"/>
  <c r="DW119" i="24"/>
  <c r="DV119" i="24"/>
  <c r="EC119" i="24"/>
  <c r="EC47" i="24"/>
  <c r="DX47" i="24"/>
  <c r="DW118" i="24"/>
  <c r="DV118" i="24"/>
  <c r="DX118" i="24"/>
  <c r="EC118" i="24"/>
  <c r="DX48" i="24"/>
  <c r="DW45" i="24"/>
  <c r="DX44" i="24"/>
  <c r="DV45" i="24"/>
  <c r="DW44" i="24"/>
  <c r="DX43" i="24"/>
  <c r="EC45" i="24"/>
  <c r="DV44" i="24"/>
  <c r="DW43" i="24"/>
  <c r="EC44" i="24"/>
  <c r="DV43" i="24"/>
  <c r="EC43" i="24"/>
  <c r="DL69" i="24"/>
  <c r="DK69" i="24"/>
  <c r="DL68" i="24"/>
  <c r="DJ69" i="24"/>
  <c r="DQ69" i="24"/>
  <c r="DJ68" i="24"/>
  <c r="DK67" i="24"/>
  <c r="DQ68" i="24"/>
  <c r="DQ44" i="24"/>
  <c r="DL44" i="24"/>
  <c r="DQ102" i="24"/>
  <c r="DJ88" i="24"/>
  <c r="DJ87" i="24"/>
  <c r="DQ87" i="24"/>
  <c r="DJ48" i="24"/>
  <c r="DI44" i="24"/>
  <c r="DI49" i="24"/>
  <c r="DJ49" i="24"/>
  <c r="DQ43" i="24"/>
  <c r="DJ43" i="24"/>
  <c r="DQ58" i="24"/>
  <c r="DJ58" i="24"/>
  <c r="DJ80" i="24"/>
  <c r="DI80" i="24"/>
  <c r="CY80" i="24"/>
  <c r="CZ80" i="24"/>
  <c r="CX80" i="24"/>
  <c r="DE80" i="24"/>
  <c r="DE21" i="24"/>
  <c r="CZ21" i="24"/>
  <c r="CX21" i="24"/>
  <c r="CW20" i="24"/>
  <c r="DE20" i="24"/>
  <c r="CW44" i="24"/>
  <c r="CZ44" i="24"/>
  <c r="CX44" i="24"/>
  <c r="DV27" i="5"/>
  <c r="DY12" i="5"/>
  <c r="DY13" i="5"/>
  <c r="DY14" i="5"/>
  <c r="DY15" i="5"/>
  <c r="DY16" i="5"/>
  <c r="DY17" i="5"/>
  <c r="DY19" i="5"/>
  <c r="DY22" i="5"/>
  <c r="DY27" i="5"/>
  <c r="DY11" i="5"/>
  <c r="DV12" i="5"/>
  <c r="DV13" i="5"/>
  <c r="DV14" i="5"/>
  <c r="DV15" i="5"/>
  <c r="DV16" i="5"/>
  <c r="DV17" i="5"/>
  <c r="DV19" i="5"/>
  <c r="DV22" i="5"/>
  <c r="DV11" i="5"/>
  <c r="DS8" i="5"/>
  <c r="DS6" i="5"/>
  <c r="DD19" i="24"/>
  <c r="DC19" i="24"/>
  <c r="DB19" i="24"/>
  <c r="DA19" i="24"/>
  <c r="DE19" i="24"/>
  <c r="DD48" i="24"/>
  <c r="DC48" i="24"/>
  <c r="DB48" i="24"/>
  <c r="DA48" i="24"/>
  <c r="DE48" i="24"/>
  <c r="DF42" i="24"/>
  <c r="DD42" i="24"/>
  <c r="DC42" i="24"/>
  <c r="DB42" i="24"/>
  <c r="DA42" i="24"/>
  <c r="CX42" i="24"/>
  <c r="CY42" i="24"/>
  <c r="DC35" i="24"/>
  <c r="DB35" i="24"/>
  <c r="DA35" i="24"/>
  <c r="CW35" i="24"/>
  <c r="DC104" i="24"/>
  <c r="DB104" i="24"/>
  <c r="DA104" i="24"/>
  <c r="CX104" i="24"/>
  <c r="DC59" i="24"/>
  <c r="DB59" i="24"/>
  <c r="DA59" i="24"/>
  <c r="CZ59" i="24"/>
  <c r="DC84" i="24"/>
  <c r="DB84" i="24"/>
  <c r="DA84" i="24"/>
  <c r="CX84" i="24"/>
  <c r="DC88" i="24"/>
  <c r="DB88" i="24"/>
  <c r="DA88" i="24"/>
  <c r="DE88" i="24"/>
  <c r="CW88" i="24"/>
  <c r="CW19" i="24"/>
  <c r="CX19" i="24"/>
  <c r="CX48" i="24"/>
  <c r="CW48" i="24"/>
  <c r="CZ48" i="24"/>
  <c r="CZ42" i="24"/>
  <c r="DE42" i="24"/>
  <c r="DE104" i="24"/>
  <c r="DE35" i="24"/>
  <c r="CW104" i="24"/>
  <c r="DE84" i="24"/>
  <c r="CX88" i="24"/>
  <c r="AC201" i="25"/>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J199" i="25"/>
  <c r="K199" i="25"/>
  <c r="E199" i="25"/>
  <c r="D199" i="25"/>
  <c r="C199" i="25"/>
  <c r="B199" i="25"/>
  <c r="AC198" i="25"/>
  <c r="AB198" i="25"/>
  <c r="AA198" i="25"/>
  <c r="Z198" i="25"/>
  <c r="Y198" i="25"/>
  <c r="X198" i="25"/>
  <c r="W198" i="25"/>
  <c r="V198" i="25"/>
  <c r="U198" i="25"/>
  <c r="T198" i="25"/>
  <c r="S198" i="25"/>
  <c r="R198" i="25"/>
  <c r="Q198" i="25"/>
  <c r="P198" i="25"/>
  <c r="O198" i="25"/>
  <c r="N198" i="25"/>
  <c r="M198" i="25"/>
  <c r="L198" i="25"/>
  <c r="J198" i="25"/>
  <c r="K198" i="25"/>
  <c r="E198" i="25"/>
  <c r="D198" i="25"/>
  <c r="C198" i="25"/>
  <c r="B198" i="25"/>
  <c r="AC197" i="25"/>
  <c r="AB197" i="25"/>
  <c r="AA197" i="25"/>
  <c r="Z197" i="25"/>
  <c r="Y197" i="25"/>
  <c r="X197" i="25"/>
  <c r="W197" i="25"/>
  <c r="V197" i="25"/>
  <c r="U197" i="25"/>
  <c r="T197" i="25"/>
  <c r="S197" i="25"/>
  <c r="R197" i="25"/>
  <c r="Q197" i="25"/>
  <c r="P197" i="25"/>
  <c r="O197" i="25"/>
  <c r="N197" i="25"/>
  <c r="M197" i="25"/>
  <c r="L197" i="25"/>
  <c r="J197" i="25"/>
  <c r="K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J195" i="25"/>
  <c r="K195" i="25"/>
  <c r="E195" i="25"/>
  <c r="D195" i="25"/>
  <c r="C195" i="25"/>
  <c r="B195" i="25"/>
  <c r="AC194" i="25"/>
  <c r="AB194" i="25"/>
  <c r="AA194" i="25"/>
  <c r="Z194" i="25"/>
  <c r="Y194" i="25"/>
  <c r="X194" i="25"/>
  <c r="W194" i="25"/>
  <c r="V194" i="25"/>
  <c r="U194" i="25"/>
  <c r="T194" i="25"/>
  <c r="S194" i="25"/>
  <c r="R194" i="25"/>
  <c r="Q194" i="25"/>
  <c r="P194" i="25"/>
  <c r="O194" i="25"/>
  <c r="N194" i="25"/>
  <c r="M194" i="25"/>
  <c r="L194" i="25"/>
  <c r="J194" i="25"/>
  <c r="K194" i="25"/>
  <c r="E194" i="25"/>
  <c r="D194" i="25"/>
  <c r="C194" i="25"/>
  <c r="B194" i="25"/>
  <c r="AC193" i="25"/>
  <c r="AB193" i="25"/>
  <c r="AA193" i="25"/>
  <c r="Z193" i="25"/>
  <c r="Y193" i="25"/>
  <c r="X193" i="25"/>
  <c r="W193" i="25"/>
  <c r="V193" i="25"/>
  <c r="U193" i="25"/>
  <c r="T193" i="25"/>
  <c r="S193" i="25"/>
  <c r="R193" i="25"/>
  <c r="Q193" i="25"/>
  <c r="P193" i="25"/>
  <c r="O193" i="25"/>
  <c r="N193" i="25"/>
  <c r="M193" i="25"/>
  <c r="L193" i="25"/>
  <c r="J193" i="25"/>
  <c r="K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J191" i="25"/>
  <c r="K191" i="25"/>
  <c r="E191" i="25"/>
  <c r="D191" i="25"/>
  <c r="C191" i="25"/>
  <c r="B191" i="25"/>
  <c r="AC190" i="25"/>
  <c r="AB190" i="25"/>
  <c r="AA190" i="25"/>
  <c r="Z190" i="25"/>
  <c r="Y190" i="25"/>
  <c r="X190" i="25"/>
  <c r="W190" i="25"/>
  <c r="V190" i="25"/>
  <c r="U190" i="25"/>
  <c r="T190" i="25"/>
  <c r="S190" i="25"/>
  <c r="R190" i="25"/>
  <c r="Q190" i="25"/>
  <c r="P190" i="25"/>
  <c r="O190" i="25"/>
  <c r="N190" i="25"/>
  <c r="M190" i="25"/>
  <c r="L190" i="25"/>
  <c r="J190" i="25"/>
  <c r="K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J187" i="25"/>
  <c r="K187" i="25"/>
  <c r="E187" i="25"/>
  <c r="D187" i="25"/>
  <c r="C187" i="25"/>
  <c r="B187" i="25"/>
  <c r="AC186" i="25"/>
  <c r="AB186" i="25"/>
  <c r="AA186" i="25"/>
  <c r="Z186" i="25"/>
  <c r="Y186" i="25"/>
  <c r="X186" i="25"/>
  <c r="W186" i="25"/>
  <c r="V186" i="25"/>
  <c r="U186" i="25"/>
  <c r="T186" i="25"/>
  <c r="S186" i="25"/>
  <c r="R186" i="25"/>
  <c r="Q186" i="25"/>
  <c r="P186" i="25"/>
  <c r="O186" i="25"/>
  <c r="N186" i="25"/>
  <c r="M186" i="25"/>
  <c r="L186" i="25"/>
  <c r="J186" i="25"/>
  <c r="K186" i="25"/>
  <c r="E186" i="25"/>
  <c r="D186" i="25"/>
  <c r="C186" i="25"/>
  <c r="B186" i="25"/>
  <c r="AC185" i="25"/>
  <c r="AB185" i="25"/>
  <c r="AA185" i="25"/>
  <c r="Z185" i="25"/>
  <c r="Y185" i="25"/>
  <c r="X185" i="25"/>
  <c r="W185" i="25"/>
  <c r="V185" i="25"/>
  <c r="U185" i="25"/>
  <c r="T185" i="25"/>
  <c r="S185" i="25"/>
  <c r="R185" i="25"/>
  <c r="Q185" i="25"/>
  <c r="P185" i="25"/>
  <c r="O185" i="25"/>
  <c r="N185" i="25"/>
  <c r="M185" i="25"/>
  <c r="L185" i="25"/>
  <c r="J185" i="25"/>
  <c r="K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J183" i="25"/>
  <c r="K183" i="25"/>
  <c r="E183" i="25"/>
  <c r="D183" i="25"/>
  <c r="C183" i="25"/>
  <c r="B183" i="25"/>
  <c r="AC182" i="25"/>
  <c r="AB182" i="25"/>
  <c r="AA182" i="25"/>
  <c r="Z182" i="25"/>
  <c r="Y182" i="25"/>
  <c r="X182" i="25"/>
  <c r="W182" i="25"/>
  <c r="V182" i="25"/>
  <c r="U182" i="25"/>
  <c r="T182" i="25"/>
  <c r="S182" i="25"/>
  <c r="R182" i="25"/>
  <c r="Q182" i="25"/>
  <c r="P182" i="25"/>
  <c r="O182" i="25"/>
  <c r="N182" i="25"/>
  <c r="M182" i="25"/>
  <c r="L182" i="25"/>
  <c r="J182" i="25"/>
  <c r="K182" i="25"/>
  <c r="E182" i="25"/>
  <c r="D182" i="25"/>
  <c r="C182" i="25"/>
  <c r="B182" i="25"/>
  <c r="AC181" i="25"/>
  <c r="AB181" i="25"/>
  <c r="AA181" i="25"/>
  <c r="Z181" i="25"/>
  <c r="Y181" i="25"/>
  <c r="X181" i="25"/>
  <c r="W181" i="25"/>
  <c r="V181" i="25"/>
  <c r="U181" i="25"/>
  <c r="T181" i="25"/>
  <c r="S181" i="25"/>
  <c r="R181" i="25"/>
  <c r="Q181" i="25"/>
  <c r="P181" i="25"/>
  <c r="O181" i="25"/>
  <c r="N181" i="25"/>
  <c r="M181" i="25"/>
  <c r="L181" i="25"/>
  <c r="J181" i="25"/>
  <c r="K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J179" i="25"/>
  <c r="K179" i="25"/>
  <c r="E179" i="25"/>
  <c r="D179" i="25"/>
  <c r="C179" i="25"/>
  <c r="B179" i="25"/>
  <c r="AC178" i="25"/>
  <c r="AB178" i="25"/>
  <c r="AA178" i="25"/>
  <c r="Z178" i="25"/>
  <c r="Y178" i="25"/>
  <c r="X178" i="25"/>
  <c r="W178" i="25"/>
  <c r="V178" i="25"/>
  <c r="U178" i="25"/>
  <c r="T178" i="25"/>
  <c r="S178" i="25"/>
  <c r="R178" i="25"/>
  <c r="Q178" i="25"/>
  <c r="P178" i="25"/>
  <c r="O178" i="25"/>
  <c r="N178" i="25"/>
  <c r="M178" i="25"/>
  <c r="L178" i="25"/>
  <c r="J178" i="25"/>
  <c r="K178" i="25"/>
  <c r="E178" i="25"/>
  <c r="D178" i="25"/>
  <c r="C178" i="25"/>
  <c r="B178" i="25"/>
  <c r="AC177" i="25"/>
  <c r="AB177" i="25"/>
  <c r="AA177" i="25"/>
  <c r="Z177" i="25"/>
  <c r="Y177" i="25"/>
  <c r="X177" i="25"/>
  <c r="W177" i="25"/>
  <c r="V177" i="25"/>
  <c r="U177" i="25"/>
  <c r="T177" i="25"/>
  <c r="S177" i="25"/>
  <c r="R177" i="25"/>
  <c r="Q177" i="25"/>
  <c r="P177" i="25"/>
  <c r="O177" i="25"/>
  <c r="N177" i="25"/>
  <c r="M177" i="25"/>
  <c r="L177" i="25"/>
  <c r="J177" i="25"/>
  <c r="K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J175" i="25"/>
  <c r="K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J173" i="25"/>
  <c r="K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J171" i="25"/>
  <c r="K171" i="25"/>
  <c r="E171" i="25"/>
  <c r="D171" i="25"/>
  <c r="C171" i="25"/>
  <c r="B171" i="25"/>
  <c r="AC170" i="25"/>
  <c r="AB170" i="25"/>
  <c r="AA170" i="25"/>
  <c r="Z170" i="25"/>
  <c r="Y170" i="25"/>
  <c r="X170" i="25"/>
  <c r="W170" i="25"/>
  <c r="V170" i="25"/>
  <c r="U170" i="25"/>
  <c r="T170" i="25"/>
  <c r="S170" i="25"/>
  <c r="R170" i="25"/>
  <c r="Q170" i="25"/>
  <c r="P170" i="25"/>
  <c r="O170" i="25"/>
  <c r="N170" i="25"/>
  <c r="M170" i="25"/>
  <c r="L170" i="25"/>
  <c r="J170" i="25"/>
  <c r="K170" i="25"/>
  <c r="E170" i="25"/>
  <c r="D170" i="25"/>
  <c r="C170" i="25"/>
  <c r="B170" i="25"/>
  <c r="AC169" i="25"/>
  <c r="AB169" i="25"/>
  <c r="AA169" i="25"/>
  <c r="Z169" i="25"/>
  <c r="Y169" i="25"/>
  <c r="X169" i="25"/>
  <c r="W169" i="25"/>
  <c r="V169" i="25"/>
  <c r="U169" i="25"/>
  <c r="T169" i="25"/>
  <c r="S169" i="25"/>
  <c r="R169" i="25"/>
  <c r="Q169" i="25"/>
  <c r="P169" i="25"/>
  <c r="O169" i="25"/>
  <c r="N169" i="25"/>
  <c r="M169" i="25"/>
  <c r="L169" i="25"/>
  <c r="J169" i="25"/>
  <c r="K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J167" i="25"/>
  <c r="K167" i="25"/>
  <c r="E167" i="25"/>
  <c r="D167" i="25"/>
  <c r="C167" i="25"/>
  <c r="B167" i="25"/>
  <c r="AC166" i="25"/>
  <c r="AB166" i="25"/>
  <c r="AA166" i="25"/>
  <c r="Z166" i="25"/>
  <c r="Y166" i="25"/>
  <c r="X166" i="25"/>
  <c r="W166" i="25"/>
  <c r="V166" i="25"/>
  <c r="U166" i="25"/>
  <c r="T166" i="25"/>
  <c r="S166" i="25"/>
  <c r="R166" i="25"/>
  <c r="Q166" i="25"/>
  <c r="P166" i="25"/>
  <c r="O166" i="25"/>
  <c r="N166" i="25"/>
  <c r="M166" i="25"/>
  <c r="L166" i="25"/>
  <c r="J166" i="25"/>
  <c r="K166" i="25"/>
  <c r="E166" i="25"/>
  <c r="D166" i="25"/>
  <c r="C166" i="25"/>
  <c r="B166" i="25"/>
  <c r="AC165" i="25"/>
  <c r="AB165" i="25"/>
  <c r="AA165" i="25"/>
  <c r="Z165" i="25"/>
  <c r="Y165" i="25"/>
  <c r="X165" i="25"/>
  <c r="W165" i="25"/>
  <c r="V165" i="25"/>
  <c r="U165" i="25"/>
  <c r="T165" i="25"/>
  <c r="S165" i="25"/>
  <c r="R165" i="25"/>
  <c r="Q165" i="25"/>
  <c r="P165" i="25"/>
  <c r="O165" i="25"/>
  <c r="N165" i="25"/>
  <c r="M165" i="25"/>
  <c r="L165" i="25"/>
  <c r="J165" i="25"/>
  <c r="K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J163" i="25"/>
  <c r="K163" i="25"/>
  <c r="E163" i="25"/>
  <c r="D163" i="25"/>
  <c r="C163" i="25"/>
  <c r="B163" i="25"/>
  <c r="AC162" i="25"/>
  <c r="AB162" i="25"/>
  <c r="AA162" i="25"/>
  <c r="Z162" i="25"/>
  <c r="Y162" i="25"/>
  <c r="X162" i="25"/>
  <c r="W162" i="25"/>
  <c r="V162" i="25"/>
  <c r="U162" i="25"/>
  <c r="T162" i="25"/>
  <c r="S162" i="25"/>
  <c r="R162" i="25"/>
  <c r="Q162" i="25"/>
  <c r="P162" i="25"/>
  <c r="O162" i="25"/>
  <c r="N162" i="25"/>
  <c r="M162" i="25"/>
  <c r="L162" i="25"/>
  <c r="J162" i="25"/>
  <c r="K162" i="25"/>
  <c r="E162" i="25"/>
  <c r="D162" i="25"/>
  <c r="C162" i="25"/>
  <c r="B162" i="25"/>
  <c r="AC161" i="25"/>
  <c r="AB161" i="25"/>
  <c r="AA161" i="25"/>
  <c r="Z161" i="25"/>
  <c r="Y161" i="25"/>
  <c r="X161" i="25"/>
  <c r="W161" i="25"/>
  <c r="V161" i="25"/>
  <c r="U161" i="25"/>
  <c r="T161" i="25"/>
  <c r="S161" i="25"/>
  <c r="R161" i="25"/>
  <c r="Q161" i="25"/>
  <c r="P161" i="25"/>
  <c r="O161" i="25"/>
  <c r="N161" i="25"/>
  <c r="M161" i="25"/>
  <c r="L161" i="25"/>
  <c r="J161" i="25"/>
  <c r="K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J158" i="25"/>
  <c r="K158" i="25"/>
  <c r="E158" i="25"/>
  <c r="D158" i="25"/>
  <c r="C158" i="25"/>
  <c r="B158" i="25"/>
  <c r="AC157" i="25"/>
  <c r="AB157" i="25"/>
  <c r="AA157" i="25"/>
  <c r="Z157" i="25"/>
  <c r="Y157" i="25"/>
  <c r="X157" i="25"/>
  <c r="W157" i="25"/>
  <c r="V157" i="25"/>
  <c r="U157" i="25"/>
  <c r="T157" i="25"/>
  <c r="S157" i="25"/>
  <c r="R157" i="25"/>
  <c r="Q157" i="25"/>
  <c r="P157" i="25"/>
  <c r="O157" i="25"/>
  <c r="N157" i="25"/>
  <c r="M157" i="25"/>
  <c r="L157" i="25"/>
  <c r="J157" i="25"/>
  <c r="K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J155" i="25"/>
  <c r="K155" i="25"/>
  <c r="E155" i="25"/>
  <c r="D155" i="25"/>
  <c r="C155" i="25"/>
  <c r="B155" i="25"/>
  <c r="AC154" i="25"/>
  <c r="AB154" i="25"/>
  <c r="AA154" i="25"/>
  <c r="Z154" i="25"/>
  <c r="Y154" i="25"/>
  <c r="X154" i="25"/>
  <c r="W154" i="25"/>
  <c r="V154" i="25"/>
  <c r="U154" i="25"/>
  <c r="T154" i="25"/>
  <c r="S154" i="25"/>
  <c r="R154" i="25"/>
  <c r="Q154" i="25"/>
  <c r="P154" i="25"/>
  <c r="O154" i="25"/>
  <c r="N154" i="25"/>
  <c r="M154" i="25"/>
  <c r="L154" i="25"/>
  <c r="J154" i="25"/>
  <c r="K154" i="25"/>
  <c r="E154" i="25"/>
  <c r="D154" i="25"/>
  <c r="C154" i="25"/>
  <c r="B154" i="25"/>
  <c r="AC153" i="25"/>
  <c r="AB153" i="25"/>
  <c r="AA153" i="25"/>
  <c r="Z153" i="25"/>
  <c r="Y153" i="25"/>
  <c r="X153" i="25"/>
  <c r="W153" i="25"/>
  <c r="V153" i="25"/>
  <c r="U153" i="25"/>
  <c r="T153" i="25"/>
  <c r="S153" i="25"/>
  <c r="R153" i="25"/>
  <c r="Q153" i="25"/>
  <c r="P153" i="25"/>
  <c r="O153" i="25"/>
  <c r="N153" i="25"/>
  <c r="M153" i="25"/>
  <c r="L153" i="25"/>
  <c r="J153" i="25"/>
  <c r="K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J151" i="25"/>
  <c r="K151" i="25"/>
  <c r="E151" i="25"/>
  <c r="D151" i="25"/>
  <c r="C151" i="25"/>
  <c r="B151" i="25"/>
  <c r="AC150" i="25"/>
  <c r="AB150" i="25"/>
  <c r="AA150" i="25"/>
  <c r="Z150" i="25"/>
  <c r="Y150" i="25"/>
  <c r="X150" i="25"/>
  <c r="W150" i="25"/>
  <c r="V150" i="25"/>
  <c r="U150" i="25"/>
  <c r="T150" i="25"/>
  <c r="S150" i="25"/>
  <c r="R150" i="25"/>
  <c r="Q150" i="25"/>
  <c r="P150" i="25"/>
  <c r="O150" i="25"/>
  <c r="N150" i="25"/>
  <c r="M150" i="25"/>
  <c r="L150" i="25"/>
  <c r="J150" i="25"/>
  <c r="K150" i="25"/>
  <c r="E150" i="25"/>
  <c r="D150" i="25"/>
  <c r="C150" i="25"/>
  <c r="B150" i="25"/>
  <c r="AC149" i="25"/>
  <c r="AB149" i="25"/>
  <c r="AA149" i="25"/>
  <c r="Z149" i="25"/>
  <c r="Y149" i="25"/>
  <c r="X149" i="25"/>
  <c r="W149" i="25"/>
  <c r="V149" i="25"/>
  <c r="U149" i="25"/>
  <c r="T149" i="25"/>
  <c r="S149" i="25"/>
  <c r="R149" i="25"/>
  <c r="Q149" i="25"/>
  <c r="P149" i="25"/>
  <c r="O149" i="25"/>
  <c r="N149" i="25"/>
  <c r="M149" i="25"/>
  <c r="L149" i="25"/>
  <c r="J149" i="25"/>
  <c r="K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J147" i="25"/>
  <c r="K147" i="25"/>
  <c r="E147" i="25"/>
  <c r="D147" i="25"/>
  <c r="C147" i="25"/>
  <c r="B147" i="25"/>
  <c r="AC146" i="25"/>
  <c r="AB146" i="25"/>
  <c r="AA146" i="25"/>
  <c r="Z146" i="25"/>
  <c r="Y146" i="25"/>
  <c r="X146" i="25"/>
  <c r="W146" i="25"/>
  <c r="V146" i="25"/>
  <c r="U146" i="25"/>
  <c r="T146" i="25"/>
  <c r="S146" i="25"/>
  <c r="R146" i="25"/>
  <c r="Q146" i="25"/>
  <c r="P146" i="25"/>
  <c r="O146" i="25"/>
  <c r="N146" i="25"/>
  <c r="M146" i="25"/>
  <c r="L146" i="25"/>
  <c r="J146" i="25"/>
  <c r="K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J143" i="25"/>
  <c r="K143" i="25"/>
  <c r="E143" i="25"/>
  <c r="D143" i="25"/>
  <c r="C143" i="25"/>
  <c r="B143" i="25"/>
  <c r="AC142" i="25"/>
  <c r="AB142" i="25"/>
  <c r="AA142" i="25"/>
  <c r="Z142" i="25"/>
  <c r="Y142" i="25"/>
  <c r="X142" i="25"/>
  <c r="W142" i="25"/>
  <c r="V142" i="25"/>
  <c r="U142" i="25"/>
  <c r="T142" i="25"/>
  <c r="S142" i="25"/>
  <c r="R142" i="25"/>
  <c r="Q142" i="25"/>
  <c r="P142" i="25"/>
  <c r="O142" i="25"/>
  <c r="N142" i="25"/>
  <c r="M142" i="25"/>
  <c r="L142" i="25"/>
  <c r="J142" i="25"/>
  <c r="K142" i="25"/>
  <c r="E142" i="25"/>
  <c r="D142" i="25"/>
  <c r="C142" i="25"/>
  <c r="B142" i="25"/>
  <c r="AC141" i="25"/>
  <c r="AB141" i="25"/>
  <c r="AA141" i="25"/>
  <c r="Z141" i="25"/>
  <c r="Y141" i="25"/>
  <c r="X141" i="25"/>
  <c r="W141" i="25"/>
  <c r="V141" i="25"/>
  <c r="U141" i="25"/>
  <c r="T141" i="25"/>
  <c r="S141" i="25"/>
  <c r="R141" i="25"/>
  <c r="Q141" i="25"/>
  <c r="P141" i="25"/>
  <c r="O141" i="25"/>
  <c r="N141" i="25"/>
  <c r="M141" i="25"/>
  <c r="L141" i="25"/>
  <c r="J141" i="25"/>
  <c r="K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J139" i="25"/>
  <c r="K139" i="25"/>
  <c r="E139" i="25"/>
  <c r="D139" i="25"/>
  <c r="C139" i="25"/>
  <c r="B139" i="25"/>
  <c r="AC138" i="25"/>
  <c r="AB138" i="25"/>
  <c r="AA138" i="25"/>
  <c r="Z138" i="25"/>
  <c r="Y138" i="25"/>
  <c r="X138" i="25"/>
  <c r="W138" i="25"/>
  <c r="V138" i="25"/>
  <c r="U138" i="25"/>
  <c r="T138" i="25"/>
  <c r="S138" i="25"/>
  <c r="R138" i="25"/>
  <c r="Q138" i="25"/>
  <c r="P138" i="25"/>
  <c r="O138" i="25"/>
  <c r="N138" i="25"/>
  <c r="M138" i="25"/>
  <c r="L138" i="25"/>
  <c r="J138" i="25"/>
  <c r="K138" i="25"/>
  <c r="E138" i="25"/>
  <c r="D138" i="25"/>
  <c r="C138" i="25"/>
  <c r="B138" i="25"/>
  <c r="AC137" i="25"/>
  <c r="AB137" i="25"/>
  <c r="AA137" i="25"/>
  <c r="Z137" i="25"/>
  <c r="Y137" i="25"/>
  <c r="X137" i="25"/>
  <c r="W137" i="25"/>
  <c r="V137" i="25"/>
  <c r="U137" i="25"/>
  <c r="T137" i="25"/>
  <c r="S137" i="25"/>
  <c r="R137" i="25"/>
  <c r="Q137" i="25"/>
  <c r="P137" i="25"/>
  <c r="O137" i="25"/>
  <c r="N137" i="25"/>
  <c r="M137" i="25"/>
  <c r="L137" i="25"/>
  <c r="J137" i="25"/>
  <c r="K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J135" i="25"/>
  <c r="K135" i="25"/>
  <c r="E135" i="25"/>
  <c r="D135" i="25"/>
  <c r="C135" i="25"/>
  <c r="B135" i="25"/>
  <c r="AC134" i="25"/>
  <c r="AB134" i="25"/>
  <c r="AA134" i="25"/>
  <c r="Z134" i="25"/>
  <c r="Y134" i="25"/>
  <c r="X134" i="25"/>
  <c r="W134" i="25"/>
  <c r="V134" i="25"/>
  <c r="U134" i="25"/>
  <c r="T134" i="25"/>
  <c r="S134" i="25"/>
  <c r="R134" i="25"/>
  <c r="Q134" i="25"/>
  <c r="P134" i="25"/>
  <c r="O134" i="25"/>
  <c r="N134" i="25"/>
  <c r="M134" i="25"/>
  <c r="L134" i="25"/>
  <c r="J134" i="25"/>
  <c r="K134" i="25"/>
  <c r="E134" i="25"/>
  <c r="D134" i="25"/>
  <c r="C134" i="25"/>
  <c r="B134" i="25"/>
  <c r="AC133" i="25"/>
  <c r="AB133" i="25"/>
  <c r="AA133" i="25"/>
  <c r="Z133" i="25"/>
  <c r="Y133" i="25"/>
  <c r="X133" i="25"/>
  <c r="W133" i="25"/>
  <c r="V133" i="25"/>
  <c r="U133" i="25"/>
  <c r="T133" i="25"/>
  <c r="S133" i="25"/>
  <c r="R133" i="25"/>
  <c r="Q133" i="25"/>
  <c r="P133" i="25"/>
  <c r="O133" i="25"/>
  <c r="N133" i="25"/>
  <c r="M133" i="25"/>
  <c r="L133" i="25"/>
  <c r="J133" i="25"/>
  <c r="K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J130" i="25"/>
  <c r="K130" i="25"/>
  <c r="E130" i="25"/>
  <c r="D130" i="25"/>
  <c r="C130" i="25"/>
  <c r="B130" i="25"/>
  <c r="AC129" i="25"/>
  <c r="AB129" i="25"/>
  <c r="AA129" i="25"/>
  <c r="Z129" i="25"/>
  <c r="Y129" i="25"/>
  <c r="X129" i="25"/>
  <c r="W129" i="25"/>
  <c r="V129" i="25"/>
  <c r="U129" i="25"/>
  <c r="T129" i="25"/>
  <c r="S129" i="25"/>
  <c r="R129" i="25"/>
  <c r="Q129" i="25"/>
  <c r="P129" i="25"/>
  <c r="O129" i="25"/>
  <c r="N129" i="25"/>
  <c r="M129" i="25"/>
  <c r="L129" i="25"/>
  <c r="J129" i="25"/>
  <c r="K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J127" i="25"/>
  <c r="K127" i="25"/>
  <c r="E127" i="25"/>
  <c r="D127" i="25"/>
  <c r="C127" i="25"/>
  <c r="B127" i="25"/>
  <c r="AC126" i="25"/>
  <c r="AB126" i="25"/>
  <c r="AA126" i="25"/>
  <c r="Z126" i="25"/>
  <c r="Y126" i="25"/>
  <c r="X126" i="25"/>
  <c r="W126" i="25"/>
  <c r="V126" i="25"/>
  <c r="U126" i="25"/>
  <c r="T126" i="25"/>
  <c r="S126" i="25"/>
  <c r="R126" i="25"/>
  <c r="Q126" i="25"/>
  <c r="P126" i="25"/>
  <c r="O126" i="25"/>
  <c r="N126" i="25"/>
  <c r="M126" i="25"/>
  <c r="L126" i="25"/>
  <c r="J126" i="25"/>
  <c r="K126" i="25"/>
  <c r="E126" i="25"/>
  <c r="D126" i="25"/>
  <c r="C126" i="25"/>
  <c r="B126" i="25"/>
  <c r="AC125" i="25"/>
  <c r="AB125" i="25"/>
  <c r="AA125" i="25"/>
  <c r="Z125" i="25"/>
  <c r="Y125" i="25"/>
  <c r="X125" i="25"/>
  <c r="W125" i="25"/>
  <c r="V125" i="25"/>
  <c r="U125" i="25"/>
  <c r="T125" i="25"/>
  <c r="S125" i="25"/>
  <c r="R125" i="25"/>
  <c r="Q125" i="25"/>
  <c r="P125" i="25"/>
  <c r="O125" i="25"/>
  <c r="N125" i="25"/>
  <c r="M125" i="25"/>
  <c r="L125" i="25"/>
  <c r="J125" i="25"/>
  <c r="K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J123" i="25"/>
  <c r="K123" i="25"/>
  <c r="E123" i="25"/>
  <c r="D123" i="25"/>
  <c r="C123" i="25"/>
  <c r="B123" i="25"/>
  <c r="AC122" i="25"/>
  <c r="AB122" i="25"/>
  <c r="AA122" i="25"/>
  <c r="Z122" i="25"/>
  <c r="Y122" i="25"/>
  <c r="X122" i="25"/>
  <c r="W122" i="25"/>
  <c r="V122" i="25"/>
  <c r="U122" i="25"/>
  <c r="T122" i="25"/>
  <c r="S122" i="25"/>
  <c r="R122" i="25"/>
  <c r="Q122" i="25"/>
  <c r="P122" i="25"/>
  <c r="O122" i="25"/>
  <c r="N122" i="25"/>
  <c r="M122" i="25"/>
  <c r="L122" i="25"/>
  <c r="J122" i="25"/>
  <c r="K122" i="25"/>
  <c r="E122" i="25"/>
  <c r="D122" i="25"/>
  <c r="C122" i="25"/>
  <c r="B122" i="25"/>
  <c r="AC121" i="25"/>
  <c r="AB121" i="25"/>
  <c r="AA121" i="25"/>
  <c r="Z121" i="25"/>
  <c r="Y121" i="25"/>
  <c r="X121" i="25"/>
  <c r="W121" i="25"/>
  <c r="V121" i="25"/>
  <c r="U121" i="25"/>
  <c r="T121" i="25"/>
  <c r="S121" i="25"/>
  <c r="R121" i="25"/>
  <c r="Q121" i="25"/>
  <c r="P121" i="25"/>
  <c r="O121" i="25"/>
  <c r="N121" i="25"/>
  <c r="M121" i="25"/>
  <c r="L121" i="25"/>
  <c r="J121" i="25"/>
  <c r="K121" i="25"/>
  <c r="E121" i="25"/>
  <c r="D121" i="25"/>
  <c r="C121" i="25"/>
  <c r="B121" i="25"/>
  <c r="AC120" i="25"/>
  <c r="AB120" i="25"/>
  <c r="AA120" i="25"/>
  <c r="Z120" i="25"/>
  <c r="Y120" i="25"/>
  <c r="X120" i="25"/>
  <c r="W120" i="25"/>
  <c r="V120" i="25"/>
  <c r="U120" i="25"/>
  <c r="T120" i="25"/>
  <c r="S120" i="25"/>
  <c r="R120" i="25"/>
  <c r="Q120" i="25"/>
  <c r="P120" i="25"/>
  <c r="O120" i="25"/>
  <c r="N120" i="25"/>
  <c r="M120" i="25"/>
  <c r="L120" i="25"/>
  <c r="J120" i="25"/>
  <c r="K120" i="25"/>
  <c r="E120" i="25"/>
  <c r="D120" i="25"/>
  <c r="C120" i="25"/>
  <c r="B120" i="25"/>
  <c r="AC119" i="25"/>
  <c r="AB119" i="25"/>
  <c r="AA119" i="25"/>
  <c r="Z119" i="25"/>
  <c r="Y119" i="25"/>
  <c r="X119" i="25"/>
  <c r="W119" i="25"/>
  <c r="V119" i="25"/>
  <c r="U119" i="25"/>
  <c r="T119" i="25"/>
  <c r="S119" i="25"/>
  <c r="R119" i="25"/>
  <c r="Q119" i="25"/>
  <c r="P119" i="25"/>
  <c r="O119" i="25"/>
  <c r="N119" i="25"/>
  <c r="M119" i="25"/>
  <c r="L119" i="25"/>
  <c r="J119" i="25"/>
  <c r="K119" i="25"/>
  <c r="E119" i="25"/>
  <c r="D119" i="25"/>
  <c r="C119" i="25"/>
  <c r="B119" i="25"/>
  <c r="AC118" i="25"/>
  <c r="AB118" i="25"/>
  <c r="AA118" i="25"/>
  <c r="Z118" i="25"/>
  <c r="Y118" i="25"/>
  <c r="X118" i="25"/>
  <c r="W118" i="25"/>
  <c r="V118" i="25"/>
  <c r="U118" i="25"/>
  <c r="T118" i="25"/>
  <c r="S118" i="25"/>
  <c r="R118" i="25"/>
  <c r="Q118" i="25"/>
  <c r="P118" i="25"/>
  <c r="O118" i="25"/>
  <c r="N118" i="25"/>
  <c r="M118" i="25"/>
  <c r="L118" i="25"/>
  <c r="J118" i="25"/>
  <c r="K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J115" i="25"/>
  <c r="K115" i="25"/>
  <c r="E115" i="25"/>
  <c r="D115" i="25"/>
  <c r="C115" i="25"/>
  <c r="B115" i="25"/>
  <c r="AC114" i="25"/>
  <c r="AB114" i="25"/>
  <c r="AA114" i="25"/>
  <c r="Z114" i="25"/>
  <c r="Y114" i="25"/>
  <c r="X114" i="25"/>
  <c r="W114" i="25"/>
  <c r="V114" i="25"/>
  <c r="U114" i="25"/>
  <c r="T114" i="25"/>
  <c r="S114" i="25"/>
  <c r="R114" i="25"/>
  <c r="Q114" i="25"/>
  <c r="P114" i="25"/>
  <c r="O114" i="25"/>
  <c r="N114" i="25"/>
  <c r="M114" i="25"/>
  <c r="L114" i="25"/>
  <c r="J114" i="25"/>
  <c r="K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J112" i="25"/>
  <c r="K112" i="25"/>
  <c r="E112" i="25"/>
  <c r="D112" i="25"/>
  <c r="C112" i="25"/>
  <c r="B112" i="25"/>
  <c r="AC111" i="25"/>
  <c r="AB111" i="25"/>
  <c r="AA111" i="25"/>
  <c r="Z111" i="25"/>
  <c r="Y111" i="25"/>
  <c r="X111" i="25"/>
  <c r="W111" i="25"/>
  <c r="V111" i="25"/>
  <c r="U111" i="25"/>
  <c r="T111" i="25"/>
  <c r="S111" i="25"/>
  <c r="R111" i="25"/>
  <c r="Q111" i="25"/>
  <c r="P111" i="25"/>
  <c r="O111" i="25"/>
  <c r="N111" i="25"/>
  <c r="M111" i="25"/>
  <c r="L111" i="25"/>
  <c r="J111" i="25"/>
  <c r="K111" i="25"/>
  <c r="E111" i="25"/>
  <c r="D111" i="25"/>
  <c r="C111" i="25"/>
  <c r="B111" i="25"/>
  <c r="AC110" i="25"/>
  <c r="AB110" i="25"/>
  <c r="AA110" i="25"/>
  <c r="Z110" i="25"/>
  <c r="Y110" i="25"/>
  <c r="X110" i="25"/>
  <c r="W110" i="25"/>
  <c r="V110" i="25"/>
  <c r="U110" i="25"/>
  <c r="T110" i="25"/>
  <c r="S110" i="25"/>
  <c r="R110" i="25"/>
  <c r="Q110" i="25"/>
  <c r="P110" i="25"/>
  <c r="O110" i="25"/>
  <c r="N110" i="25"/>
  <c r="M110" i="25"/>
  <c r="L110" i="25"/>
  <c r="J110" i="25"/>
  <c r="K110" i="25"/>
  <c r="E110" i="25"/>
  <c r="D110" i="25"/>
  <c r="C110" i="25"/>
  <c r="B110" i="25"/>
  <c r="AC109" i="25"/>
  <c r="AB109" i="25"/>
  <c r="AA109" i="25"/>
  <c r="Z109" i="25"/>
  <c r="Y109" i="25"/>
  <c r="X109" i="25"/>
  <c r="W109" i="25"/>
  <c r="V109" i="25"/>
  <c r="U109" i="25"/>
  <c r="T109" i="25"/>
  <c r="S109" i="25"/>
  <c r="R109" i="25"/>
  <c r="Q109" i="25"/>
  <c r="P109" i="25"/>
  <c r="O109" i="25"/>
  <c r="N109" i="25"/>
  <c r="M109" i="25"/>
  <c r="L109" i="25"/>
  <c r="J109" i="25"/>
  <c r="K109" i="25"/>
  <c r="E109" i="25"/>
  <c r="D109" i="25"/>
  <c r="C109" i="25"/>
  <c r="B109" i="25"/>
  <c r="AC108" i="25"/>
  <c r="AB108" i="25"/>
  <c r="AA108" i="25"/>
  <c r="Z108" i="25"/>
  <c r="Y108" i="25"/>
  <c r="X108" i="25"/>
  <c r="W108" i="25"/>
  <c r="V108" i="25"/>
  <c r="U108" i="25"/>
  <c r="T108" i="25"/>
  <c r="S108" i="25"/>
  <c r="R108" i="25"/>
  <c r="Q108" i="25"/>
  <c r="P108" i="25"/>
  <c r="O108" i="25"/>
  <c r="N108" i="25"/>
  <c r="M108" i="25"/>
  <c r="L108" i="25"/>
  <c r="J108" i="25"/>
  <c r="K108" i="25"/>
  <c r="E108" i="25"/>
  <c r="D108" i="25"/>
  <c r="C108" i="25"/>
  <c r="B108" i="25"/>
  <c r="AC107" i="25"/>
  <c r="AB107" i="25"/>
  <c r="AA107" i="25"/>
  <c r="Z107" i="25"/>
  <c r="Y107" i="25"/>
  <c r="X107" i="25"/>
  <c r="W107" i="25"/>
  <c r="V107" i="25"/>
  <c r="U107" i="25"/>
  <c r="T107" i="25"/>
  <c r="S107" i="25"/>
  <c r="R107" i="25"/>
  <c r="Q107" i="25"/>
  <c r="P107" i="25"/>
  <c r="O107" i="25"/>
  <c r="N107" i="25"/>
  <c r="M107" i="25"/>
  <c r="L107" i="25"/>
  <c r="J107" i="25"/>
  <c r="K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J105" i="25"/>
  <c r="K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J103" i="25"/>
  <c r="K103" i="25"/>
  <c r="E103" i="25"/>
  <c r="D103" i="25"/>
  <c r="C103" i="25"/>
  <c r="B103" i="25"/>
  <c r="AC102" i="25"/>
  <c r="AB102" i="25"/>
  <c r="AA102" i="25"/>
  <c r="Z102" i="25"/>
  <c r="Y102" i="25"/>
  <c r="X102" i="25"/>
  <c r="W102" i="25"/>
  <c r="V102" i="25"/>
  <c r="U102" i="25"/>
  <c r="T102" i="25"/>
  <c r="S102" i="25"/>
  <c r="R102" i="25"/>
  <c r="Q102" i="25"/>
  <c r="P102" i="25"/>
  <c r="O102" i="25"/>
  <c r="N102" i="25"/>
  <c r="M102" i="25"/>
  <c r="L102" i="25"/>
  <c r="J102" i="25"/>
  <c r="K102" i="25"/>
  <c r="E102" i="25"/>
  <c r="D102" i="25"/>
  <c r="C102" i="25"/>
  <c r="B102" i="25"/>
  <c r="S101" i="25"/>
  <c r="E101" i="25"/>
  <c r="D101" i="25"/>
  <c r="C101" i="25"/>
  <c r="A101" i="25"/>
  <c r="O101" i="25"/>
  <c r="E100" i="25"/>
  <c r="D100" i="25"/>
  <c r="C100" i="25"/>
  <c r="A100" i="25"/>
  <c r="Y100" i="25"/>
  <c r="E99" i="25"/>
  <c r="D99" i="25"/>
  <c r="C99" i="25"/>
  <c r="A99" i="25"/>
  <c r="AC99" i="25"/>
  <c r="N98" i="25"/>
  <c r="E98" i="25"/>
  <c r="D98" i="25"/>
  <c r="C98" i="25"/>
  <c r="A98" i="25"/>
  <c r="AB98" i="25"/>
  <c r="E97" i="25"/>
  <c r="D97" i="25"/>
  <c r="C97" i="25"/>
  <c r="A97" i="25"/>
  <c r="E96" i="25"/>
  <c r="D96" i="25"/>
  <c r="C96" i="25"/>
  <c r="A96" i="25"/>
  <c r="Y96" i="25"/>
  <c r="E95" i="25"/>
  <c r="D95" i="25"/>
  <c r="C95" i="25"/>
  <c r="A95" i="25"/>
  <c r="E94" i="25"/>
  <c r="D94" i="25"/>
  <c r="C94" i="25"/>
  <c r="A94" i="25"/>
  <c r="E93" i="25"/>
  <c r="D93" i="25"/>
  <c r="C93" i="25"/>
  <c r="A93" i="25"/>
  <c r="T93" i="25"/>
  <c r="E92" i="25"/>
  <c r="D92" i="25"/>
  <c r="C92" i="25"/>
  <c r="A92" i="25"/>
  <c r="M92" i="25"/>
  <c r="E91" i="25"/>
  <c r="D91" i="25"/>
  <c r="C91" i="25"/>
  <c r="A91" i="25"/>
  <c r="AB90" i="25"/>
  <c r="W90" i="25"/>
  <c r="E90" i="25"/>
  <c r="D90" i="25"/>
  <c r="C90" i="25"/>
  <c r="A90" i="25"/>
  <c r="AC89" i="25"/>
  <c r="AB89" i="25"/>
  <c r="Y89" i="25"/>
  <c r="W89" i="25"/>
  <c r="Q89" i="25"/>
  <c r="O89" i="25"/>
  <c r="M89" i="25"/>
  <c r="L89" i="25"/>
  <c r="E89" i="25"/>
  <c r="D89" i="25"/>
  <c r="C89" i="25"/>
  <c r="A89" i="25"/>
  <c r="T89" i="25"/>
  <c r="AB88" i="25"/>
  <c r="Z88" i="25"/>
  <c r="R88" i="25"/>
  <c r="P88" i="25"/>
  <c r="E88" i="25"/>
  <c r="D88" i="25"/>
  <c r="C88" i="25"/>
  <c r="A88" i="25"/>
  <c r="U87" i="25"/>
  <c r="E87" i="25"/>
  <c r="D87" i="25"/>
  <c r="C87" i="25"/>
  <c r="A87" i="25"/>
  <c r="E86" i="25"/>
  <c r="D86" i="25"/>
  <c r="C86" i="25"/>
  <c r="A86" i="25"/>
  <c r="N86" i="25"/>
  <c r="E85" i="25"/>
  <c r="D85" i="25"/>
  <c r="C85" i="25"/>
  <c r="A85" i="25"/>
  <c r="R85" i="25"/>
  <c r="X85" i="25"/>
  <c r="E84" i="25"/>
  <c r="D84" i="25"/>
  <c r="C84" i="25"/>
  <c r="A84" i="25"/>
  <c r="T84" i="25"/>
  <c r="AC83" i="25"/>
  <c r="X83" i="25"/>
  <c r="E83" i="25"/>
  <c r="D83" i="25"/>
  <c r="C83" i="25"/>
  <c r="A83" i="25"/>
  <c r="R83" i="25"/>
  <c r="E82" i="25"/>
  <c r="D82" i="25"/>
  <c r="C82" i="25"/>
  <c r="A82" i="25"/>
  <c r="R82" i="25"/>
  <c r="E81" i="25"/>
  <c r="D81" i="25"/>
  <c r="C81" i="25"/>
  <c r="A81" i="25"/>
  <c r="AC80" i="25"/>
  <c r="X80" i="25"/>
  <c r="S80" i="25"/>
  <c r="M80" i="25"/>
  <c r="E80" i="25"/>
  <c r="D80" i="25"/>
  <c r="C80" i="25"/>
  <c r="A80" i="25"/>
  <c r="L80" i="25"/>
  <c r="Y80" i="25"/>
  <c r="E79" i="25"/>
  <c r="D79" i="25"/>
  <c r="C79" i="25"/>
  <c r="A79" i="25"/>
  <c r="AC78" i="25"/>
  <c r="W78" i="25"/>
  <c r="M78" i="25"/>
  <c r="E78" i="25"/>
  <c r="D78" i="25"/>
  <c r="C78" i="25"/>
  <c r="A78" i="25"/>
  <c r="J78" i="25"/>
  <c r="Z77" i="25"/>
  <c r="R77" i="25"/>
  <c r="E77" i="25"/>
  <c r="D77" i="25"/>
  <c r="C77" i="25"/>
  <c r="A77" i="25"/>
  <c r="S77" i="25"/>
  <c r="W76" i="25"/>
  <c r="S76" i="25"/>
  <c r="E76" i="25"/>
  <c r="D76" i="25"/>
  <c r="C76" i="25"/>
  <c r="A76" i="25"/>
  <c r="E75" i="25"/>
  <c r="D75" i="25"/>
  <c r="C75" i="25"/>
  <c r="A75" i="25"/>
  <c r="V74" i="25"/>
  <c r="U74" i="25"/>
  <c r="E74" i="25"/>
  <c r="D74" i="25"/>
  <c r="C74" i="25"/>
  <c r="A74" i="25"/>
  <c r="E73" i="25"/>
  <c r="D73" i="25"/>
  <c r="C73" i="25"/>
  <c r="A73" i="25"/>
  <c r="AA73" i="25"/>
  <c r="E72" i="25"/>
  <c r="D72" i="25"/>
  <c r="C72" i="25"/>
  <c r="A72" i="25"/>
  <c r="T72" i="25"/>
  <c r="E71" i="25"/>
  <c r="D71" i="25"/>
  <c r="C71" i="25"/>
  <c r="A71" i="25"/>
  <c r="E70" i="25"/>
  <c r="D70" i="25"/>
  <c r="C70" i="25"/>
  <c r="A70" i="25"/>
  <c r="S69" i="25"/>
  <c r="E69" i="25"/>
  <c r="D69" i="25"/>
  <c r="C69" i="25"/>
  <c r="A69" i="25"/>
  <c r="N69" i="25"/>
  <c r="E68" i="25"/>
  <c r="D68" i="25"/>
  <c r="C68" i="25"/>
  <c r="A68" i="25"/>
  <c r="T68" i="25"/>
  <c r="E67" i="25"/>
  <c r="D67" i="25"/>
  <c r="C67" i="25"/>
  <c r="A67" i="25"/>
  <c r="AC66" i="25"/>
  <c r="E66" i="25"/>
  <c r="D66" i="25"/>
  <c r="C66" i="25"/>
  <c r="A66" i="25"/>
  <c r="R66" i="25"/>
  <c r="AB65" i="25"/>
  <c r="AA65" i="25"/>
  <c r="W65" i="25"/>
  <c r="S65" i="25"/>
  <c r="P65" i="25"/>
  <c r="N65" i="25"/>
  <c r="L65" i="25"/>
  <c r="E65" i="25"/>
  <c r="D65" i="25"/>
  <c r="C65" i="25"/>
  <c r="A65" i="25"/>
  <c r="V65" i="25"/>
  <c r="AB64" i="25"/>
  <c r="X64" i="25"/>
  <c r="T64" i="25"/>
  <c r="O64" i="25"/>
  <c r="E64" i="25"/>
  <c r="D64" i="25"/>
  <c r="C64" i="25"/>
  <c r="A64" i="25"/>
  <c r="M64" i="25"/>
  <c r="Y64" i="25"/>
  <c r="E63" i="25"/>
  <c r="D63" i="25"/>
  <c r="C63" i="25"/>
  <c r="A63" i="25"/>
  <c r="Z63" i="25"/>
  <c r="E62" i="25"/>
  <c r="D62" i="25"/>
  <c r="C62" i="25"/>
  <c r="A62" i="25"/>
  <c r="Q62" i="25"/>
  <c r="E61" i="25"/>
  <c r="D61" i="25"/>
  <c r="C61" i="25"/>
  <c r="A61" i="25"/>
  <c r="AA61" i="25"/>
  <c r="V60" i="25"/>
  <c r="J60" i="25"/>
  <c r="E60" i="25"/>
  <c r="D60" i="25"/>
  <c r="C60" i="25"/>
  <c r="A60" i="25"/>
  <c r="O60" i="25"/>
  <c r="AB59" i="25"/>
  <c r="Z59" i="25"/>
  <c r="X59" i="25"/>
  <c r="T59" i="25"/>
  <c r="S59" i="25"/>
  <c r="N59" i="25"/>
  <c r="L59" i="25"/>
  <c r="J59" i="25"/>
  <c r="E59" i="25"/>
  <c r="D59" i="25"/>
  <c r="C59" i="25"/>
  <c r="B59" i="25"/>
  <c r="A59" i="25"/>
  <c r="R59" i="25"/>
  <c r="E58" i="25"/>
  <c r="D58" i="25"/>
  <c r="C58" i="25"/>
  <c r="A58" i="25"/>
  <c r="V57" i="25"/>
  <c r="E57" i="25"/>
  <c r="D57" i="25"/>
  <c r="C57" i="25"/>
  <c r="A57" i="25"/>
  <c r="N57" i="25"/>
  <c r="AA56" i="25"/>
  <c r="Z56" i="25"/>
  <c r="E56" i="25"/>
  <c r="D56" i="25"/>
  <c r="C56" i="25"/>
  <c r="A56" i="25"/>
  <c r="E55" i="25"/>
  <c r="D55" i="25"/>
  <c r="C55" i="25"/>
  <c r="A55" i="25"/>
  <c r="AB54" i="25"/>
  <c r="E54" i="25"/>
  <c r="D54" i="25"/>
  <c r="C54" i="25"/>
  <c r="A54" i="25"/>
  <c r="AC53" i="25"/>
  <c r="X53" i="25"/>
  <c r="V53" i="25"/>
  <c r="P53" i="25"/>
  <c r="L53" i="25"/>
  <c r="J53" i="25"/>
  <c r="E53" i="25"/>
  <c r="D53" i="25"/>
  <c r="C53" i="25"/>
  <c r="B53" i="25"/>
  <c r="A53" i="25"/>
  <c r="R53" i="25"/>
  <c r="Z52" i="25"/>
  <c r="W52" i="25"/>
  <c r="U52" i="25"/>
  <c r="R52" i="25"/>
  <c r="M52" i="25"/>
  <c r="E52" i="25"/>
  <c r="D52" i="25"/>
  <c r="C52" i="25"/>
  <c r="B52" i="25"/>
  <c r="A52" i="25"/>
  <c r="K52" i="25"/>
  <c r="AC52" i="25"/>
  <c r="AA51" i="25"/>
  <c r="Z51" i="25"/>
  <c r="W51" i="25"/>
  <c r="V51" i="25"/>
  <c r="T51" i="25"/>
  <c r="R51" i="25"/>
  <c r="P51" i="25"/>
  <c r="L51" i="25"/>
  <c r="K51" i="25"/>
  <c r="J51" i="25"/>
  <c r="E51" i="25"/>
  <c r="D51" i="25"/>
  <c r="C51" i="25"/>
  <c r="B51" i="25"/>
  <c r="A51" i="25"/>
  <c r="AB51" i="25"/>
  <c r="AC51" i="25"/>
  <c r="E50" i="25"/>
  <c r="D50" i="25"/>
  <c r="C50" i="25"/>
  <c r="A50" i="25"/>
  <c r="AA50" i="25"/>
  <c r="E49" i="25"/>
  <c r="D49" i="25"/>
  <c r="C49" i="25"/>
  <c r="A49" i="25"/>
  <c r="T49" i="25"/>
  <c r="E48" i="25"/>
  <c r="D48" i="25"/>
  <c r="C48" i="25"/>
  <c r="A48" i="25"/>
  <c r="AA47" i="25"/>
  <c r="Z47" i="25"/>
  <c r="W47" i="25"/>
  <c r="V47" i="25"/>
  <c r="R47" i="25"/>
  <c r="L47" i="25"/>
  <c r="K47" i="25"/>
  <c r="J47" i="25"/>
  <c r="E47" i="25"/>
  <c r="D47" i="25"/>
  <c r="C47" i="25"/>
  <c r="A47" i="25"/>
  <c r="P47" i="25"/>
  <c r="AC47" i="25"/>
  <c r="E46" i="25"/>
  <c r="D46" i="25"/>
  <c r="C46" i="25"/>
  <c r="A46" i="25"/>
  <c r="T46" i="25"/>
  <c r="E45" i="25"/>
  <c r="D45" i="25"/>
  <c r="C45" i="25"/>
  <c r="A45" i="25"/>
  <c r="E44" i="25"/>
  <c r="D44" i="25"/>
  <c r="C44" i="25"/>
  <c r="A44" i="25"/>
  <c r="AB43" i="25"/>
  <c r="E43" i="25"/>
  <c r="D43" i="25"/>
  <c r="C43" i="25"/>
  <c r="A43" i="25"/>
  <c r="B43" i="25"/>
  <c r="E42" i="25"/>
  <c r="D42" i="25"/>
  <c r="C42" i="25"/>
  <c r="A42" i="25"/>
  <c r="E41" i="25"/>
  <c r="D41" i="25"/>
  <c r="C41" i="25"/>
  <c r="A41" i="25"/>
  <c r="Q41" i="25"/>
  <c r="X41" i="25"/>
  <c r="V40" i="25"/>
  <c r="E40" i="25"/>
  <c r="D40" i="25"/>
  <c r="C40" i="25"/>
  <c r="A40" i="25"/>
  <c r="Q40" i="25"/>
  <c r="AC40" i="25"/>
  <c r="AA39" i="25"/>
  <c r="W39" i="25"/>
  <c r="V39" i="25"/>
  <c r="T39" i="25"/>
  <c r="R39" i="25"/>
  <c r="P39" i="25"/>
  <c r="L39" i="25"/>
  <c r="J39" i="25"/>
  <c r="E39" i="25"/>
  <c r="D39" i="25"/>
  <c r="C39" i="25"/>
  <c r="B39" i="25"/>
  <c r="A39" i="25"/>
  <c r="Z39" i="25"/>
  <c r="AC39" i="25"/>
  <c r="W38" i="25"/>
  <c r="S38" i="25"/>
  <c r="O38" i="25"/>
  <c r="M38" i="25"/>
  <c r="E38" i="25"/>
  <c r="D38" i="25"/>
  <c r="C38" i="25"/>
  <c r="A38" i="25"/>
  <c r="AB38" i="25"/>
  <c r="U37" i="25"/>
  <c r="J37" i="25"/>
  <c r="E37" i="25"/>
  <c r="D37" i="25"/>
  <c r="C37" i="25"/>
  <c r="A37" i="25"/>
  <c r="Z37" i="25"/>
  <c r="E36" i="25"/>
  <c r="D36" i="25"/>
  <c r="C36" i="25"/>
  <c r="A36" i="25"/>
  <c r="B36" i="25"/>
  <c r="E35" i="25"/>
  <c r="D35" i="25"/>
  <c r="C35" i="25"/>
  <c r="A35" i="25"/>
  <c r="J35" i="25"/>
  <c r="AC34" i="25"/>
  <c r="W34" i="25"/>
  <c r="E34" i="25"/>
  <c r="D34" i="25"/>
  <c r="C34" i="25"/>
  <c r="A34" i="25"/>
  <c r="P34" i="25"/>
  <c r="U33" i="25"/>
  <c r="E33" i="25"/>
  <c r="D33" i="25"/>
  <c r="C33" i="25"/>
  <c r="A33" i="25"/>
  <c r="E32" i="25"/>
  <c r="D32" i="25"/>
  <c r="C32" i="25"/>
  <c r="A32" i="25"/>
  <c r="AA32" i="25"/>
  <c r="Z31" i="25"/>
  <c r="E31" i="25"/>
  <c r="D31" i="25"/>
  <c r="C31" i="25"/>
  <c r="A31" i="25"/>
  <c r="O31" i="25"/>
  <c r="E30" i="25"/>
  <c r="D30" i="25"/>
  <c r="C30" i="25"/>
  <c r="A30" i="25"/>
  <c r="E29" i="25"/>
  <c r="D29" i="25"/>
  <c r="C29" i="25"/>
  <c r="A29" i="25"/>
  <c r="M29" i="25"/>
  <c r="E28" i="25"/>
  <c r="D28" i="25"/>
  <c r="C28" i="25"/>
  <c r="A28" i="25"/>
  <c r="T27" i="25"/>
  <c r="O27" i="25"/>
  <c r="E27" i="25"/>
  <c r="D27" i="25"/>
  <c r="C27" i="25"/>
  <c r="A27" i="25"/>
  <c r="W27" i="25"/>
  <c r="E26" i="25"/>
  <c r="D26" i="25"/>
  <c r="C26" i="25"/>
  <c r="A26" i="25"/>
  <c r="AC26" i="25"/>
  <c r="V25" i="25"/>
  <c r="R25" i="25"/>
  <c r="E25" i="25"/>
  <c r="D25" i="25"/>
  <c r="C25" i="25"/>
  <c r="A25" i="25"/>
  <c r="AA24" i="25"/>
  <c r="E24" i="25"/>
  <c r="D24" i="25"/>
  <c r="C24" i="25"/>
  <c r="A24" i="25"/>
  <c r="AC24" i="25"/>
  <c r="E23" i="25"/>
  <c r="D23" i="25"/>
  <c r="C23" i="25"/>
  <c r="A23" i="25"/>
  <c r="V23" i="25"/>
  <c r="E22" i="25"/>
  <c r="D22" i="25"/>
  <c r="C22" i="25"/>
  <c r="A22" i="25"/>
  <c r="S22" i="25"/>
  <c r="E21" i="25"/>
  <c r="D21" i="25"/>
  <c r="C21" i="25"/>
  <c r="A21" i="25"/>
  <c r="AA20" i="25"/>
  <c r="U20" i="25"/>
  <c r="R20" i="25"/>
  <c r="M20" i="25"/>
  <c r="J20" i="25"/>
  <c r="E20" i="25"/>
  <c r="D20" i="25"/>
  <c r="C20" i="25"/>
  <c r="B20" i="25"/>
  <c r="A20" i="25"/>
  <c r="Z20" i="25"/>
  <c r="AC20" i="25"/>
  <c r="AA19" i="25"/>
  <c r="V19" i="25"/>
  <c r="P19" i="25"/>
  <c r="L19" i="25"/>
  <c r="J19" i="25"/>
  <c r="E19" i="25"/>
  <c r="D19" i="25"/>
  <c r="C19" i="25"/>
  <c r="A19" i="25"/>
  <c r="Z19" i="25"/>
  <c r="AC19" i="25"/>
  <c r="E18" i="25"/>
  <c r="D18" i="25"/>
  <c r="C18" i="25"/>
  <c r="A18" i="25"/>
  <c r="AA18" i="25"/>
  <c r="E17" i="25"/>
  <c r="D17" i="25"/>
  <c r="C17" i="25"/>
  <c r="A17" i="25"/>
  <c r="E16" i="25"/>
  <c r="D16" i="25"/>
  <c r="C16" i="25"/>
  <c r="A16" i="25"/>
  <c r="Z15" i="25"/>
  <c r="O15" i="25"/>
  <c r="N15" i="25"/>
  <c r="J15" i="25"/>
  <c r="E15" i="25"/>
  <c r="D15" i="25"/>
  <c r="C15" i="25"/>
  <c r="A15" i="25"/>
  <c r="X15" i="25"/>
  <c r="E14" i="25"/>
  <c r="D14" i="25"/>
  <c r="C14" i="25"/>
  <c r="A14" i="25"/>
  <c r="E13" i="25"/>
  <c r="D13" i="25"/>
  <c r="C13" i="25"/>
  <c r="A13" i="25"/>
  <c r="E12" i="25"/>
  <c r="D12" i="25"/>
  <c r="C12" i="25"/>
  <c r="A12" i="25"/>
  <c r="E11" i="25"/>
  <c r="D11" i="25"/>
  <c r="C11" i="25"/>
  <c r="A11" i="25"/>
  <c r="Y10" i="25"/>
  <c r="E10" i="25"/>
  <c r="D10" i="25"/>
  <c r="C10" i="25"/>
  <c r="A10" i="25"/>
  <c r="U10" i="25"/>
  <c r="W9" i="25"/>
  <c r="V9" i="25"/>
  <c r="R9" i="25"/>
  <c r="P9" i="25"/>
  <c r="E9" i="25"/>
  <c r="D9" i="25"/>
  <c r="C9" i="25"/>
  <c r="A9" i="25"/>
  <c r="AB9" i="25"/>
  <c r="AC9" i="25"/>
  <c r="E8" i="25"/>
  <c r="D8" i="25"/>
  <c r="C8" i="25"/>
  <c r="A8" i="25"/>
  <c r="T8" i="25"/>
  <c r="P7" i="25"/>
  <c r="E7" i="25"/>
  <c r="D7" i="25"/>
  <c r="C7" i="25"/>
  <c r="A7" i="25"/>
  <c r="E6" i="25"/>
  <c r="D6" i="25"/>
  <c r="C6" i="25"/>
  <c r="A6" i="25"/>
  <c r="Y6" i="25"/>
  <c r="E5" i="25"/>
  <c r="D5" i="25"/>
  <c r="C5" i="25"/>
  <c r="A5" i="25"/>
  <c r="X5" i="25"/>
  <c r="X4" i="25"/>
  <c r="W4" i="25"/>
  <c r="P4" i="25"/>
  <c r="E4" i="25"/>
  <c r="D4" i="25"/>
  <c r="C4" i="25"/>
  <c r="A4" i="25"/>
  <c r="Z4" i="25"/>
  <c r="E3" i="25"/>
  <c r="D3" i="25"/>
  <c r="C3" i="25"/>
  <c r="A3" i="25"/>
  <c r="E2" i="25"/>
  <c r="D2" i="25"/>
  <c r="C2" i="25"/>
  <c r="A2" i="25"/>
  <c r="AC1" i="25"/>
  <c r="AB1" i="25"/>
  <c r="AA1" i="25"/>
  <c r="Z1" i="25"/>
  <c r="Y1" i="25"/>
  <c r="X1" i="25"/>
  <c r="W1" i="25"/>
  <c r="V1" i="25"/>
  <c r="U1" i="25"/>
  <c r="T1" i="25"/>
  <c r="S1" i="25"/>
  <c r="R1" i="25"/>
  <c r="Q1" i="25"/>
  <c r="P1" i="25"/>
  <c r="O1" i="25"/>
  <c r="N1" i="25"/>
  <c r="M1" i="25"/>
  <c r="L1" i="25"/>
  <c r="K1" i="25"/>
  <c r="J1" i="25"/>
  <c r="Q2" i="25"/>
  <c r="AB21" i="25"/>
  <c r="U21" i="25"/>
  <c r="M21" i="25"/>
  <c r="L21" i="25"/>
  <c r="Z21" i="25"/>
  <c r="R21" i="25"/>
  <c r="V21" i="25"/>
  <c r="J23" i="25"/>
  <c r="S23" i="25"/>
  <c r="W36" i="25"/>
  <c r="J36" i="25"/>
  <c r="R36" i="25"/>
  <c r="Z36" i="25"/>
  <c r="O36" i="25"/>
  <c r="R44" i="25"/>
  <c r="S44" i="25"/>
  <c r="O68" i="25"/>
  <c r="X79" i="25"/>
  <c r="Q79" i="25"/>
  <c r="J79" i="25"/>
  <c r="B79" i="25"/>
  <c r="Z79" i="25"/>
  <c r="P79" i="25"/>
  <c r="V79" i="25"/>
  <c r="M79" i="25"/>
  <c r="L79" i="25"/>
  <c r="AC79" i="25"/>
  <c r="AC81" i="25"/>
  <c r="Z81" i="25"/>
  <c r="T81" i="25"/>
  <c r="O81" i="25"/>
  <c r="J81" i="25"/>
  <c r="B81" i="25"/>
  <c r="AB81" i="25"/>
  <c r="V81" i="25"/>
  <c r="N81" i="25"/>
  <c r="AA81" i="25"/>
  <c r="S81" i="25"/>
  <c r="L81" i="25"/>
  <c r="K81" i="25"/>
  <c r="X81" i="25"/>
  <c r="AA3" i="25"/>
  <c r="T3" i="25"/>
  <c r="P3" i="25"/>
  <c r="J21" i="25"/>
  <c r="X21" i="25"/>
  <c r="B62" i="25"/>
  <c r="J62" i="25"/>
  <c r="AC62" i="25"/>
  <c r="B73" i="25"/>
  <c r="X73" i="25"/>
  <c r="Z87" i="25"/>
  <c r="R87" i="25"/>
  <c r="K87" i="25"/>
  <c r="J87" i="25"/>
  <c r="L87" i="25"/>
  <c r="M87" i="25"/>
  <c r="N87" i="25"/>
  <c r="O87" i="25"/>
  <c r="P87" i="25"/>
  <c r="Q87" i="25"/>
  <c r="S87" i="25"/>
  <c r="T87" i="25"/>
  <c r="V87" i="25"/>
  <c r="W87" i="25"/>
  <c r="X87" i="25"/>
  <c r="Y87" i="25"/>
  <c r="AA87" i="25"/>
  <c r="AB87" i="25"/>
  <c r="AC87" i="25"/>
  <c r="M99" i="25"/>
  <c r="N5" i="25"/>
  <c r="Y14" i="25"/>
  <c r="T14" i="25"/>
  <c r="P21" i="25"/>
  <c r="AC21" i="25"/>
  <c r="W24" i="25"/>
  <c r="R24" i="25"/>
  <c r="K24" i="25"/>
  <c r="T29" i="25"/>
  <c r="U36" i="25"/>
  <c r="AC56" i="25"/>
  <c r="V56" i="25"/>
  <c r="N56" i="25"/>
  <c r="W56" i="25"/>
  <c r="K56" i="25"/>
  <c r="S56" i="25"/>
  <c r="J56" i="25"/>
  <c r="B56" i="25"/>
  <c r="O56" i="25"/>
  <c r="AC74" i="25"/>
  <c r="Z74" i="25"/>
  <c r="O74" i="25"/>
  <c r="Q74" i="25"/>
  <c r="AA74" i="25"/>
  <c r="K74" i="25"/>
  <c r="U79" i="25"/>
  <c r="R81" i="25"/>
  <c r="W82" i="25"/>
  <c r="B85" i="25"/>
  <c r="J85" i="25"/>
  <c r="B87" i="25"/>
  <c r="AC5" i="25"/>
  <c r="AB5" i="25"/>
  <c r="W5" i="25"/>
  <c r="R5" i="25"/>
  <c r="AA5" i="25"/>
  <c r="V5" i="25"/>
  <c r="P5" i="25"/>
  <c r="S5" i="25"/>
  <c r="W11" i="25"/>
  <c r="R11" i="25"/>
  <c r="L11" i="25"/>
  <c r="X13" i="25"/>
  <c r="R13" i="25"/>
  <c r="X26" i="25"/>
  <c r="T26" i="25"/>
  <c r="M26" i="25"/>
  <c r="W28" i="25"/>
  <c r="R28" i="25"/>
  <c r="AC36" i="25"/>
  <c r="Z62" i="25"/>
  <c r="R62" i="25"/>
  <c r="K62" i="25"/>
  <c r="W62" i="25"/>
  <c r="O62" i="25"/>
  <c r="V62" i="25"/>
  <c r="M62" i="25"/>
  <c r="AA62" i="25"/>
  <c r="AC73" i="25"/>
  <c r="AB73" i="25"/>
  <c r="W73" i="25"/>
  <c r="L73" i="25"/>
  <c r="N73" i="25"/>
  <c r="Z73" i="25"/>
  <c r="S73" i="25"/>
  <c r="K73" i="25"/>
  <c r="P73" i="25"/>
  <c r="V73" i="25"/>
  <c r="Y73" i="25"/>
  <c r="R92" i="25"/>
  <c r="AC92" i="25"/>
  <c r="T96" i="25"/>
  <c r="B5" i="25"/>
  <c r="T5" i="25"/>
  <c r="Z8" i="25"/>
  <c r="X8" i="25"/>
  <c r="P8" i="25"/>
  <c r="W8" i="25"/>
  <c r="AB11" i="25"/>
  <c r="AC13" i="25"/>
  <c r="B21" i="25"/>
  <c r="S26" i="25"/>
  <c r="AC44" i="25"/>
  <c r="O54" i="25"/>
  <c r="Y54" i="25"/>
  <c r="Q54" i="25"/>
  <c r="X54" i="25"/>
  <c r="L54" i="25"/>
  <c r="W55" i="25"/>
  <c r="R55" i="25"/>
  <c r="L55" i="25"/>
  <c r="Z55" i="25"/>
  <c r="K55" i="25"/>
  <c r="J55" i="25"/>
  <c r="B55" i="25"/>
  <c r="N55" i="25"/>
  <c r="AA55" i="25"/>
  <c r="Y68" i="25"/>
  <c r="R79" i="25"/>
  <c r="P81" i="25"/>
  <c r="Z85" i="25"/>
  <c r="AB85" i="25"/>
  <c r="V85" i="25"/>
  <c r="P85" i="25"/>
  <c r="K85" i="25"/>
  <c r="AC85" i="25"/>
  <c r="T85" i="25"/>
  <c r="N85" i="25"/>
  <c r="AA85" i="25"/>
  <c r="S85" i="25"/>
  <c r="L85" i="25"/>
  <c r="W85" i="25"/>
  <c r="X92" i="25"/>
  <c r="V99" i="25"/>
  <c r="Z99" i="25"/>
  <c r="J99" i="25"/>
  <c r="B99" i="25"/>
  <c r="U99" i="25"/>
  <c r="R99" i="25"/>
  <c r="X3" i="25"/>
  <c r="AB3" i="25"/>
  <c r="Z5" i="25"/>
  <c r="S8" i="25"/>
  <c r="AC12" i="25"/>
  <c r="AC15" i="25"/>
  <c r="AB15" i="25"/>
  <c r="W15" i="25"/>
  <c r="R15" i="25"/>
  <c r="AA15" i="25"/>
  <c r="V15" i="25"/>
  <c r="P15" i="25"/>
  <c r="K15" i="25"/>
  <c r="S15" i="25"/>
  <c r="Q21" i="25"/>
  <c r="W22" i="25"/>
  <c r="T22" i="25"/>
  <c r="M22" i="25"/>
  <c r="L22" i="25"/>
  <c r="Y22" i="25"/>
  <c r="Q24" i="25"/>
  <c r="AC27" i="25"/>
  <c r="AA27" i="25"/>
  <c r="V27" i="25"/>
  <c r="P27" i="25"/>
  <c r="K27" i="25"/>
  <c r="Z27" i="25"/>
  <c r="S27" i="25"/>
  <c r="L27" i="25"/>
  <c r="X27" i="25"/>
  <c r="R27" i="25"/>
  <c r="J27" i="25"/>
  <c r="B27" i="25"/>
  <c r="N27" i="25"/>
  <c r="AB27" i="25"/>
  <c r="O35" i="25"/>
  <c r="B35" i="25"/>
  <c r="V36" i="25"/>
  <c r="T55" i="25"/>
  <c r="R56" i="25"/>
  <c r="U62" i="25"/>
  <c r="R67" i="25"/>
  <c r="AC67" i="25"/>
  <c r="X67" i="25"/>
  <c r="M67" i="25"/>
  <c r="B74" i="25"/>
  <c r="J74" i="25"/>
  <c r="AB79" i="25"/>
  <c r="W81" i="25"/>
  <c r="O85" i="25"/>
  <c r="K86" i="25"/>
  <c r="Z86" i="25"/>
  <c r="R91" i="25"/>
  <c r="AC91" i="25"/>
  <c r="W91" i="25"/>
  <c r="M91" i="25"/>
  <c r="AC94" i="25"/>
  <c r="AA94" i="25"/>
  <c r="V94" i="25"/>
  <c r="K94" i="25"/>
  <c r="L94" i="25"/>
  <c r="X94" i="25"/>
  <c r="R94" i="25"/>
  <c r="J94" i="25"/>
  <c r="N94" i="25"/>
  <c r="AC100" i="25"/>
  <c r="Q100" i="25"/>
  <c r="U100" i="25"/>
  <c r="P100" i="25"/>
  <c r="M100" i="25"/>
  <c r="S9" i="25"/>
  <c r="P18" i="25"/>
  <c r="X25" i="25"/>
  <c r="M25" i="25"/>
  <c r="L25" i="25"/>
  <c r="AB25" i="25"/>
  <c r="U50" i="25"/>
  <c r="Y76" i="25"/>
  <c r="X76" i="25"/>
  <c r="M76" i="25"/>
  <c r="L76" i="25"/>
  <c r="AB76" i="25"/>
  <c r="O84" i="25"/>
  <c r="X88" i="25"/>
  <c r="Q88" i="25"/>
  <c r="J88" i="25"/>
  <c r="B88" i="25"/>
  <c r="L88" i="25"/>
  <c r="U88" i="25"/>
  <c r="AC88" i="25"/>
  <c r="AC90" i="25"/>
  <c r="Z90" i="25"/>
  <c r="T90" i="25"/>
  <c r="J90" i="25"/>
  <c r="K90" i="25"/>
  <c r="R90" i="25"/>
  <c r="X90" i="25"/>
  <c r="AC98" i="25"/>
  <c r="Z98" i="25"/>
  <c r="O98" i="25"/>
  <c r="B98" i="25"/>
  <c r="K98" i="25"/>
  <c r="R98" i="25"/>
  <c r="X98" i="25"/>
  <c r="Z101" i="25"/>
  <c r="P101" i="25"/>
  <c r="K101" i="25"/>
  <c r="T101" i="25"/>
  <c r="S4" i="25"/>
  <c r="AA4" i="25"/>
  <c r="N9" i="25"/>
  <c r="X9" i="25"/>
  <c r="Q10" i="25"/>
  <c r="O30" i="25"/>
  <c r="K31" i="25"/>
  <c r="W31" i="25"/>
  <c r="N32" i="25"/>
  <c r="J43" i="25"/>
  <c r="R43" i="25"/>
  <c r="X63" i="25"/>
  <c r="Q63" i="25"/>
  <c r="J63" i="25"/>
  <c r="B63" i="25"/>
  <c r="L63" i="25"/>
  <c r="U63" i="25"/>
  <c r="AC63" i="25"/>
  <c r="M66" i="25"/>
  <c r="AC69" i="25"/>
  <c r="AA69" i="25"/>
  <c r="V69" i="25"/>
  <c r="P69" i="25"/>
  <c r="K69" i="25"/>
  <c r="O69" i="25"/>
  <c r="W69" i="25"/>
  <c r="T4" i="25"/>
  <c r="AB4" i="25"/>
  <c r="AB7" i="25"/>
  <c r="B9" i="25"/>
  <c r="O9" i="25"/>
  <c r="T9" i="25"/>
  <c r="Z9" i="25"/>
  <c r="N19" i="25"/>
  <c r="S19" i="25"/>
  <c r="X19" i="25"/>
  <c r="O20" i="25"/>
  <c r="V20" i="25"/>
  <c r="Q25" i="25"/>
  <c r="AC25" i="25"/>
  <c r="P30" i="25"/>
  <c r="B31" i="25"/>
  <c r="U32" i="25"/>
  <c r="X38" i="25"/>
  <c r="Q38" i="25"/>
  <c r="L38" i="25"/>
  <c r="T38" i="25"/>
  <c r="AC38" i="25"/>
  <c r="AB53" i="25"/>
  <c r="U53" i="25"/>
  <c r="M53" i="25"/>
  <c r="Q53" i="25"/>
  <c r="Z53" i="25"/>
  <c r="AC59" i="25"/>
  <c r="AA59" i="25"/>
  <c r="V59" i="25"/>
  <c r="P59" i="25"/>
  <c r="K59" i="25"/>
  <c r="O59" i="25"/>
  <c r="W59" i="25"/>
  <c r="AC60" i="25"/>
  <c r="AA60" i="25"/>
  <c r="S60" i="25"/>
  <c r="K60" i="25"/>
  <c r="R60" i="25"/>
  <c r="M63" i="25"/>
  <c r="V63" i="25"/>
  <c r="AC65" i="25"/>
  <c r="Z65" i="25"/>
  <c r="T65" i="25"/>
  <c r="O65" i="25"/>
  <c r="J65" i="25"/>
  <c r="B65" i="25"/>
  <c r="K65" i="25"/>
  <c r="R65" i="25"/>
  <c r="X65" i="25"/>
  <c r="W66" i="25"/>
  <c r="B69" i="25"/>
  <c r="J69" i="25"/>
  <c r="R69" i="25"/>
  <c r="X69" i="25"/>
  <c r="U72" i="25"/>
  <c r="V75" i="25"/>
  <c r="Q76" i="25"/>
  <c r="AC77" i="25"/>
  <c r="AA77" i="25"/>
  <c r="V77" i="25"/>
  <c r="P77" i="25"/>
  <c r="K77" i="25"/>
  <c r="O77" i="25"/>
  <c r="W77" i="25"/>
  <c r="Z78" i="25"/>
  <c r="R78" i="25"/>
  <c r="K78" i="25"/>
  <c r="Q78" i="25"/>
  <c r="AA78" i="25"/>
  <c r="M83" i="25"/>
  <c r="Y84" i="25"/>
  <c r="M88" i="25"/>
  <c r="V88" i="25"/>
  <c r="L90" i="25"/>
  <c r="S90" i="25"/>
  <c r="AA90" i="25"/>
  <c r="L98" i="25"/>
  <c r="S98" i="25"/>
  <c r="AA98" i="25"/>
  <c r="L101" i="25"/>
  <c r="W101" i="25"/>
  <c r="P37" i="25"/>
  <c r="V37" i="25"/>
  <c r="N39" i="25"/>
  <c r="S39" i="25"/>
  <c r="X39" i="25"/>
  <c r="N40" i="25"/>
  <c r="N47" i="25"/>
  <c r="S47" i="25"/>
  <c r="X47" i="25"/>
  <c r="N51" i="25"/>
  <c r="S51" i="25"/>
  <c r="X51" i="25"/>
  <c r="O52" i="25"/>
  <c r="V52" i="25"/>
  <c r="L64" i="25"/>
  <c r="S64" i="25"/>
  <c r="AA17" i="25"/>
  <c r="W17" i="25"/>
  <c r="S17" i="25"/>
  <c r="K17" i="25"/>
  <c r="AC17" i="25"/>
  <c r="X17" i="25"/>
  <c r="R17" i="25"/>
  <c r="M17" i="25"/>
  <c r="AB17" i="25"/>
  <c r="V17" i="25"/>
  <c r="Q17" i="25"/>
  <c r="L17" i="25"/>
  <c r="Z17" i="25"/>
  <c r="U17" i="25"/>
  <c r="P17" i="25"/>
  <c r="J17" i="25"/>
  <c r="B17" i="25"/>
  <c r="N17" i="25"/>
  <c r="Z42" i="25"/>
  <c r="V42" i="25"/>
  <c r="R42" i="25"/>
  <c r="N42" i="25"/>
  <c r="J42" i="25"/>
  <c r="B42" i="25"/>
  <c r="AB42" i="25"/>
  <c r="W42" i="25"/>
  <c r="Q42" i="25"/>
  <c r="L42" i="25"/>
  <c r="X42" i="25"/>
  <c r="P42" i="25"/>
  <c r="AC42" i="25"/>
  <c r="U42" i="25"/>
  <c r="O42" i="25"/>
  <c r="AA42" i="25"/>
  <c r="T42" i="25"/>
  <c r="M42" i="25"/>
  <c r="K42" i="25"/>
  <c r="AB48" i="25"/>
  <c r="X48" i="25"/>
  <c r="T48" i="25"/>
  <c r="P48" i="25"/>
  <c r="L48" i="25"/>
  <c r="AC48" i="25"/>
  <c r="W48" i="25"/>
  <c r="R48" i="25"/>
  <c r="M48" i="25"/>
  <c r="AA48" i="25"/>
  <c r="V48" i="25"/>
  <c r="Q48" i="25"/>
  <c r="K48" i="25"/>
  <c r="Z48" i="25"/>
  <c r="U48" i="25"/>
  <c r="O48" i="25"/>
  <c r="J48" i="25"/>
  <c r="N48" i="25"/>
  <c r="S48" i="25"/>
  <c r="Y48" i="25"/>
  <c r="B48" i="25"/>
  <c r="AB95" i="25"/>
  <c r="X95" i="25"/>
  <c r="T95" i="25"/>
  <c r="P95" i="25"/>
  <c r="L95" i="25"/>
  <c r="AC95" i="25"/>
  <c r="W95" i="25"/>
  <c r="R95" i="25"/>
  <c r="M95" i="25"/>
  <c r="AA95" i="25"/>
  <c r="V95" i="25"/>
  <c r="Q95" i="25"/>
  <c r="K95" i="25"/>
  <c r="Z95" i="25"/>
  <c r="U95" i="25"/>
  <c r="O95" i="25"/>
  <c r="J95" i="25"/>
  <c r="B95" i="25"/>
  <c r="Y95" i="25"/>
  <c r="S95" i="25"/>
  <c r="AB2" i="25"/>
  <c r="X2" i="25"/>
  <c r="T2" i="25"/>
  <c r="P2" i="25"/>
  <c r="AA2" i="25"/>
  <c r="W2" i="25"/>
  <c r="S2" i="25"/>
  <c r="Z2" i="25"/>
  <c r="V2" i="25"/>
  <c r="R2" i="25"/>
  <c r="N2" i="25"/>
  <c r="B2" i="25"/>
  <c r="AC2" i="25"/>
  <c r="AB6" i="25"/>
  <c r="X6" i="25"/>
  <c r="T6" i="25"/>
  <c r="P6" i="25"/>
  <c r="AA6" i="25"/>
  <c r="W6" i="25"/>
  <c r="S6" i="25"/>
  <c r="Z6" i="25"/>
  <c r="V6" i="25"/>
  <c r="R6" i="25"/>
  <c r="N6" i="25"/>
  <c r="B6" i="25"/>
  <c r="AC6" i="25"/>
  <c r="AB10" i="25"/>
  <c r="X10" i="25"/>
  <c r="T10" i="25"/>
  <c r="P10" i="25"/>
  <c r="AA10" i="25"/>
  <c r="W10" i="25"/>
  <c r="S10" i="25"/>
  <c r="Z10" i="25"/>
  <c r="V10" i="25"/>
  <c r="R10" i="25"/>
  <c r="B10" i="25"/>
  <c r="AC10" i="25"/>
  <c r="AB16" i="25"/>
  <c r="X16" i="25"/>
  <c r="T16" i="25"/>
  <c r="P16" i="25"/>
  <c r="L16" i="25"/>
  <c r="AC16" i="25"/>
  <c r="W16" i="25"/>
  <c r="R16" i="25"/>
  <c r="M16" i="25"/>
  <c r="AA16" i="25"/>
  <c r="V16" i="25"/>
  <c r="Q16" i="25"/>
  <c r="K16" i="25"/>
  <c r="Z16" i="25"/>
  <c r="U16" i="25"/>
  <c r="J16" i="25"/>
  <c r="B16" i="25"/>
  <c r="N16" i="25"/>
  <c r="T17" i="25"/>
  <c r="U18" i="25"/>
  <c r="S42" i="25"/>
  <c r="Y17" i="25"/>
  <c r="Y42" i="25"/>
  <c r="N95" i="25"/>
  <c r="Z18" i="25"/>
  <c r="V18" i="25"/>
  <c r="R18" i="25"/>
  <c r="N18" i="25"/>
  <c r="B18" i="25"/>
  <c r="Y18" i="25"/>
  <c r="T18" i="25"/>
  <c r="AC18" i="25"/>
  <c r="X18" i="25"/>
  <c r="S18" i="25"/>
  <c r="AB18" i="25"/>
  <c r="W18" i="25"/>
  <c r="Q18" i="25"/>
  <c r="AA58" i="25"/>
  <c r="W58" i="25"/>
  <c r="S58" i="25"/>
  <c r="O58" i="25"/>
  <c r="K58" i="25"/>
  <c r="Z58" i="25"/>
  <c r="V58" i="25"/>
  <c r="R58" i="25"/>
  <c r="N58" i="25"/>
  <c r="J58" i="25"/>
  <c r="B58" i="25"/>
  <c r="Y58" i="25"/>
  <c r="Q58" i="25"/>
  <c r="X58" i="25"/>
  <c r="P58" i="25"/>
  <c r="AC58" i="25"/>
  <c r="U58" i="25"/>
  <c r="M58" i="25"/>
  <c r="AB58" i="25"/>
  <c r="T58" i="25"/>
  <c r="L58" i="25"/>
  <c r="Q3" i="25"/>
  <c r="U3" i="25"/>
  <c r="Y3" i="25"/>
  <c r="AC3" i="25"/>
  <c r="Q7" i="25"/>
  <c r="U7" i="25"/>
  <c r="Y7" i="25"/>
  <c r="AC7" i="25"/>
  <c r="AC11" i="25"/>
  <c r="Y11" i="25"/>
  <c r="U11" i="25"/>
  <c r="Q11" i="25"/>
  <c r="M11" i="25"/>
  <c r="N11" i="25"/>
  <c r="S11" i="25"/>
  <c r="X11" i="25"/>
  <c r="AB12" i="25"/>
  <c r="X12" i="25"/>
  <c r="T12" i="25"/>
  <c r="P12" i="25"/>
  <c r="S12" i="25"/>
  <c r="Y12" i="25"/>
  <c r="AA13" i="25"/>
  <c r="W13" i="25"/>
  <c r="S13" i="25"/>
  <c r="T13" i="25"/>
  <c r="Y13" i="25"/>
  <c r="Z14" i="25"/>
  <c r="V14" i="25"/>
  <c r="R14" i="25"/>
  <c r="N14" i="25"/>
  <c r="J14" i="25"/>
  <c r="B14" i="25"/>
  <c r="K14" i="25"/>
  <c r="P14" i="25"/>
  <c r="U14" i="25"/>
  <c r="AA14" i="25"/>
  <c r="AB28" i="25"/>
  <c r="X28" i="25"/>
  <c r="T28" i="25"/>
  <c r="P28" i="25"/>
  <c r="L28" i="25"/>
  <c r="N28" i="25"/>
  <c r="S28" i="25"/>
  <c r="Y28" i="25"/>
  <c r="AA29" i="25"/>
  <c r="V29" i="25"/>
  <c r="N29" i="25"/>
  <c r="AB32" i="25"/>
  <c r="X32" i="25"/>
  <c r="T32" i="25"/>
  <c r="P32" i="25"/>
  <c r="L32" i="25"/>
  <c r="AC32" i="25"/>
  <c r="W32" i="25"/>
  <c r="R32" i="25"/>
  <c r="M32" i="25"/>
  <c r="O32" i="25"/>
  <c r="V32" i="25"/>
  <c r="AA33" i="25"/>
  <c r="W33" i="25"/>
  <c r="S33" i="25"/>
  <c r="O33" i="25"/>
  <c r="K33" i="25"/>
  <c r="AC33" i="25"/>
  <c r="X33" i="25"/>
  <c r="R33" i="25"/>
  <c r="M33" i="25"/>
  <c r="P33" i="25"/>
  <c r="V33" i="25"/>
  <c r="Z34" i="25"/>
  <c r="V34" i="25"/>
  <c r="R34" i="25"/>
  <c r="N34" i="25"/>
  <c r="J34" i="25"/>
  <c r="K34" i="25"/>
  <c r="L34" i="25"/>
  <c r="M34" i="25"/>
  <c r="O34" i="25"/>
  <c r="Q34" i="25"/>
  <c r="S34" i="25"/>
  <c r="T34" i="25"/>
  <c r="U34" i="25"/>
  <c r="X34" i="25"/>
  <c r="Y34" i="25"/>
  <c r="AA34" i="25"/>
  <c r="AB34" i="25"/>
  <c r="B34" i="25"/>
  <c r="AA41" i="25"/>
  <c r="W41" i="25"/>
  <c r="S41" i="25"/>
  <c r="O41" i="25"/>
  <c r="K41" i="25"/>
  <c r="Z41" i="25"/>
  <c r="U41" i="25"/>
  <c r="P41" i="25"/>
  <c r="J41" i="25"/>
  <c r="B41" i="25"/>
  <c r="L41" i="25"/>
  <c r="R41" i="25"/>
  <c r="Y41" i="25"/>
  <c r="Z46" i="25"/>
  <c r="V46" i="25"/>
  <c r="R46" i="25"/>
  <c r="N46" i="25"/>
  <c r="J46" i="25"/>
  <c r="B46" i="25"/>
  <c r="AC46" i="25"/>
  <c r="X46" i="25"/>
  <c r="S46" i="25"/>
  <c r="M46" i="25"/>
  <c r="AB46" i="25"/>
  <c r="W46" i="25"/>
  <c r="Q46" i="25"/>
  <c r="L46" i="25"/>
  <c r="K46" i="25"/>
  <c r="U46" i="25"/>
  <c r="B3" i="25"/>
  <c r="N3" i="25"/>
  <c r="R3" i="25"/>
  <c r="V3" i="25"/>
  <c r="Z3" i="25"/>
  <c r="Q4" i="25"/>
  <c r="U4" i="25"/>
  <c r="Y4" i="25"/>
  <c r="AC4" i="25"/>
  <c r="B7" i="25"/>
  <c r="N7" i="25"/>
  <c r="R7" i="25"/>
  <c r="V7" i="25"/>
  <c r="Z7" i="25"/>
  <c r="Q8" i="25"/>
  <c r="U8" i="25"/>
  <c r="Y8" i="25"/>
  <c r="AC8" i="25"/>
  <c r="B11" i="25"/>
  <c r="O11" i="25"/>
  <c r="T11" i="25"/>
  <c r="Z11" i="25"/>
  <c r="B12" i="25"/>
  <c r="U12" i="25"/>
  <c r="Z12" i="25"/>
  <c r="B13" i="25"/>
  <c r="J13" i="25"/>
  <c r="P13" i="25"/>
  <c r="U13" i="25"/>
  <c r="Z13" i="25"/>
  <c r="L14" i="25"/>
  <c r="Q14" i="25"/>
  <c r="W14" i="25"/>
  <c r="AB14" i="25"/>
  <c r="AB24" i="25"/>
  <c r="X24" i="25"/>
  <c r="T24" i="25"/>
  <c r="P24" i="25"/>
  <c r="L24" i="25"/>
  <c r="N24" i="25"/>
  <c r="S24" i="25"/>
  <c r="Y24" i="25"/>
  <c r="AA25" i="25"/>
  <c r="W25" i="25"/>
  <c r="S25" i="25"/>
  <c r="O25" i="25"/>
  <c r="K25" i="25"/>
  <c r="N25" i="25"/>
  <c r="T25" i="25"/>
  <c r="Y25" i="25"/>
  <c r="Z26" i="25"/>
  <c r="V26" i="25"/>
  <c r="R26" i="25"/>
  <c r="N26" i="25"/>
  <c r="J26" i="25"/>
  <c r="B26" i="25"/>
  <c r="K26" i="25"/>
  <c r="P26" i="25"/>
  <c r="U26" i="25"/>
  <c r="AA26" i="25"/>
  <c r="B28" i="25"/>
  <c r="J28" i="25"/>
  <c r="O28" i="25"/>
  <c r="U28" i="25"/>
  <c r="Z28" i="25"/>
  <c r="P29" i="25"/>
  <c r="Z30" i="25"/>
  <c r="V30" i="25"/>
  <c r="R30" i="25"/>
  <c r="N30" i="25"/>
  <c r="J30" i="25"/>
  <c r="B30" i="25"/>
  <c r="AC30" i="25"/>
  <c r="X30" i="25"/>
  <c r="S30" i="25"/>
  <c r="M30" i="25"/>
  <c r="K30" i="25"/>
  <c r="Q30" i="25"/>
  <c r="Y30" i="25"/>
  <c r="B32" i="25"/>
  <c r="J32" i="25"/>
  <c r="Q32" i="25"/>
  <c r="Y32" i="25"/>
  <c r="B33" i="25"/>
  <c r="J33" i="25"/>
  <c r="Q33" i="25"/>
  <c r="Y33" i="25"/>
  <c r="AB40" i="25"/>
  <c r="X40" i="25"/>
  <c r="T40" i="25"/>
  <c r="P40" i="25"/>
  <c r="L40" i="25"/>
  <c r="Z40" i="25"/>
  <c r="U40" i="25"/>
  <c r="O40" i="25"/>
  <c r="J40" i="25"/>
  <c r="B40" i="25"/>
  <c r="K40" i="25"/>
  <c r="R40" i="25"/>
  <c r="Y40" i="25"/>
  <c r="M41" i="25"/>
  <c r="T41" i="25"/>
  <c r="AB41" i="25"/>
  <c r="AA45" i="25"/>
  <c r="W45" i="25"/>
  <c r="S45" i="25"/>
  <c r="O45" i="25"/>
  <c r="K45" i="25"/>
  <c r="AB45" i="25"/>
  <c r="V45" i="25"/>
  <c r="Q45" i="25"/>
  <c r="L45" i="25"/>
  <c r="Z45" i="25"/>
  <c r="U45" i="25"/>
  <c r="P45" i="25"/>
  <c r="J45" i="25"/>
  <c r="B45" i="25"/>
  <c r="M45" i="25"/>
  <c r="X45" i="25"/>
  <c r="O46" i="25"/>
  <c r="Y46" i="25"/>
  <c r="Z50" i="25"/>
  <c r="V50" i="25"/>
  <c r="R50" i="25"/>
  <c r="N50" i="25"/>
  <c r="J50" i="25"/>
  <c r="B50" i="25"/>
  <c r="Y50" i="25"/>
  <c r="T50" i="25"/>
  <c r="O50" i="25"/>
  <c r="AC50" i="25"/>
  <c r="X50" i="25"/>
  <c r="S50" i="25"/>
  <c r="M50" i="25"/>
  <c r="AB50" i="25"/>
  <c r="W50" i="25"/>
  <c r="Q50" i="25"/>
  <c r="L50" i="25"/>
  <c r="K50" i="25"/>
  <c r="S3" i="25"/>
  <c r="W3" i="25"/>
  <c r="B4" i="25"/>
  <c r="N4" i="25"/>
  <c r="R4" i="25"/>
  <c r="V4" i="25"/>
  <c r="Q5" i="25"/>
  <c r="U5" i="25"/>
  <c r="Y5" i="25"/>
  <c r="S7" i="25"/>
  <c r="W7" i="25"/>
  <c r="B8" i="25"/>
  <c r="N8" i="25"/>
  <c r="R8" i="25"/>
  <c r="V8" i="25"/>
  <c r="Q9" i="25"/>
  <c r="U9" i="25"/>
  <c r="Y9" i="25"/>
  <c r="K11" i="25"/>
  <c r="P11" i="25"/>
  <c r="V11" i="25"/>
  <c r="AA11" i="25"/>
  <c r="K12" i="25"/>
  <c r="Q12" i="25"/>
  <c r="V12" i="25"/>
  <c r="AA12" i="25"/>
  <c r="Q13" i="25"/>
  <c r="V13" i="25"/>
  <c r="AB13" i="25"/>
  <c r="M14" i="25"/>
  <c r="S14" i="25"/>
  <c r="X14" i="25"/>
  <c r="AC14" i="25"/>
  <c r="AB20" i="25"/>
  <c r="X20" i="25"/>
  <c r="T20" i="25"/>
  <c r="P20" i="25"/>
  <c r="L20" i="25"/>
  <c r="N20" i="25"/>
  <c r="S20" i="25"/>
  <c r="Y20" i="25"/>
  <c r="AA21" i="25"/>
  <c r="W21" i="25"/>
  <c r="S21" i="25"/>
  <c r="O21" i="25"/>
  <c r="K21" i="25"/>
  <c r="N21" i="25"/>
  <c r="T21" i="25"/>
  <c r="Y21" i="25"/>
  <c r="Z22" i="25"/>
  <c r="V22" i="25"/>
  <c r="R22" i="25"/>
  <c r="N22" i="25"/>
  <c r="J22" i="25"/>
  <c r="B22" i="25"/>
  <c r="K22" i="25"/>
  <c r="P22" i="25"/>
  <c r="U22" i="25"/>
  <c r="AA22" i="25"/>
  <c r="B24" i="25"/>
  <c r="J24" i="25"/>
  <c r="O24" i="25"/>
  <c r="U24" i="25"/>
  <c r="Z24" i="25"/>
  <c r="B25" i="25"/>
  <c r="J25" i="25"/>
  <c r="P25" i="25"/>
  <c r="U25" i="25"/>
  <c r="Z25" i="25"/>
  <c r="L26" i="25"/>
  <c r="Q26" i="25"/>
  <c r="W26" i="25"/>
  <c r="AB26" i="25"/>
  <c r="K28" i="25"/>
  <c r="Q28" i="25"/>
  <c r="V28" i="25"/>
  <c r="AA28" i="25"/>
  <c r="L29" i="25"/>
  <c r="Y29" i="25"/>
  <c r="L30" i="25"/>
  <c r="T30" i="25"/>
  <c r="AA30" i="25"/>
  <c r="K32" i="25"/>
  <c r="S32" i="25"/>
  <c r="Z32" i="25"/>
  <c r="L33" i="25"/>
  <c r="T33" i="25"/>
  <c r="Z33" i="25"/>
  <c r="M40" i="25"/>
  <c r="S40" i="25"/>
  <c r="AA40" i="25"/>
  <c r="N41" i="25"/>
  <c r="V41" i="25"/>
  <c r="AC41" i="25"/>
  <c r="AB44" i="25"/>
  <c r="X44" i="25"/>
  <c r="T44" i="25"/>
  <c r="P44" i="25"/>
  <c r="L44" i="25"/>
  <c r="AA44" i="25"/>
  <c r="V44" i="25"/>
  <c r="Q44" i="25"/>
  <c r="K44" i="25"/>
  <c r="Z44" i="25"/>
  <c r="U44" i="25"/>
  <c r="O44" i="25"/>
  <c r="J44" i="25"/>
  <c r="B44" i="25"/>
  <c r="M44" i="25"/>
  <c r="W44" i="25"/>
  <c r="N45" i="25"/>
  <c r="Y45" i="25"/>
  <c r="P46" i="25"/>
  <c r="AA46" i="25"/>
  <c r="AA49" i="25"/>
  <c r="W49" i="25"/>
  <c r="S49" i="25"/>
  <c r="O49" i="25"/>
  <c r="K49" i="25"/>
  <c r="AC49" i="25"/>
  <c r="X49" i="25"/>
  <c r="R49" i="25"/>
  <c r="M49" i="25"/>
  <c r="AB49" i="25"/>
  <c r="V49" i="25"/>
  <c r="Q49" i="25"/>
  <c r="L49" i="25"/>
  <c r="Z49" i="25"/>
  <c r="U49" i="25"/>
  <c r="P49" i="25"/>
  <c r="J49" i="25"/>
  <c r="B49" i="25"/>
  <c r="N49" i="25"/>
  <c r="P50" i="25"/>
  <c r="AA71" i="25"/>
  <c r="W71" i="25"/>
  <c r="S71" i="25"/>
  <c r="O71" i="25"/>
  <c r="K71" i="25"/>
  <c r="AC71" i="25"/>
  <c r="X71" i="25"/>
  <c r="R71" i="25"/>
  <c r="M71" i="25"/>
  <c r="AB71" i="25"/>
  <c r="V71" i="25"/>
  <c r="Q71" i="25"/>
  <c r="L71" i="25"/>
  <c r="Z71" i="25"/>
  <c r="U71" i="25"/>
  <c r="P71" i="25"/>
  <c r="J71" i="25"/>
  <c r="B71" i="25"/>
  <c r="Y71" i="25"/>
  <c r="T71" i="25"/>
  <c r="N71" i="25"/>
  <c r="AB57" i="25"/>
  <c r="X57" i="25"/>
  <c r="T57" i="25"/>
  <c r="P57" i="25"/>
  <c r="L57" i="25"/>
  <c r="AA57" i="25"/>
  <c r="W57" i="25"/>
  <c r="S57" i="25"/>
  <c r="O57" i="25"/>
  <c r="K57" i="25"/>
  <c r="Q57" i="25"/>
  <c r="Y57" i="25"/>
  <c r="AC61" i="25"/>
  <c r="Y61" i="25"/>
  <c r="U61" i="25"/>
  <c r="Z61" i="25"/>
  <c r="T61" i="25"/>
  <c r="P61" i="25"/>
  <c r="L61" i="25"/>
  <c r="X61" i="25"/>
  <c r="S61" i="25"/>
  <c r="O61" i="25"/>
  <c r="K61" i="25"/>
  <c r="AB61" i="25"/>
  <c r="W61" i="25"/>
  <c r="R61" i="25"/>
  <c r="N61" i="25"/>
  <c r="J61" i="25"/>
  <c r="B61" i="25"/>
  <c r="M61" i="25"/>
  <c r="AB70" i="25"/>
  <c r="X70" i="25"/>
  <c r="T70" i="25"/>
  <c r="P70" i="25"/>
  <c r="L70" i="25"/>
  <c r="AC70" i="25"/>
  <c r="W70" i="25"/>
  <c r="R70" i="25"/>
  <c r="M70" i="25"/>
  <c r="AA70" i="25"/>
  <c r="V70" i="25"/>
  <c r="Q70" i="25"/>
  <c r="K70" i="25"/>
  <c r="Z70" i="25"/>
  <c r="U70" i="25"/>
  <c r="O70" i="25"/>
  <c r="J70" i="25"/>
  <c r="B70" i="25"/>
  <c r="N70" i="25"/>
  <c r="B57" i="25"/>
  <c r="J57" i="25"/>
  <c r="R57" i="25"/>
  <c r="Z57" i="25"/>
  <c r="Q61" i="25"/>
  <c r="S70" i="25"/>
  <c r="AB36" i="25"/>
  <c r="X36" i="25"/>
  <c r="T36" i="25"/>
  <c r="P36" i="25"/>
  <c r="L36" i="25"/>
  <c r="N36" i="25"/>
  <c r="S36" i="25"/>
  <c r="Y36" i="25"/>
  <c r="AA37" i="25"/>
  <c r="W37" i="25"/>
  <c r="S37" i="25"/>
  <c r="O37" i="25"/>
  <c r="K37" i="25"/>
  <c r="N37" i="25"/>
  <c r="T37" i="25"/>
  <c r="Y37" i="25"/>
  <c r="Z38" i="25"/>
  <c r="V38" i="25"/>
  <c r="R38" i="25"/>
  <c r="N38" i="25"/>
  <c r="J38" i="25"/>
  <c r="B38" i="25"/>
  <c r="K38" i="25"/>
  <c r="P38" i="25"/>
  <c r="U38" i="25"/>
  <c r="AA38" i="25"/>
  <c r="AB52" i="25"/>
  <c r="X52" i="25"/>
  <c r="T52" i="25"/>
  <c r="P52" i="25"/>
  <c r="L52" i="25"/>
  <c r="N52" i="25"/>
  <c r="S52" i="25"/>
  <c r="Y52" i="25"/>
  <c r="AA53" i="25"/>
  <c r="W53" i="25"/>
  <c r="S53" i="25"/>
  <c r="O53" i="25"/>
  <c r="K53" i="25"/>
  <c r="N53" i="25"/>
  <c r="T53" i="25"/>
  <c r="Y53" i="25"/>
  <c r="Z54" i="25"/>
  <c r="V54" i="25"/>
  <c r="R54" i="25"/>
  <c r="N54" i="25"/>
  <c r="J54" i="25"/>
  <c r="B54" i="25"/>
  <c r="K54" i="25"/>
  <c r="P54" i="25"/>
  <c r="U54" i="25"/>
  <c r="AA54" i="25"/>
  <c r="M57" i="25"/>
  <c r="U57" i="25"/>
  <c r="AC57" i="25"/>
  <c r="V61" i="25"/>
  <c r="Y70" i="25"/>
  <c r="Z72" i="25"/>
  <c r="V72" i="25"/>
  <c r="N72" i="25"/>
  <c r="J72" i="25"/>
  <c r="B72" i="25"/>
  <c r="Y72" i="25"/>
  <c r="O72" i="25"/>
  <c r="AC72" i="25"/>
  <c r="S72" i="25"/>
  <c r="M72" i="25"/>
  <c r="AB72" i="25"/>
  <c r="W72" i="25"/>
  <c r="L72" i="25"/>
  <c r="K72" i="25"/>
  <c r="AB66" i="25"/>
  <c r="X66" i="25"/>
  <c r="T66" i="25"/>
  <c r="P66" i="25"/>
  <c r="L66" i="25"/>
  <c r="N66" i="25"/>
  <c r="S66" i="25"/>
  <c r="Y66" i="25"/>
  <c r="AA67" i="25"/>
  <c r="W67" i="25"/>
  <c r="S67" i="25"/>
  <c r="O67" i="25"/>
  <c r="K67" i="25"/>
  <c r="N67" i="25"/>
  <c r="T67" i="25"/>
  <c r="Y67" i="25"/>
  <c r="Z68" i="25"/>
  <c r="V68" i="25"/>
  <c r="R68" i="25"/>
  <c r="N68" i="25"/>
  <c r="J68" i="25"/>
  <c r="B68" i="25"/>
  <c r="K68" i="25"/>
  <c r="P68" i="25"/>
  <c r="U68" i="25"/>
  <c r="AA68" i="25"/>
  <c r="AC76" i="25"/>
  <c r="AB82" i="25"/>
  <c r="X82" i="25"/>
  <c r="T82" i="25"/>
  <c r="P82" i="25"/>
  <c r="L82" i="25"/>
  <c r="N82" i="25"/>
  <c r="S82" i="25"/>
  <c r="Y82" i="25"/>
  <c r="AA83" i="25"/>
  <c r="W83" i="25"/>
  <c r="S83" i="25"/>
  <c r="O83" i="25"/>
  <c r="K83" i="25"/>
  <c r="N83" i="25"/>
  <c r="T83" i="25"/>
  <c r="Y83" i="25"/>
  <c r="Z84" i="25"/>
  <c r="V84" i="25"/>
  <c r="R84" i="25"/>
  <c r="N84" i="25"/>
  <c r="J84" i="25"/>
  <c r="B84" i="25"/>
  <c r="K84" i="25"/>
  <c r="P84" i="25"/>
  <c r="U84" i="25"/>
  <c r="AA84" i="25"/>
  <c r="M15" i="25"/>
  <c r="Q15" i="25"/>
  <c r="U15" i="25"/>
  <c r="Y15" i="25"/>
  <c r="M19" i="25"/>
  <c r="Q19" i="25"/>
  <c r="U19" i="25"/>
  <c r="Y19" i="25"/>
  <c r="U23" i="25"/>
  <c r="M27" i="25"/>
  <c r="Q27" i="25"/>
  <c r="U27" i="25"/>
  <c r="Y27" i="25"/>
  <c r="U31" i="25"/>
  <c r="M35" i="25"/>
  <c r="Q35" i="25"/>
  <c r="U35" i="25"/>
  <c r="M39" i="25"/>
  <c r="Q39" i="25"/>
  <c r="U39" i="25"/>
  <c r="Y39" i="25"/>
  <c r="M43" i="25"/>
  <c r="Q43" i="25"/>
  <c r="U43" i="25"/>
  <c r="Y43" i="25"/>
  <c r="M47" i="25"/>
  <c r="Q47" i="25"/>
  <c r="U47" i="25"/>
  <c r="Y47" i="25"/>
  <c r="M51" i="25"/>
  <c r="Q51" i="25"/>
  <c r="U51" i="25"/>
  <c r="Y51" i="25"/>
  <c r="M55" i="25"/>
  <c r="Q55" i="25"/>
  <c r="U55" i="25"/>
  <c r="Y55" i="25"/>
  <c r="L56" i="25"/>
  <c r="P56" i="25"/>
  <c r="T56" i="25"/>
  <c r="X56" i="25"/>
  <c r="AB56" i="25"/>
  <c r="M59" i="25"/>
  <c r="Q59" i="25"/>
  <c r="U59" i="25"/>
  <c r="Y59" i="25"/>
  <c r="L60" i="25"/>
  <c r="P60" i="25"/>
  <c r="T60" i="25"/>
  <c r="X60" i="25"/>
  <c r="AB60" i="25"/>
  <c r="AB62" i="25"/>
  <c r="X62" i="25"/>
  <c r="T62" i="25"/>
  <c r="P62" i="25"/>
  <c r="L62" i="25"/>
  <c r="N62" i="25"/>
  <c r="S62" i="25"/>
  <c r="Y62" i="25"/>
  <c r="AA63" i="25"/>
  <c r="W63" i="25"/>
  <c r="S63" i="25"/>
  <c r="O63" i="25"/>
  <c r="K63" i="25"/>
  <c r="N63" i="25"/>
  <c r="T63" i="25"/>
  <c r="Y63" i="25"/>
  <c r="Z64" i="25"/>
  <c r="V64" i="25"/>
  <c r="R64" i="25"/>
  <c r="N64" i="25"/>
  <c r="J64" i="25"/>
  <c r="B64" i="25"/>
  <c r="K64" i="25"/>
  <c r="P64" i="25"/>
  <c r="U64" i="25"/>
  <c r="AA64" i="25"/>
  <c r="B66" i="25"/>
  <c r="J66" i="25"/>
  <c r="O66" i="25"/>
  <c r="U66" i="25"/>
  <c r="Z66" i="25"/>
  <c r="B67" i="25"/>
  <c r="J67" i="25"/>
  <c r="P67" i="25"/>
  <c r="U67" i="25"/>
  <c r="Z67" i="25"/>
  <c r="L68" i="25"/>
  <c r="Q68" i="25"/>
  <c r="W68" i="25"/>
  <c r="AB68" i="25"/>
  <c r="M74" i="25"/>
  <c r="R74" i="25"/>
  <c r="W74" i="25"/>
  <c r="M75" i="25"/>
  <c r="R75" i="25"/>
  <c r="O76" i="25"/>
  <c r="T76" i="25"/>
  <c r="AB78" i="25"/>
  <c r="X78" i="25"/>
  <c r="T78" i="25"/>
  <c r="P78" i="25"/>
  <c r="L78" i="25"/>
  <c r="N78" i="25"/>
  <c r="S78" i="25"/>
  <c r="Y78" i="25"/>
  <c r="AA79" i="25"/>
  <c r="W79" i="25"/>
  <c r="S79" i="25"/>
  <c r="O79" i="25"/>
  <c r="K79" i="25"/>
  <c r="N79" i="25"/>
  <c r="T79" i="25"/>
  <c r="Y79" i="25"/>
  <c r="Z80" i="25"/>
  <c r="V80" i="25"/>
  <c r="R80" i="25"/>
  <c r="N80" i="25"/>
  <c r="J80" i="25"/>
  <c r="B80" i="25"/>
  <c r="K80" i="25"/>
  <c r="P80" i="25"/>
  <c r="U80" i="25"/>
  <c r="AA80" i="25"/>
  <c r="B82" i="25"/>
  <c r="J82" i="25"/>
  <c r="O82" i="25"/>
  <c r="U82" i="25"/>
  <c r="Z82" i="25"/>
  <c r="B83" i="25"/>
  <c r="J83" i="25"/>
  <c r="P83" i="25"/>
  <c r="U83" i="25"/>
  <c r="Z83" i="25"/>
  <c r="L84" i="25"/>
  <c r="Q84" i="25"/>
  <c r="W84" i="25"/>
  <c r="AB84" i="25"/>
  <c r="Z97" i="25"/>
  <c r="V97" i="25"/>
  <c r="R97" i="25"/>
  <c r="N97" i="25"/>
  <c r="J97" i="25"/>
  <c r="B97" i="25"/>
  <c r="Y97" i="25"/>
  <c r="T97" i="25"/>
  <c r="O97" i="25"/>
  <c r="AC97" i="25"/>
  <c r="X97" i="25"/>
  <c r="S97" i="25"/>
  <c r="M97" i="25"/>
  <c r="AB97" i="25"/>
  <c r="W97" i="25"/>
  <c r="Q97" i="25"/>
  <c r="L97" i="25"/>
  <c r="K97" i="25"/>
  <c r="M56" i="25"/>
  <c r="Q56" i="25"/>
  <c r="U56" i="25"/>
  <c r="Y56" i="25"/>
  <c r="M60" i="25"/>
  <c r="Q60" i="25"/>
  <c r="U60" i="25"/>
  <c r="Y60" i="25"/>
  <c r="K66" i="25"/>
  <c r="Q66" i="25"/>
  <c r="V66" i="25"/>
  <c r="AA66" i="25"/>
  <c r="L67" i="25"/>
  <c r="Q67" i="25"/>
  <c r="V67" i="25"/>
  <c r="AB67" i="25"/>
  <c r="M68" i="25"/>
  <c r="S68" i="25"/>
  <c r="X68" i="25"/>
  <c r="AC68" i="25"/>
  <c r="AB74" i="25"/>
  <c r="X74" i="25"/>
  <c r="T74" i="25"/>
  <c r="P74" i="25"/>
  <c r="L74" i="25"/>
  <c r="N74" i="25"/>
  <c r="S74" i="25"/>
  <c r="Y74" i="25"/>
  <c r="S75" i="25"/>
  <c r="K75" i="25"/>
  <c r="N75" i="25"/>
  <c r="T75" i="25"/>
  <c r="Z76" i="25"/>
  <c r="V76" i="25"/>
  <c r="R76" i="25"/>
  <c r="N76" i="25"/>
  <c r="J76" i="25"/>
  <c r="B76" i="25"/>
  <c r="K76" i="25"/>
  <c r="P76" i="25"/>
  <c r="U76" i="25"/>
  <c r="AA76" i="25"/>
  <c r="Q80" i="25"/>
  <c r="W80" i="25"/>
  <c r="AB80" i="25"/>
  <c r="K82" i="25"/>
  <c r="Q82" i="25"/>
  <c r="V82" i="25"/>
  <c r="AA82" i="25"/>
  <c r="L83" i="25"/>
  <c r="Q83" i="25"/>
  <c r="V83" i="25"/>
  <c r="AB83" i="25"/>
  <c r="M84" i="25"/>
  <c r="S84" i="25"/>
  <c r="X84" i="25"/>
  <c r="AC84" i="25"/>
  <c r="AA96" i="25"/>
  <c r="W96" i="25"/>
  <c r="S96" i="25"/>
  <c r="O96" i="25"/>
  <c r="K96" i="25"/>
  <c r="AC96" i="25"/>
  <c r="X96" i="25"/>
  <c r="R96" i="25"/>
  <c r="M96" i="25"/>
  <c r="AB96" i="25"/>
  <c r="V96" i="25"/>
  <c r="Q96" i="25"/>
  <c r="L96" i="25"/>
  <c r="Z96" i="25"/>
  <c r="U96" i="25"/>
  <c r="P96" i="25"/>
  <c r="J96" i="25"/>
  <c r="N96" i="25"/>
  <c r="B96" i="25"/>
  <c r="AB91" i="25"/>
  <c r="X91" i="25"/>
  <c r="T91" i="25"/>
  <c r="P91" i="25"/>
  <c r="L91" i="25"/>
  <c r="N91" i="25"/>
  <c r="S91" i="25"/>
  <c r="Y91" i="25"/>
  <c r="AA92" i="25"/>
  <c r="W92" i="25"/>
  <c r="S92" i="25"/>
  <c r="O92" i="25"/>
  <c r="K92" i="25"/>
  <c r="N92" i="25"/>
  <c r="T92" i="25"/>
  <c r="Y92" i="25"/>
  <c r="Z93" i="25"/>
  <c r="V93" i="25"/>
  <c r="R93" i="25"/>
  <c r="J93" i="25"/>
  <c r="B93" i="25"/>
  <c r="P93" i="25"/>
  <c r="U93" i="25"/>
  <c r="AA93" i="25"/>
  <c r="M65" i="25"/>
  <c r="Q65" i="25"/>
  <c r="U65" i="25"/>
  <c r="Y65" i="25"/>
  <c r="M69" i="25"/>
  <c r="Q69" i="25"/>
  <c r="U69" i="25"/>
  <c r="Y69" i="25"/>
  <c r="M77" i="25"/>
  <c r="Q77" i="25"/>
  <c r="U77" i="25"/>
  <c r="Y77" i="25"/>
  <c r="M81" i="25"/>
  <c r="Q81" i="25"/>
  <c r="U81" i="25"/>
  <c r="Y81" i="25"/>
  <c r="M85" i="25"/>
  <c r="Q85" i="25"/>
  <c r="U85" i="25"/>
  <c r="Y85" i="25"/>
  <c r="AA88" i="25"/>
  <c r="W88" i="25"/>
  <c r="S88" i="25"/>
  <c r="O88" i="25"/>
  <c r="K88" i="25"/>
  <c r="N88" i="25"/>
  <c r="T88" i="25"/>
  <c r="Y88" i="25"/>
  <c r="Z89" i="25"/>
  <c r="V89" i="25"/>
  <c r="R89" i="25"/>
  <c r="N89" i="25"/>
  <c r="J89" i="25"/>
  <c r="B89" i="25"/>
  <c r="K89" i="25"/>
  <c r="P89" i="25"/>
  <c r="U89" i="25"/>
  <c r="AA89" i="25"/>
  <c r="B91" i="25"/>
  <c r="J91" i="25"/>
  <c r="O91" i="25"/>
  <c r="U91" i="25"/>
  <c r="Z91" i="25"/>
  <c r="B92" i="25"/>
  <c r="J92" i="25"/>
  <c r="P92" i="25"/>
  <c r="U92" i="25"/>
  <c r="Z92" i="25"/>
  <c r="L93" i="25"/>
  <c r="W93" i="25"/>
  <c r="AB93" i="25"/>
  <c r="N99" i="25"/>
  <c r="AA100" i="25"/>
  <c r="W100" i="25"/>
  <c r="S100" i="25"/>
  <c r="O100" i="25"/>
  <c r="K100" i="25"/>
  <c r="Z100" i="25"/>
  <c r="V100" i="25"/>
  <c r="R100" i="25"/>
  <c r="N100" i="25"/>
  <c r="J100" i="25"/>
  <c r="B100" i="25"/>
  <c r="L100" i="25"/>
  <c r="T100" i="25"/>
  <c r="AB100" i="25"/>
  <c r="K91" i="25"/>
  <c r="Q91" i="25"/>
  <c r="V91" i="25"/>
  <c r="AA91" i="25"/>
  <c r="L92" i="25"/>
  <c r="Q92" i="25"/>
  <c r="V92" i="25"/>
  <c r="AB92" i="25"/>
  <c r="M93" i="25"/>
  <c r="X93" i="25"/>
  <c r="AC93" i="25"/>
  <c r="AB99" i="25"/>
  <c r="X99" i="25"/>
  <c r="T99" i="25"/>
  <c r="P99" i="25"/>
  <c r="L99" i="25"/>
  <c r="AA99" i="25"/>
  <c r="W99" i="25"/>
  <c r="S99" i="25"/>
  <c r="O99" i="25"/>
  <c r="K99" i="25"/>
  <c r="Q99" i="25"/>
  <c r="Y99" i="25"/>
  <c r="M101" i="25"/>
  <c r="Q101" i="25"/>
  <c r="U101" i="25"/>
  <c r="Y101" i="25"/>
  <c r="AC101" i="25"/>
  <c r="M86" i="25"/>
  <c r="Q86" i="25"/>
  <c r="U86" i="25"/>
  <c r="Y86" i="25"/>
  <c r="M90" i="25"/>
  <c r="Q90" i="25"/>
  <c r="U90" i="25"/>
  <c r="Y90" i="25"/>
  <c r="M94" i="25"/>
  <c r="Q94" i="25"/>
  <c r="U94" i="25"/>
  <c r="Y94" i="25"/>
  <c r="M98" i="25"/>
  <c r="Q98" i="25"/>
  <c r="U98" i="25"/>
  <c r="Y98" i="25"/>
  <c r="B101" i="25"/>
  <c r="J101" i="25"/>
  <c r="N101" i="25"/>
  <c r="R101" i="25"/>
  <c r="V101" i="25"/>
  <c r="CN29" i="24"/>
  <c r="I38" i="24"/>
  <c r="E38" i="24"/>
  <c r="J38" i="24"/>
  <c r="K38" i="24"/>
  <c r="L38" i="24"/>
  <c r="N38" i="24"/>
  <c r="U38" i="24"/>
  <c r="Q38" i="24"/>
  <c r="V38" i="24"/>
  <c r="Y38" i="24"/>
  <c r="W38" i="24"/>
  <c r="X38" i="24"/>
  <c r="Z38" i="24"/>
  <c r="AG38" i="24"/>
  <c r="AD38" i="24"/>
  <c r="AH38" i="24"/>
  <c r="AI38" i="24"/>
  <c r="AJ38" i="24"/>
  <c r="AL38" i="24"/>
  <c r="AS38" i="24"/>
  <c r="AP38" i="24"/>
  <c r="AT38" i="24"/>
  <c r="AU38" i="24"/>
  <c r="AX38" i="24"/>
  <c r="BE38" i="24"/>
  <c r="BA38" i="24"/>
  <c r="BF38" i="24"/>
  <c r="BG38" i="24"/>
  <c r="BH38" i="24"/>
  <c r="BJ38" i="24"/>
  <c r="BQ38" i="24"/>
  <c r="BM38" i="24"/>
  <c r="BR38" i="24"/>
  <c r="BU38" i="24"/>
  <c r="BS38" i="24"/>
  <c r="BV38" i="24"/>
  <c r="CC38" i="24"/>
  <c r="BY38" i="24"/>
  <c r="CD38" i="24"/>
  <c r="CE38" i="24"/>
  <c r="CH38" i="24"/>
  <c r="CO38" i="24"/>
  <c r="CK38" i="24"/>
  <c r="CP38" i="24"/>
  <c r="CS38" i="24"/>
  <c r="CQ38" i="24"/>
  <c r="CT38" i="24"/>
  <c r="DA38" i="24"/>
  <c r="CW38" i="24"/>
  <c r="DB38" i="24"/>
  <c r="DC38" i="24"/>
  <c r="DD38" i="24"/>
  <c r="DF38" i="24"/>
  <c r="DM38" i="24"/>
  <c r="DN38" i="24"/>
  <c r="DO38" i="24"/>
  <c r="DP38" i="24"/>
  <c r="DR38" i="24"/>
  <c r="DZ38" i="24"/>
  <c r="EC38" i="24"/>
  <c r="EA38" i="24"/>
  <c r="EB38" i="24"/>
  <c r="ED38" i="24"/>
  <c r="FI38" i="24"/>
  <c r="FJ38" i="24"/>
  <c r="FK38" i="24"/>
  <c r="FL38" i="24"/>
  <c r="FM38" i="24"/>
  <c r="FN38" i="24"/>
  <c r="FU38" i="24"/>
  <c r="FQ38" i="24"/>
  <c r="FV38" i="24"/>
  <c r="FW38" i="24"/>
  <c r="FX38" i="24"/>
  <c r="FZ38" i="24"/>
  <c r="GG38" i="24"/>
  <c r="GC38" i="24"/>
  <c r="GH38" i="24"/>
  <c r="GI38" i="24"/>
  <c r="GJ38" i="24"/>
  <c r="GL38" i="24"/>
  <c r="GS38" i="24"/>
  <c r="GO38" i="24"/>
  <c r="GT38" i="24"/>
  <c r="GU38" i="24"/>
  <c r="GV38" i="24"/>
  <c r="GX38" i="24"/>
  <c r="HE38" i="24"/>
  <c r="HA38" i="24"/>
  <c r="HF38" i="24"/>
  <c r="HG38" i="24"/>
  <c r="HH38" i="24"/>
  <c r="HJ38" i="24"/>
  <c r="HQ38" i="24"/>
  <c r="HM38" i="24"/>
  <c r="HR38" i="24"/>
  <c r="HS38" i="24"/>
  <c r="HT38" i="24"/>
  <c r="HV38" i="24"/>
  <c r="IC38" i="24"/>
  <c r="HY38" i="24"/>
  <c r="ID38" i="24"/>
  <c r="IE38" i="24"/>
  <c r="IF38" i="24"/>
  <c r="IH38" i="24"/>
  <c r="IO38" i="24"/>
  <c r="IK38" i="24"/>
  <c r="IP38" i="24"/>
  <c r="IQ38" i="24"/>
  <c r="IR38" i="24"/>
  <c r="IS38" i="24"/>
  <c r="IT38" i="24"/>
  <c r="JA38" i="24"/>
  <c r="IW38" i="24"/>
  <c r="JB38" i="24"/>
  <c r="JC38" i="24"/>
  <c r="JD38" i="24"/>
  <c r="JE38" i="24"/>
  <c r="JF38" i="24"/>
  <c r="JM38" i="24"/>
  <c r="JI38" i="24"/>
  <c r="JN38" i="24"/>
  <c r="JO38" i="24"/>
  <c r="JP38" i="24"/>
  <c r="JQ38" i="24"/>
  <c r="JR38" i="24"/>
  <c r="JY38" i="24"/>
  <c r="JU38" i="24"/>
  <c r="JZ38" i="24"/>
  <c r="KA38" i="24"/>
  <c r="KB38" i="24"/>
  <c r="KD38" i="24"/>
  <c r="I39" i="24"/>
  <c r="J39" i="24"/>
  <c r="M39" i="24"/>
  <c r="K39" i="24"/>
  <c r="L39" i="24"/>
  <c r="N39" i="24"/>
  <c r="U39" i="24"/>
  <c r="Q39" i="24"/>
  <c r="V39" i="24"/>
  <c r="W39" i="24"/>
  <c r="X39" i="24"/>
  <c r="Z39" i="24"/>
  <c r="AG39" i="24"/>
  <c r="AC39" i="24"/>
  <c r="AH39" i="24"/>
  <c r="AI39" i="24"/>
  <c r="AJ39" i="24"/>
  <c r="AL39" i="24"/>
  <c r="AS39" i="24"/>
  <c r="AO39" i="24"/>
  <c r="AT39" i="24"/>
  <c r="AU39" i="24"/>
  <c r="AX39" i="24"/>
  <c r="BE39" i="24"/>
  <c r="BA39" i="24"/>
  <c r="BF39" i="24"/>
  <c r="BG39" i="24"/>
  <c r="BH39" i="24"/>
  <c r="BI39" i="24"/>
  <c r="BJ39" i="24"/>
  <c r="BQ39" i="24"/>
  <c r="BU39" i="24"/>
  <c r="BR39" i="24"/>
  <c r="BS39" i="24"/>
  <c r="BV39" i="24"/>
  <c r="CC39" i="24"/>
  <c r="BZ39" i="24"/>
  <c r="CD39" i="24"/>
  <c r="CE39" i="24"/>
  <c r="CH39" i="24"/>
  <c r="CO39" i="24"/>
  <c r="CK39" i="24"/>
  <c r="CP39" i="24"/>
  <c r="CQ39" i="24"/>
  <c r="CT39" i="24"/>
  <c r="DA39" i="24"/>
  <c r="CZ39" i="24"/>
  <c r="DB39" i="24"/>
  <c r="DC39" i="24"/>
  <c r="DD39" i="24"/>
  <c r="DF39" i="24"/>
  <c r="DM39" i="24"/>
  <c r="DI39" i="24"/>
  <c r="DN39" i="24"/>
  <c r="DO39" i="24"/>
  <c r="DP39" i="24"/>
  <c r="DR39" i="24"/>
  <c r="DV39" i="24"/>
  <c r="DZ39" i="24"/>
  <c r="EA39" i="24"/>
  <c r="EB39" i="24"/>
  <c r="ED39" i="24"/>
  <c r="FI39" i="24"/>
  <c r="FF39" i="24"/>
  <c r="FJ39" i="24"/>
  <c r="FK39" i="24"/>
  <c r="FL39" i="24"/>
  <c r="FM39" i="24"/>
  <c r="FN39" i="24"/>
  <c r="FU39" i="24"/>
  <c r="FR39" i="24"/>
  <c r="FV39" i="24"/>
  <c r="FW39" i="24"/>
  <c r="FX39" i="24"/>
  <c r="FZ39" i="24"/>
  <c r="GG39" i="24"/>
  <c r="GD39" i="24"/>
  <c r="GH39" i="24"/>
  <c r="GI39" i="24"/>
  <c r="GJ39" i="24"/>
  <c r="GL39" i="24"/>
  <c r="GS39" i="24"/>
  <c r="GW39" i="24"/>
  <c r="GT39" i="24"/>
  <c r="GU39" i="24"/>
  <c r="GV39" i="24"/>
  <c r="GX39" i="24"/>
  <c r="HE39" i="24"/>
  <c r="HB39" i="24"/>
  <c r="HF39" i="24"/>
  <c r="HG39" i="24"/>
  <c r="HH39" i="24"/>
  <c r="HI39" i="24"/>
  <c r="HJ39" i="24"/>
  <c r="HQ39" i="24"/>
  <c r="HN39" i="24"/>
  <c r="HR39" i="24"/>
  <c r="HS39" i="24"/>
  <c r="HT39" i="24"/>
  <c r="HV39" i="24"/>
  <c r="IC39" i="24"/>
  <c r="HZ39" i="24"/>
  <c r="ID39" i="24"/>
  <c r="IE39" i="24"/>
  <c r="IF39" i="24"/>
  <c r="IH39" i="24"/>
  <c r="IO39" i="24"/>
  <c r="IL39" i="24"/>
  <c r="IP39" i="24"/>
  <c r="IQ39" i="24"/>
  <c r="IR39" i="24"/>
  <c r="IT39" i="24"/>
  <c r="JA39" i="24"/>
  <c r="IX39" i="24"/>
  <c r="JB39" i="24"/>
  <c r="JC39" i="24"/>
  <c r="JD39" i="24"/>
  <c r="JF39" i="24"/>
  <c r="JM39" i="24"/>
  <c r="JI39" i="24"/>
  <c r="JN39" i="24"/>
  <c r="JO39" i="24"/>
  <c r="JP39" i="24"/>
  <c r="JR39" i="24"/>
  <c r="JY39" i="24"/>
  <c r="JV39" i="24"/>
  <c r="JZ39" i="24"/>
  <c r="KA39" i="24"/>
  <c r="KB39" i="24"/>
  <c r="KC39" i="24"/>
  <c r="KD39" i="24"/>
  <c r="I40" i="24"/>
  <c r="M40" i="24"/>
  <c r="F40" i="24"/>
  <c r="J40" i="24"/>
  <c r="K40" i="24"/>
  <c r="L40" i="24"/>
  <c r="N40" i="24"/>
  <c r="U40" i="24"/>
  <c r="R40" i="24"/>
  <c r="V40" i="24"/>
  <c r="W40" i="24"/>
  <c r="X40" i="24"/>
  <c r="Z40" i="24"/>
  <c r="AG40" i="24"/>
  <c r="AD40" i="24"/>
  <c r="AH40" i="24"/>
  <c r="AI40" i="24"/>
  <c r="AJ40" i="24"/>
  <c r="AL40" i="24"/>
  <c r="AS40" i="24"/>
  <c r="AP40" i="24"/>
  <c r="AT40" i="24"/>
  <c r="AU40" i="24"/>
  <c r="AX40" i="24"/>
  <c r="BE40" i="24"/>
  <c r="BA40" i="24"/>
  <c r="BB40" i="24"/>
  <c r="BF40" i="24"/>
  <c r="BG40" i="24"/>
  <c r="BH40" i="24"/>
  <c r="BJ40" i="24"/>
  <c r="BQ40" i="24"/>
  <c r="BN40" i="24"/>
  <c r="BR40" i="24"/>
  <c r="BS40" i="24"/>
  <c r="BV40" i="24"/>
  <c r="CC40" i="24"/>
  <c r="BZ40" i="24"/>
  <c r="CD40" i="24"/>
  <c r="CE40" i="24"/>
  <c r="CH40" i="24"/>
  <c r="CN40" i="24"/>
  <c r="CO40" i="24"/>
  <c r="CK40" i="24"/>
  <c r="CP40" i="24"/>
  <c r="CQ40" i="24"/>
  <c r="CT40" i="24"/>
  <c r="DA40" i="24"/>
  <c r="CW40" i="24"/>
  <c r="DB40" i="24"/>
  <c r="DC40" i="24"/>
  <c r="DD40" i="24"/>
  <c r="DF40" i="24"/>
  <c r="DM40" i="24"/>
  <c r="DJ40" i="24"/>
  <c r="DN40" i="24"/>
  <c r="DO40" i="24"/>
  <c r="DP40" i="24"/>
  <c r="DR40" i="24"/>
  <c r="DZ40" i="24"/>
  <c r="EA40" i="24"/>
  <c r="EB40" i="24"/>
  <c r="EC40" i="24"/>
  <c r="ED40" i="24"/>
  <c r="FI40" i="24"/>
  <c r="FF40" i="24"/>
  <c r="FJ40" i="24"/>
  <c r="FK40" i="24"/>
  <c r="FL40" i="24"/>
  <c r="FN40" i="24"/>
  <c r="FU40" i="24"/>
  <c r="FR40" i="24"/>
  <c r="FV40" i="24"/>
  <c r="FW40" i="24"/>
  <c r="FX40" i="24"/>
  <c r="FZ40" i="24"/>
  <c r="GG40" i="24"/>
  <c r="GD40" i="24"/>
  <c r="GH40" i="24"/>
  <c r="GI40" i="24"/>
  <c r="GJ40" i="24"/>
  <c r="GL40" i="24"/>
  <c r="GS40" i="24"/>
  <c r="GP40" i="24"/>
  <c r="GT40" i="24"/>
  <c r="GU40" i="24"/>
  <c r="GV40" i="24"/>
  <c r="GX40" i="24"/>
  <c r="HE40" i="24"/>
  <c r="HI40" i="24"/>
  <c r="HB40" i="24"/>
  <c r="HF40" i="24"/>
  <c r="HG40" i="24"/>
  <c r="HH40" i="24"/>
  <c r="HJ40" i="24"/>
  <c r="HQ40" i="24"/>
  <c r="HN40" i="24"/>
  <c r="HR40" i="24"/>
  <c r="HS40" i="24"/>
  <c r="HT40" i="24"/>
  <c r="HV40" i="24"/>
  <c r="IC40" i="24"/>
  <c r="HZ40" i="24"/>
  <c r="ID40" i="24"/>
  <c r="IE40" i="24"/>
  <c r="IF40" i="24"/>
  <c r="IH40" i="24"/>
  <c r="IO40" i="24"/>
  <c r="IK40" i="24"/>
  <c r="IP40" i="24"/>
  <c r="IQ40" i="24"/>
  <c r="IR40" i="24"/>
  <c r="IT40" i="24"/>
  <c r="JA40" i="24"/>
  <c r="IX40" i="24"/>
  <c r="JB40" i="24"/>
  <c r="JC40" i="24"/>
  <c r="JD40" i="24"/>
  <c r="JF40" i="24"/>
  <c r="JM40" i="24"/>
  <c r="JJ40" i="24"/>
  <c r="JN40" i="24"/>
  <c r="JO40" i="24"/>
  <c r="JP40" i="24"/>
  <c r="JR40" i="24"/>
  <c r="JY40" i="24"/>
  <c r="JV40" i="24"/>
  <c r="JZ40" i="24"/>
  <c r="KA40" i="24"/>
  <c r="KB40" i="24"/>
  <c r="KD40" i="24"/>
  <c r="DD33" i="24"/>
  <c r="DC33" i="24"/>
  <c r="DB33" i="24"/>
  <c r="DA33" i="24"/>
  <c r="CZ33" i="24"/>
  <c r="DD32" i="24"/>
  <c r="DC32" i="24"/>
  <c r="DB32" i="24"/>
  <c r="DA32" i="24"/>
  <c r="CX32" i="24"/>
  <c r="CN100" i="24"/>
  <c r="CN110" i="24"/>
  <c r="CN104" i="24"/>
  <c r="CN91" i="24"/>
  <c r="CN86" i="24"/>
  <c r="CN23" i="24"/>
  <c r="CN36" i="24"/>
  <c r="CN43" i="24"/>
  <c r="CN84" i="24"/>
  <c r="CN81" i="24"/>
  <c r="CN72" i="24"/>
  <c r="CN68" i="24"/>
  <c r="CN49" i="24"/>
  <c r="CN16" i="24"/>
  <c r="CN14" i="24"/>
  <c r="CN11" i="24"/>
  <c r="HU40" i="24"/>
  <c r="DE38" i="24"/>
  <c r="HU38" i="24"/>
  <c r="FM40" i="24"/>
  <c r="IL38" i="24"/>
  <c r="HN38" i="24"/>
  <c r="DE40" i="24"/>
  <c r="FQ40" i="24"/>
  <c r="HU39" i="24"/>
  <c r="IK39" i="24"/>
  <c r="HM39" i="24"/>
  <c r="HM40" i="24"/>
  <c r="HI38" i="24"/>
  <c r="DE33" i="24"/>
  <c r="R39" i="24"/>
  <c r="JE39" i="24"/>
  <c r="Y39" i="24"/>
  <c r="BU40" i="24"/>
  <c r="GW38" i="24"/>
  <c r="JI40" i="24"/>
  <c r="IS40" i="24"/>
  <c r="CY40" i="24"/>
  <c r="AD39" i="24"/>
  <c r="GP38" i="24"/>
  <c r="FR38" i="24"/>
  <c r="CG38" i="24"/>
  <c r="BZ38" i="24"/>
  <c r="AC38" i="24"/>
  <c r="HY40" i="24"/>
  <c r="HA40" i="24"/>
  <c r="JU39" i="24"/>
  <c r="BN38" i="24"/>
  <c r="M38" i="24"/>
  <c r="IG40" i="24"/>
  <c r="AK40" i="24"/>
  <c r="FY39" i="24"/>
  <c r="AC40" i="24"/>
  <c r="GC40" i="24"/>
  <c r="AO40" i="24"/>
  <c r="JU40" i="24"/>
  <c r="IW40" i="24"/>
  <c r="E40" i="24"/>
  <c r="JJ38" i="24"/>
  <c r="AK38" i="24"/>
  <c r="IG39" i="24"/>
  <c r="GK39" i="24"/>
  <c r="IG38" i="24"/>
  <c r="GK38" i="24"/>
  <c r="CX40" i="24"/>
  <c r="HY39" i="24"/>
  <c r="GC39" i="24"/>
  <c r="JV38" i="24"/>
  <c r="HZ38" i="24"/>
  <c r="GD38" i="24"/>
  <c r="BB38" i="24"/>
  <c r="JQ40" i="24"/>
  <c r="GW40" i="24"/>
  <c r="KC38" i="24"/>
  <c r="KC40" i="24"/>
  <c r="JE40" i="24"/>
  <c r="GK40" i="24"/>
  <c r="FY40" i="24"/>
  <c r="CZ40" i="24"/>
  <c r="HA39" i="24"/>
  <c r="BY39" i="24"/>
  <c r="IX38" i="24"/>
  <c r="HB38" i="24"/>
  <c r="FF38" i="24"/>
  <c r="BI38" i="24"/>
  <c r="AO38" i="24"/>
  <c r="AW39" i="24"/>
  <c r="AP39" i="24"/>
  <c r="IS39" i="24"/>
  <c r="CW39" i="24"/>
  <c r="BN39" i="24"/>
  <c r="BB39" i="24"/>
  <c r="CY38" i="24"/>
  <c r="CG40" i="24"/>
  <c r="CL40" i="24"/>
  <c r="AW40" i="24"/>
  <c r="CG39" i="24"/>
  <c r="CX38" i="24"/>
  <c r="R38" i="24"/>
  <c r="F38" i="24"/>
  <c r="CW33" i="24"/>
  <c r="CW32" i="24"/>
  <c r="DF109" i="24"/>
  <c r="DD109" i="24"/>
  <c r="DC109" i="24"/>
  <c r="DB109" i="24"/>
  <c r="DA109" i="24"/>
  <c r="CX109" i="24"/>
  <c r="CT110" i="24"/>
  <c r="CQ110" i="24"/>
  <c r="CP110" i="24"/>
  <c r="CO110" i="24"/>
  <c r="CH109" i="24"/>
  <c r="CE109" i="24"/>
  <c r="CD109" i="24"/>
  <c r="CC109" i="24"/>
  <c r="N108" i="24"/>
  <c r="L108" i="24"/>
  <c r="K108" i="24"/>
  <c r="J108" i="24"/>
  <c r="I108" i="24"/>
  <c r="F108" i="24"/>
  <c r="N102" i="24"/>
  <c r="L102" i="24"/>
  <c r="K102" i="24"/>
  <c r="J102" i="24"/>
  <c r="I102" i="24"/>
  <c r="BS79" i="24"/>
  <c r="BR79" i="24"/>
  <c r="BQ79" i="24"/>
  <c r="BM79" i="24"/>
  <c r="BV80" i="24"/>
  <c r="BS80" i="24"/>
  <c r="BR80" i="24"/>
  <c r="BQ80" i="24"/>
  <c r="BU80" i="24"/>
  <c r="BS58" i="24"/>
  <c r="BR58" i="24"/>
  <c r="BQ58" i="24"/>
  <c r="BU58" i="24"/>
  <c r="BV64" i="24"/>
  <c r="BS64" i="24"/>
  <c r="BR64" i="24"/>
  <c r="BQ64" i="24"/>
  <c r="BU64" i="24"/>
  <c r="BM64" i="24"/>
  <c r="CT68" i="24"/>
  <c r="CQ68" i="24"/>
  <c r="CP68" i="24"/>
  <c r="CO68" i="24"/>
  <c r="DF69" i="24"/>
  <c r="DD69" i="24"/>
  <c r="DC69" i="24"/>
  <c r="DB69" i="24"/>
  <c r="DA69" i="24"/>
  <c r="CY69" i="24"/>
  <c r="DD87" i="24"/>
  <c r="DC87" i="24"/>
  <c r="DB87" i="24"/>
  <c r="DA87" i="24"/>
  <c r="CT43" i="24"/>
  <c r="CQ43" i="24"/>
  <c r="CP43" i="24"/>
  <c r="CO43" i="24"/>
  <c r="CL43" i="24"/>
  <c r="DD58" i="24"/>
  <c r="DC58" i="24"/>
  <c r="DB58" i="24"/>
  <c r="DA58" i="24"/>
  <c r="CX58" i="24"/>
  <c r="CZ133" i="24"/>
  <c r="CY133" i="24"/>
  <c r="CZ132" i="24"/>
  <c r="CY132" i="24"/>
  <c r="CZ131" i="24"/>
  <c r="CY131" i="24"/>
  <c r="CZ130" i="24"/>
  <c r="CY130" i="24"/>
  <c r="CZ129" i="24"/>
  <c r="CY129" i="24"/>
  <c r="CZ128" i="24"/>
  <c r="CY128" i="24"/>
  <c r="CZ127" i="24"/>
  <c r="CY127" i="24"/>
  <c r="CZ126" i="24"/>
  <c r="CY126" i="24"/>
  <c r="CZ125" i="24"/>
  <c r="CY125" i="24"/>
  <c r="CZ124" i="24"/>
  <c r="CY124" i="24"/>
  <c r="CZ81" i="24"/>
  <c r="CY81" i="24"/>
  <c r="CG109" i="24"/>
  <c r="CS110" i="24"/>
  <c r="CK110" i="24"/>
  <c r="CL110" i="24"/>
  <c r="BY109" i="24"/>
  <c r="BZ109" i="24"/>
  <c r="E108" i="24"/>
  <c r="BN79" i="24"/>
  <c r="CS68" i="24"/>
  <c r="BU79" i="24"/>
  <c r="M102" i="24"/>
  <c r="E102" i="24"/>
  <c r="F102" i="24"/>
  <c r="BM80" i="24"/>
  <c r="BN80" i="24"/>
  <c r="CX69" i="24"/>
  <c r="CW69" i="24"/>
  <c r="BM58" i="24"/>
  <c r="BN58" i="24"/>
  <c r="CS43" i="24"/>
  <c r="DE69" i="24"/>
  <c r="CK68" i="24"/>
  <c r="CL68" i="24"/>
  <c r="CZ69" i="24"/>
  <c r="CW87" i="24"/>
  <c r="CW58" i="24"/>
  <c r="CX87" i="24"/>
  <c r="DE87" i="24"/>
  <c r="CK43" i="24"/>
  <c r="DE58" i="24"/>
  <c r="DE24" i="5"/>
  <c r="DF24" i="5"/>
  <c r="DE25" i="5"/>
  <c r="DF25" i="5"/>
  <c r="F17" i="2"/>
  <c r="E17" i="2"/>
  <c r="B24" i="5"/>
  <c r="F16" i="2"/>
  <c r="E16" i="2"/>
  <c r="B25" i="5"/>
  <c r="DE27" i="5"/>
  <c r="DF27" i="5"/>
  <c r="DE23" i="5"/>
  <c r="DF23" i="5"/>
  <c r="DE22" i="5"/>
  <c r="DF22" i="5"/>
  <c r="DE20" i="5"/>
  <c r="DF20" i="5"/>
  <c r="DE19" i="5"/>
  <c r="DF19" i="5"/>
  <c r="DE17" i="5"/>
  <c r="DZ17" i="5"/>
  <c r="DE16" i="5"/>
  <c r="DF16" i="5"/>
  <c r="DE15" i="5"/>
  <c r="DF15" i="5"/>
  <c r="DE14" i="5"/>
  <c r="DF14" i="5"/>
  <c r="DE13" i="5"/>
  <c r="DZ13" i="5"/>
  <c r="DE12" i="5"/>
  <c r="DF12" i="5"/>
  <c r="DE11" i="5"/>
  <c r="DZ11" i="5"/>
  <c r="DF11" i="5"/>
  <c r="CY7" i="5"/>
  <c r="DB16" i="5"/>
  <c r="DB24" i="5"/>
  <c r="CY8" i="5"/>
  <c r="AW27" i="5"/>
  <c r="AW18" i="5"/>
  <c r="AW17" i="5"/>
  <c r="AW16" i="5"/>
  <c r="AW13" i="5"/>
  <c r="AW12" i="5"/>
  <c r="AW11" i="5"/>
  <c r="CE3" i="5"/>
  <c r="BK3" i="5"/>
  <c r="BK8" i="5"/>
  <c r="F27" i="5"/>
  <c r="J18" i="25"/>
  <c r="F22" i="5"/>
  <c r="J12" i="25"/>
  <c r="F21" i="5"/>
  <c r="J11" i="25"/>
  <c r="F20" i="5"/>
  <c r="F18" i="5"/>
  <c r="J9" i="25"/>
  <c r="F17" i="5"/>
  <c r="J8" i="25"/>
  <c r="F16" i="5"/>
  <c r="J7" i="25"/>
  <c r="F15" i="5"/>
  <c r="F14" i="5"/>
  <c r="J5" i="25"/>
  <c r="F13" i="5"/>
  <c r="J4" i="25"/>
  <c r="F12" i="5"/>
  <c r="J3" i="25"/>
  <c r="F11" i="5"/>
  <c r="Z27" i="5"/>
  <c r="K18" i="25"/>
  <c r="Z23" i="5"/>
  <c r="Z20" i="5"/>
  <c r="K10" i="25"/>
  <c r="Z18" i="5"/>
  <c r="Z17" i="5"/>
  <c r="K8" i="25"/>
  <c r="Z16" i="5"/>
  <c r="Z15" i="5"/>
  <c r="K6" i="25"/>
  <c r="Z14" i="5"/>
  <c r="Z13" i="5"/>
  <c r="K4" i="25"/>
  <c r="Z12" i="5"/>
  <c r="Z11" i="5"/>
  <c r="K2" i="25"/>
  <c r="AT27" i="5"/>
  <c r="L18" i="25"/>
  <c r="AT26" i="5"/>
  <c r="AU26" i="5"/>
  <c r="AT23" i="5"/>
  <c r="AT22" i="5"/>
  <c r="L12" i="25"/>
  <c r="AT20" i="5"/>
  <c r="AU20" i="5"/>
  <c r="L10" i="25"/>
  <c r="AT18" i="5"/>
  <c r="L9" i="25"/>
  <c r="AT17" i="5"/>
  <c r="AT16" i="5"/>
  <c r="L7" i="25"/>
  <c r="AT15" i="5"/>
  <c r="L6" i="25"/>
  <c r="AT14" i="5"/>
  <c r="L5" i="25"/>
  <c r="AT13" i="5"/>
  <c r="AT12" i="5"/>
  <c r="L3" i="25"/>
  <c r="AT11" i="5"/>
  <c r="L2" i="25"/>
  <c r="F18" i="2"/>
  <c r="E18" i="2"/>
  <c r="B27" i="5"/>
  <c r="AU22" i="5"/>
  <c r="AU18" i="5"/>
  <c r="BN27" i="5"/>
  <c r="M18" i="25"/>
  <c r="BN23" i="5"/>
  <c r="BN22" i="5"/>
  <c r="BN20" i="5"/>
  <c r="BN18" i="5"/>
  <c r="BN17" i="5"/>
  <c r="BN16" i="5"/>
  <c r="BN15" i="5"/>
  <c r="BN14" i="5"/>
  <c r="BN13" i="5"/>
  <c r="BN12" i="5"/>
  <c r="BN11" i="5"/>
  <c r="CH23" i="5"/>
  <c r="N13" i="25"/>
  <c r="CH22" i="5"/>
  <c r="N12" i="25"/>
  <c r="CH20" i="5"/>
  <c r="N10" i="25"/>
  <c r="F15" i="2"/>
  <c r="E15" i="2"/>
  <c r="B26" i="5"/>
  <c r="CO79" i="24"/>
  <c r="CQ79" i="24"/>
  <c r="CP79" i="24"/>
  <c r="CO78" i="24"/>
  <c r="CS78" i="24"/>
  <c r="CQ78" i="24"/>
  <c r="CP78" i="24"/>
  <c r="CH81" i="24"/>
  <c r="CC81" i="24"/>
  <c r="BY81" i="24"/>
  <c r="CD81" i="24"/>
  <c r="CE81" i="24"/>
  <c r="CH80" i="24"/>
  <c r="CC80" i="24"/>
  <c r="BZ80" i="24"/>
  <c r="CD80" i="24"/>
  <c r="CE80" i="24"/>
  <c r="BJ78" i="24"/>
  <c r="BE78" i="24"/>
  <c r="BF78" i="24"/>
  <c r="BH78" i="24"/>
  <c r="BG78" i="24"/>
  <c r="AX78" i="24"/>
  <c r="AS78" i="24"/>
  <c r="AO78" i="24"/>
  <c r="AT78" i="24"/>
  <c r="AU78" i="24"/>
  <c r="AL78" i="24"/>
  <c r="AG78" i="24"/>
  <c r="AD78" i="24"/>
  <c r="AH78" i="24"/>
  <c r="AJ78" i="24"/>
  <c r="AI78" i="24"/>
  <c r="CT111" i="24"/>
  <c r="CO111" i="24"/>
  <c r="CP111" i="24"/>
  <c r="CQ111" i="24"/>
  <c r="CH110" i="24"/>
  <c r="CC110" i="24"/>
  <c r="BZ110" i="24"/>
  <c r="CD110" i="24"/>
  <c r="CE110" i="24"/>
  <c r="CH107" i="24"/>
  <c r="CC107" i="24"/>
  <c r="CE107" i="24"/>
  <c r="CD107" i="24"/>
  <c r="I11" i="24"/>
  <c r="J11" i="24"/>
  <c r="K11" i="24"/>
  <c r="L11" i="24"/>
  <c r="N11" i="24"/>
  <c r="U11" i="24"/>
  <c r="V11" i="24"/>
  <c r="W11" i="24"/>
  <c r="X11" i="24"/>
  <c r="Z11" i="24"/>
  <c r="AG11" i="24"/>
  <c r="AH11" i="24"/>
  <c r="AI11" i="24"/>
  <c r="AJ11" i="24"/>
  <c r="AL11" i="24"/>
  <c r="AS11" i="24"/>
  <c r="AT11" i="24"/>
  <c r="AU11" i="24"/>
  <c r="AX11" i="24"/>
  <c r="BE11" i="24"/>
  <c r="BB11" i="24"/>
  <c r="BF11" i="24"/>
  <c r="BG11" i="24"/>
  <c r="BH11" i="24"/>
  <c r="BJ11" i="24"/>
  <c r="BQ11" i="24"/>
  <c r="BR11" i="24"/>
  <c r="BS11" i="24"/>
  <c r="BV11" i="24"/>
  <c r="CC11" i="24"/>
  <c r="BY11" i="24"/>
  <c r="CD11" i="24"/>
  <c r="CE11" i="24"/>
  <c r="CH11" i="24"/>
  <c r="CO11" i="24"/>
  <c r="CK11" i="24"/>
  <c r="CP11" i="24"/>
  <c r="CQ11" i="24"/>
  <c r="CT11" i="24"/>
  <c r="DA11" i="24"/>
  <c r="DB11" i="24"/>
  <c r="DC11" i="24"/>
  <c r="DD11" i="24"/>
  <c r="DF11" i="24"/>
  <c r="DM11" i="24"/>
  <c r="DN11" i="24"/>
  <c r="DO11" i="24"/>
  <c r="DP11" i="24"/>
  <c r="DR11" i="24"/>
  <c r="DZ11" i="24"/>
  <c r="EA11" i="24"/>
  <c r="EB11" i="24"/>
  <c r="ED11" i="24"/>
  <c r="FI11" i="24"/>
  <c r="FJ11" i="24"/>
  <c r="FK11" i="24"/>
  <c r="FL11" i="24"/>
  <c r="FN11" i="24"/>
  <c r="FU11" i="24"/>
  <c r="FV11" i="24"/>
  <c r="FW11" i="24"/>
  <c r="FX11" i="24"/>
  <c r="FZ11" i="24"/>
  <c r="GG11" i="24"/>
  <c r="GH11" i="24"/>
  <c r="GI11" i="24"/>
  <c r="GJ11" i="24"/>
  <c r="GL11" i="24"/>
  <c r="GS11" i="24"/>
  <c r="GT11" i="24"/>
  <c r="GU11" i="24"/>
  <c r="GV11" i="24"/>
  <c r="GX11" i="24"/>
  <c r="HE11" i="24"/>
  <c r="HF11" i="24"/>
  <c r="HG11" i="24"/>
  <c r="HH11" i="24"/>
  <c r="HJ11" i="24"/>
  <c r="HQ11" i="24"/>
  <c r="HR11" i="24"/>
  <c r="HS11" i="24"/>
  <c r="HT11" i="24"/>
  <c r="HV11" i="24"/>
  <c r="IC11" i="24"/>
  <c r="ID11" i="24"/>
  <c r="IE11" i="24"/>
  <c r="IF11" i="24"/>
  <c r="IH11" i="24"/>
  <c r="IO11" i="24"/>
  <c r="IP11" i="24"/>
  <c r="IQ11" i="24"/>
  <c r="IR11" i="24"/>
  <c r="IT11" i="24"/>
  <c r="JA11" i="24"/>
  <c r="JB11" i="24"/>
  <c r="JC11" i="24"/>
  <c r="JD11" i="24"/>
  <c r="JF11" i="24"/>
  <c r="JM11" i="24"/>
  <c r="JN11" i="24"/>
  <c r="JO11" i="24"/>
  <c r="JP11" i="24"/>
  <c r="JR11" i="24"/>
  <c r="JY11" i="24"/>
  <c r="JZ11" i="24"/>
  <c r="KA11" i="24"/>
  <c r="KB11" i="24"/>
  <c r="KD11" i="24"/>
  <c r="I12" i="24"/>
  <c r="J12" i="24"/>
  <c r="K12" i="24"/>
  <c r="L12" i="24"/>
  <c r="N12" i="24"/>
  <c r="U12" i="24"/>
  <c r="V12" i="24"/>
  <c r="W12" i="24"/>
  <c r="X12" i="24"/>
  <c r="Z12" i="24"/>
  <c r="AG12" i="24"/>
  <c r="AH12" i="24"/>
  <c r="AI12" i="24"/>
  <c r="AJ12" i="24"/>
  <c r="AL12" i="24"/>
  <c r="AS12" i="24"/>
  <c r="AT12" i="24"/>
  <c r="AU12" i="24"/>
  <c r="AX12" i="24"/>
  <c r="BE12" i="24"/>
  <c r="BF12" i="24"/>
  <c r="BG12" i="24"/>
  <c r="BH12" i="24"/>
  <c r="BJ12" i="24"/>
  <c r="BQ12" i="24"/>
  <c r="BR12" i="24"/>
  <c r="BS12" i="24"/>
  <c r="BV12" i="24"/>
  <c r="CC12" i="24"/>
  <c r="CD12" i="24"/>
  <c r="CE12" i="24"/>
  <c r="CH12" i="24"/>
  <c r="CO12" i="24"/>
  <c r="CP12" i="24"/>
  <c r="CQ12" i="24"/>
  <c r="CT12" i="24"/>
  <c r="DA12" i="24"/>
  <c r="DB12" i="24"/>
  <c r="DC12" i="24"/>
  <c r="DD12" i="24"/>
  <c r="DF12" i="24"/>
  <c r="DM12" i="24"/>
  <c r="DI12" i="24"/>
  <c r="DN12" i="24"/>
  <c r="DO12" i="24"/>
  <c r="DP12" i="24"/>
  <c r="DR12" i="24"/>
  <c r="DZ12" i="24"/>
  <c r="EA12" i="24"/>
  <c r="EB12" i="24"/>
  <c r="ED12" i="24"/>
  <c r="FI12" i="24"/>
  <c r="FJ12" i="24"/>
  <c r="FK12" i="24"/>
  <c r="FL12" i="24"/>
  <c r="FN12" i="24"/>
  <c r="FU12" i="24"/>
  <c r="FQ12" i="24"/>
  <c r="FV12" i="24"/>
  <c r="FW12" i="24"/>
  <c r="FX12" i="24"/>
  <c r="FZ12" i="24"/>
  <c r="GG12" i="24"/>
  <c r="GC12" i="24"/>
  <c r="GH12" i="24"/>
  <c r="GI12" i="24"/>
  <c r="GJ12" i="24"/>
  <c r="GL12" i="24"/>
  <c r="GS12" i="24"/>
  <c r="GO12" i="24"/>
  <c r="GT12" i="24"/>
  <c r="GU12" i="24"/>
  <c r="GV12" i="24"/>
  <c r="GX12" i="24"/>
  <c r="HE12" i="24"/>
  <c r="HA12" i="24"/>
  <c r="HF12" i="24"/>
  <c r="HG12" i="24"/>
  <c r="HH12" i="24"/>
  <c r="HJ12" i="24"/>
  <c r="HQ12" i="24"/>
  <c r="HM12" i="24"/>
  <c r="HR12" i="24"/>
  <c r="HS12" i="24"/>
  <c r="HT12" i="24"/>
  <c r="HV12" i="24"/>
  <c r="IC12" i="24"/>
  <c r="HY12" i="24"/>
  <c r="ID12" i="24"/>
  <c r="IE12" i="24"/>
  <c r="IF12" i="24"/>
  <c r="IH12" i="24"/>
  <c r="IO12" i="24"/>
  <c r="IK12" i="24"/>
  <c r="IP12" i="24"/>
  <c r="IQ12" i="24"/>
  <c r="IR12" i="24"/>
  <c r="IT12" i="24"/>
  <c r="JA12" i="24"/>
  <c r="IW12" i="24"/>
  <c r="JB12" i="24"/>
  <c r="JC12" i="24"/>
  <c r="JD12" i="24"/>
  <c r="JF12" i="24"/>
  <c r="JM12" i="24"/>
  <c r="JI12" i="24"/>
  <c r="JN12" i="24"/>
  <c r="JO12" i="24"/>
  <c r="JP12" i="24"/>
  <c r="JR12" i="24"/>
  <c r="JY12" i="24"/>
  <c r="JU12" i="24"/>
  <c r="JZ12" i="24"/>
  <c r="KA12" i="24"/>
  <c r="KB12" i="24"/>
  <c r="KD12" i="24"/>
  <c r="I13" i="24"/>
  <c r="E13" i="24"/>
  <c r="J13" i="24"/>
  <c r="K13" i="24"/>
  <c r="L13" i="24"/>
  <c r="N13" i="24"/>
  <c r="U13" i="24"/>
  <c r="V13" i="24"/>
  <c r="W13" i="24"/>
  <c r="X13" i="24"/>
  <c r="Z13" i="24"/>
  <c r="AG13" i="24"/>
  <c r="AH13" i="24"/>
  <c r="AI13" i="24"/>
  <c r="AJ13" i="24"/>
  <c r="AL13" i="24"/>
  <c r="AS13" i="24"/>
  <c r="AT13" i="24"/>
  <c r="AU13" i="24"/>
  <c r="AX13" i="24"/>
  <c r="BE13" i="24"/>
  <c r="BF13" i="24"/>
  <c r="BG13" i="24"/>
  <c r="BH13" i="24"/>
  <c r="BJ13" i="24"/>
  <c r="BQ13" i="24"/>
  <c r="BR13" i="24"/>
  <c r="BS13" i="24"/>
  <c r="BV13" i="24"/>
  <c r="CC13" i="24"/>
  <c r="CD13" i="24"/>
  <c r="CE13" i="24"/>
  <c r="CH13" i="24"/>
  <c r="CO13" i="24"/>
  <c r="CP13" i="24"/>
  <c r="CQ13" i="24"/>
  <c r="CT13" i="24"/>
  <c r="DA13" i="24"/>
  <c r="DB13" i="24"/>
  <c r="DC13" i="24"/>
  <c r="DD13" i="24"/>
  <c r="DF13" i="24"/>
  <c r="DM13" i="24"/>
  <c r="DN13" i="24"/>
  <c r="DO13" i="24"/>
  <c r="DP13" i="24"/>
  <c r="DR13" i="24"/>
  <c r="DZ13" i="24"/>
  <c r="EA13" i="24"/>
  <c r="EB13" i="24"/>
  <c r="ED13" i="24"/>
  <c r="FI13" i="24"/>
  <c r="FJ13" i="24"/>
  <c r="FK13" i="24"/>
  <c r="FL13" i="24"/>
  <c r="FN13" i="24"/>
  <c r="FU13" i="24"/>
  <c r="FV13" i="24"/>
  <c r="FW13" i="24"/>
  <c r="FX13" i="24"/>
  <c r="FZ13" i="24"/>
  <c r="GG13" i="24"/>
  <c r="GH13" i="24"/>
  <c r="GI13" i="24"/>
  <c r="GJ13" i="24"/>
  <c r="GL13" i="24"/>
  <c r="GS13" i="24"/>
  <c r="GT13" i="24"/>
  <c r="GU13" i="24"/>
  <c r="GV13" i="24"/>
  <c r="GX13" i="24"/>
  <c r="HE13" i="24"/>
  <c r="HF13" i="24"/>
  <c r="HG13" i="24"/>
  <c r="HH13" i="24"/>
  <c r="HJ13" i="24"/>
  <c r="HQ13" i="24"/>
  <c r="HR13" i="24"/>
  <c r="HS13" i="24"/>
  <c r="HT13" i="24"/>
  <c r="HV13" i="24"/>
  <c r="IC13" i="24"/>
  <c r="ID13" i="24"/>
  <c r="IE13" i="24"/>
  <c r="IF13" i="24"/>
  <c r="IH13" i="24"/>
  <c r="IO13" i="24"/>
  <c r="IP13" i="24"/>
  <c r="IQ13" i="24"/>
  <c r="IR13" i="24"/>
  <c r="IT13" i="24"/>
  <c r="JA13" i="24"/>
  <c r="JB13" i="24"/>
  <c r="JC13" i="24"/>
  <c r="JD13" i="24"/>
  <c r="JF13" i="24"/>
  <c r="JM13" i="24"/>
  <c r="JN13" i="24"/>
  <c r="JO13" i="24"/>
  <c r="JP13" i="24"/>
  <c r="JR13" i="24"/>
  <c r="JY13" i="24"/>
  <c r="JZ13" i="24"/>
  <c r="KA13" i="24"/>
  <c r="KB13" i="24"/>
  <c r="KD13" i="24"/>
  <c r="I14" i="24"/>
  <c r="J14" i="24"/>
  <c r="K14" i="24"/>
  <c r="L14" i="24"/>
  <c r="N14" i="24"/>
  <c r="U14" i="24"/>
  <c r="V14" i="24"/>
  <c r="W14" i="24"/>
  <c r="X14" i="24"/>
  <c r="Z14" i="24"/>
  <c r="AG14" i="24"/>
  <c r="AH14" i="24"/>
  <c r="AI14" i="24"/>
  <c r="AJ14" i="24"/>
  <c r="AL14" i="24"/>
  <c r="AS14" i="24"/>
  <c r="AW14" i="24"/>
  <c r="AT14" i="24"/>
  <c r="AU14" i="24"/>
  <c r="AX14" i="24"/>
  <c r="BE14" i="24"/>
  <c r="BF14" i="24"/>
  <c r="BG14" i="24"/>
  <c r="BH14" i="24"/>
  <c r="BJ14" i="24"/>
  <c r="BQ14" i="24"/>
  <c r="BR14" i="24"/>
  <c r="BS14" i="24"/>
  <c r="BV14" i="24"/>
  <c r="CC14" i="24"/>
  <c r="CD14" i="24"/>
  <c r="CE14" i="24"/>
  <c r="CH14" i="24"/>
  <c r="CO14" i="24"/>
  <c r="CL14" i="24"/>
  <c r="CP14" i="24"/>
  <c r="CQ14" i="24"/>
  <c r="CT14" i="24"/>
  <c r="DA14" i="24"/>
  <c r="CX14" i="24"/>
  <c r="DB14" i="24"/>
  <c r="DC14" i="24"/>
  <c r="DD14" i="24"/>
  <c r="DF14" i="24"/>
  <c r="DM14" i="24"/>
  <c r="DJ14" i="24"/>
  <c r="DN14" i="24"/>
  <c r="DO14" i="24"/>
  <c r="DP14" i="24"/>
  <c r="DR14" i="24"/>
  <c r="DV14" i="24"/>
  <c r="DZ14" i="24"/>
  <c r="EA14" i="24"/>
  <c r="EB14" i="24"/>
  <c r="ED14" i="24"/>
  <c r="FI14" i="24"/>
  <c r="FF14" i="24"/>
  <c r="FJ14" i="24"/>
  <c r="FK14" i="24"/>
  <c r="FL14" i="24"/>
  <c r="FN14" i="24"/>
  <c r="FU14" i="24"/>
  <c r="FR14" i="24"/>
  <c r="FV14" i="24"/>
  <c r="FW14" i="24"/>
  <c r="FX14" i="24"/>
  <c r="FZ14" i="24"/>
  <c r="GG14" i="24"/>
  <c r="GD14" i="24"/>
  <c r="GH14" i="24"/>
  <c r="GI14" i="24"/>
  <c r="GJ14" i="24"/>
  <c r="GL14" i="24"/>
  <c r="GS14" i="24"/>
  <c r="GP14" i="24"/>
  <c r="GT14" i="24"/>
  <c r="GU14" i="24"/>
  <c r="GV14" i="24"/>
  <c r="GX14" i="24"/>
  <c r="HE14" i="24"/>
  <c r="HB14" i="24"/>
  <c r="HF14" i="24"/>
  <c r="HG14" i="24"/>
  <c r="HH14" i="24"/>
  <c r="HJ14" i="24"/>
  <c r="HQ14" i="24"/>
  <c r="HN14" i="24"/>
  <c r="HR14" i="24"/>
  <c r="HS14" i="24"/>
  <c r="HT14" i="24"/>
  <c r="HV14" i="24"/>
  <c r="IC14" i="24"/>
  <c r="HZ14" i="24"/>
  <c r="ID14" i="24"/>
  <c r="IE14" i="24"/>
  <c r="IF14" i="24"/>
  <c r="IH14" i="24"/>
  <c r="IO14" i="24"/>
  <c r="IL14" i="24"/>
  <c r="IP14" i="24"/>
  <c r="IQ14" i="24"/>
  <c r="IR14" i="24"/>
  <c r="IT14" i="24"/>
  <c r="JA14" i="24"/>
  <c r="IX14" i="24"/>
  <c r="JB14" i="24"/>
  <c r="JC14" i="24"/>
  <c r="JD14" i="24"/>
  <c r="JF14" i="24"/>
  <c r="JM14" i="24"/>
  <c r="JJ14" i="24"/>
  <c r="JN14" i="24"/>
  <c r="JO14" i="24"/>
  <c r="JP14" i="24"/>
  <c r="JR14" i="24"/>
  <c r="JY14" i="24"/>
  <c r="JV14" i="24"/>
  <c r="JZ14" i="24"/>
  <c r="KA14" i="24"/>
  <c r="KB14" i="24"/>
  <c r="KD14" i="24"/>
  <c r="I17" i="24"/>
  <c r="J17" i="24"/>
  <c r="K17" i="24"/>
  <c r="L17" i="24"/>
  <c r="N17" i="24"/>
  <c r="U17" i="24"/>
  <c r="V17" i="24"/>
  <c r="W17" i="24"/>
  <c r="X17" i="24"/>
  <c r="Z17" i="24"/>
  <c r="I18" i="24"/>
  <c r="J18" i="24"/>
  <c r="K18" i="24"/>
  <c r="L18" i="24"/>
  <c r="N18" i="24"/>
  <c r="U18" i="24"/>
  <c r="V18" i="24"/>
  <c r="W18" i="24"/>
  <c r="X18" i="24"/>
  <c r="Z18" i="24"/>
  <c r="I29" i="24"/>
  <c r="E29" i="24"/>
  <c r="J29" i="24"/>
  <c r="K29" i="24"/>
  <c r="L29" i="24"/>
  <c r="N29" i="24"/>
  <c r="U29" i="24"/>
  <c r="Q29" i="24"/>
  <c r="V29" i="24"/>
  <c r="W29" i="24"/>
  <c r="X29" i="24"/>
  <c r="Z29" i="24"/>
  <c r="DA29" i="24"/>
  <c r="CZ29" i="24"/>
  <c r="CX29" i="24"/>
  <c r="DB29" i="24"/>
  <c r="DC29" i="24"/>
  <c r="DD29" i="24"/>
  <c r="DF29" i="24"/>
  <c r="DM29" i="24"/>
  <c r="DN29" i="24"/>
  <c r="DO29" i="24"/>
  <c r="DP29" i="24"/>
  <c r="DR29" i="24"/>
  <c r="DZ29" i="24"/>
  <c r="EA29" i="24"/>
  <c r="EB29" i="24"/>
  <c r="ED29" i="24"/>
  <c r="FI29" i="24"/>
  <c r="FJ29" i="24"/>
  <c r="FK29" i="24"/>
  <c r="FL29" i="24"/>
  <c r="FN29" i="24"/>
  <c r="FU29" i="24"/>
  <c r="FV29" i="24"/>
  <c r="FW29" i="24"/>
  <c r="FX29" i="24"/>
  <c r="FZ29" i="24"/>
  <c r="GG29" i="24"/>
  <c r="GC29" i="24"/>
  <c r="GH29" i="24"/>
  <c r="GI29" i="24"/>
  <c r="GJ29" i="24"/>
  <c r="GL29" i="24"/>
  <c r="GS29" i="24"/>
  <c r="GO29" i="24"/>
  <c r="GT29" i="24"/>
  <c r="GU29" i="24"/>
  <c r="GV29" i="24"/>
  <c r="GX29" i="24"/>
  <c r="HE29" i="24"/>
  <c r="HA29" i="24"/>
  <c r="HF29" i="24"/>
  <c r="HG29" i="24"/>
  <c r="HH29" i="24"/>
  <c r="HJ29" i="24"/>
  <c r="HQ29" i="24"/>
  <c r="HR29" i="24"/>
  <c r="HS29" i="24"/>
  <c r="HT29" i="24"/>
  <c r="HV29" i="24"/>
  <c r="IC29" i="24"/>
  <c r="HY29" i="24"/>
  <c r="ID29" i="24"/>
  <c r="IE29" i="24"/>
  <c r="IF29" i="24"/>
  <c r="IH29" i="24"/>
  <c r="IO29" i="24"/>
  <c r="IP29" i="24"/>
  <c r="IQ29" i="24"/>
  <c r="IR29" i="24"/>
  <c r="IT29" i="24"/>
  <c r="JA29" i="24"/>
  <c r="IW29" i="24"/>
  <c r="JB29" i="24"/>
  <c r="JC29" i="24"/>
  <c r="JD29" i="24"/>
  <c r="JF29" i="24"/>
  <c r="JM29" i="24"/>
  <c r="JN29" i="24"/>
  <c r="JO29" i="24"/>
  <c r="JP29" i="24"/>
  <c r="JR29" i="24"/>
  <c r="JY29" i="24"/>
  <c r="JU29" i="24"/>
  <c r="JZ29" i="24"/>
  <c r="KA29" i="24"/>
  <c r="KB29" i="24"/>
  <c r="KD29" i="24"/>
  <c r="I30" i="24"/>
  <c r="E30" i="24"/>
  <c r="J30" i="24"/>
  <c r="K30" i="24"/>
  <c r="L30" i="24"/>
  <c r="N30" i="24"/>
  <c r="U30" i="24"/>
  <c r="Q30" i="24"/>
  <c r="V30" i="24"/>
  <c r="W30" i="24"/>
  <c r="X30" i="24"/>
  <c r="Z30" i="24"/>
  <c r="DA30" i="24"/>
  <c r="CW30" i="24"/>
  <c r="DB30" i="24"/>
  <c r="DC30" i="24"/>
  <c r="DD30" i="24"/>
  <c r="DF30" i="24"/>
  <c r="DM30" i="24"/>
  <c r="DI30" i="24"/>
  <c r="DN30" i="24"/>
  <c r="DO30" i="24"/>
  <c r="DP30" i="24"/>
  <c r="DR30" i="24"/>
  <c r="DZ30" i="24"/>
  <c r="EA30" i="24"/>
  <c r="EB30" i="24"/>
  <c r="ED30" i="24"/>
  <c r="FI30" i="24"/>
  <c r="FJ30" i="24"/>
  <c r="FK30" i="24"/>
  <c r="FL30" i="24"/>
  <c r="FN30" i="24"/>
  <c r="FU30" i="24"/>
  <c r="FQ30" i="24"/>
  <c r="FV30" i="24"/>
  <c r="FW30" i="24"/>
  <c r="FX30" i="24"/>
  <c r="FZ30" i="24"/>
  <c r="GG30" i="24"/>
  <c r="GC30" i="24"/>
  <c r="GH30" i="24"/>
  <c r="GI30" i="24"/>
  <c r="GJ30" i="24"/>
  <c r="GL30" i="24"/>
  <c r="GS30" i="24"/>
  <c r="GO30" i="24"/>
  <c r="GT30" i="24"/>
  <c r="GU30" i="24"/>
  <c r="GV30" i="24"/>
  <c r="GX30" i="24"/>
  <c r="HE30" i="24"/>
  <c r="HA30" i="24"/>
  <c r="HF30" i="24"/>
  <c r="HG30" i="24"/>
  <c r="HH30" i="24"/>
  <c r="HJ30" i="24"/>
  <c r="HQ30" i="24"/>
  <c r="HR30" i="24"/>
  <c r="HS30" i="24"/>
  <c r="HT30" i="24"/>
  <c r="HV30" i="24"/>
  <c r="IC30" i="24"/>
  <c r="HY30" i="24"/>
  <c r="ID30" i="24"/>
  <c r="IE30" i="24"/>
  <c r="IF30" i="24"/>
  <c r="IH30" i="24"/>
  <c r="IO30" i="24"/>
  <c r="IK30" i="24"/>
  <c r="IP30" i="24"/>
  <c r="IQ30" i="24"/>
  <c r="IR30" i="24"/>
  <c r="IT30" i="24"/>
  <c r="JA30" i="24"/>
  <c r="IW30" i="24"/>
  <c r="JB30" i="24"/>
  <c r="JC30" i="24"/>
  <c r="JD30" i="24"/>
  <c r="JF30" i="24"/>
  <c r="JM30" i="24"/>
  <c r="JI30" i="24"/>
  <c r="JN30" i="24"/>
  <c r="JO30" i="24"/>
  <c r="JP30" i="24"/>
  <c r="JR30" i="24"/>
  <c r="JY30" i="24"/>
  <c r="JU30" i="24"/>
  <c r="JZ30" i="24"/>
  <c r="KA30" i="24"/>
  <c r="KB30" i="24"/>
  <c r="KD30" i="24"/>
  <c r="I15" i="24"/>
  <c r="F15" i="24"/>
  <c r="J15" i="24"/>
  <c r="K15" i="24"/>
  <c r="L15" i="24"/>
  <c r="N15" i="24"/>
  <c r="U15" i="24"/>
  <c r="Q15" i="24"/>
  <c r="V15" i="24"/>
  <c r="W15" i="24"/>
  <c r="X15" i="24"/>
  <c r="Z15" i="24"/>
  <c r="AG15" i="24"/>
  <c r="AC15" i="24"/>
  <c r="AH15" i="24"/>
  <c r="AI15" i="24"/>
  <c r="AJ15" i="24"/>
  <c r="AL15" i="24"/>
  <c r="I16" i="24"/>
  <c r="J16" i="24"/>
  <c r="K16" i="24"/>
  <c r="L16" i="24"/>
  <c r="N16" i="24"/>
  <c r="U16" i="24"/>
  <c r="Q16" i="24"/>
  <c r="V16" i="24"/>
  <c r="W16" i="24"/>
  <c r="X16" i="24"/>
  <c r="Z16" i="24"/>
  <c r="AG16" i="24"/>
  <c r="AH16" i="24"/>
  <c r="AI16" i="24"/>
  <c r="AJ16" i="24"/>
  <c r="AL16" i="24"/>
  <c r="AS15" i="24"/>
  <c r="AO15" i="24"/>
  <c r="AT15" i="24"/>
  <c r="AU15" i="24"/>
  <c r="AX15" i="24"/>
  <c r="BE15" i="24"/>
  <c r="BF15" i="24"/>
  <c r="BG15" i="24"/>
  <c r="BH15" i="24"/>
  <c r="BJ15" i="24"/>
  <c r="BQ15" i="24"/>
  <c r="BR15" i="24"/>
  <c r="BS15" i="24"/>
  <c r="BV15" i="24"/>
  <c r="CC15" i="24"/>
  <c r="CD15" i="24"/>
  <c r="CE15" i="24"/>
  <c r="CH15" i="24"/>
  <c r="CO15" i="24"/>
  <c r="CK15" i="24"/>
  <c r="CP15" i="24"/>
  <c r="CQ15" i="24"/>
  <c r="CT15" i="24"/>
  <c r="DA15" i="24"/>
  <c r="CW15" i="24"/>
  <c r="DB15" i="24"/>
  <c r="DC15" i="24"/>
  <c r="DD15" i="24"/>
  <c r="DF15" i="24"/>
  <c r="DM15" i="24"/>
  <c r="DI15" i="24"/>
  <c r="DN15" i="24"/>
  <c r="DO15" i="24"/>
  <c r="DP15" i="24"/>
  <c r="DR15" i="24"/>
  <c r="DZ15" i="24"/>
  <c r="EA15" i="24"/>
  <c r="EB15" i="24"/>
  <c r="ED15" i="24"/>
  <c r="FI15" i="24"/>
  <c r="FJ15" i="24"/>
  <c r="FK15" i="24"/>
  <c r="FL15" i="24"/>
  <c r="FN15" i="24"/>
  <c r="FU15" i="24"/>
  <c r="FV15" i="24"/>
  <c r="FW15" i="24"/>
  <c r="FX15" i="24"/>
  <c r="FZ15" i="24"/>
  <c r="GG15" i="24"/>
  <c r="GC15" i="24"/>
  <c r="GH15" i="24"/>
  <c r="GI15" i="24"/>
  <c r="GJ15" i="24"/>
  <c r="GL15" i="24"/>
  <c r="GS15" i="24"/>
  <c r="GO15" i="24"/>
  <c r="GT15" i="24"/>
  <c r="GU15" i="24"/>
  <c r="GV15" i="24"/>
  <c r="GX15" i="24"/>
  <c r="HE15" i="24"/>
  <c r="HA15" i="24"/>
  <c r="HF15" i="24"/>
  <c r="HG15" i="24"/>
  <c r="HH15" i="24"/>
  <c r="HJ15" i="24"/>
  <c r="HQ15" i="24"/>
  <c r="HR15" i="24"/>
  <c r="HS15" i="24"/>
  <c r="HT15" i="24"/>
  <c r="HV15" i="24"/>
  <c r="IC15" i="24"/>
  <c r="HY15" i="24"/>
  <c r="ID15" i="24"/>
  <c r="IE15" i="24"/>
  <c r="IF15" i="24"/>
  <c r="IH15" i="24"/>
  <c r="IO15" i="24"/>
  <c r="IK15" i="24"/>
  <c r="IP15" i="24"/>
  <c r="IQ15" i="24"/>
  <c r="IR15" i="24"/>
  <c r="IT15" i="24"/>
  <c r="JA15" i="24"/>
  <c r="IW15" i="24"/>
  <c r="JB15" i="24"/>
  <c r="JC15" i="24"/>
  <c r="JD15" i="24"/>
  <c r="JF15" i="24"/>
  <c r="JM15" i="24"/>
  <c r="JN15" i="24"/>
  <c r="JO15" i="24"/>
  <c r="JP15" i="24"/>
  <c r="JR15" i="24"/>
  <c r="JY15" i="24"/>
  <c r="JU15" i="24"/>
  <c r="JZ15" i="24"/>
  <c r="KA15" i="24"/>
  <c r="KB15" i="24"/>
  <c r="KD15" i="24"/>
  <c r="AS16" i="24"/>
  <c r="AO16" i="24"/>
  <c r="AT16" i="24"/>
  <c r="AU16" i="24"/>
  <c r="AX16" i="24"/>
  <c r="BE16" i="24"/>
  <c r="BF16" i="24"/>
  <c r="BG16" i="24"/>
  <c r="BH16" i="24"/>
  <c r="BJ16" i="24"/>
  <c r="BQ16" i="24"/>
  <c r="BR16" i="24"/>
  <c r="BS16" i="24"/>
  <c r="BV16" i="24"/>
  <c r="CC16" i="24"/>
  <c r="BZ16" i="24"/>
  <c r="CD16" i="24"/>
  <c r="CE16" i="24"/>
  <c r="CH16" i="24"/>
  <c r="CO16" i="24"/>
  <c r="CP16" i="24"/>
  <c r="CQ16" i="24"/>
  <c r="CT16" i="24"/>
  <c r="DA16" i="24"/>
  <c r="CW16" i="24"/>
  <c r="DB16" i="24"/>
  <c r="DC16" i="24"/>
  <c r="DD16" i="24"/>
  <c r="DF16" i="24"/>
  <c r="DM16" i="24"/>
  <c r="DN16" i="24"/>
  <c r="DO16" i="24"/>
  <c r="DP16" i="24"/>
  <c r="DR16" i="24"/>
  <c r="DZ16" i="24"/>
  <c r="EA16" i="24"/>
  <c r="EB16" i="24"/>
  <c r="ED16" i="24"/>
  <c r="FI16" i="24"/>
  <c r="FJ16" i="24"/>
  <c r="FK16" i="24"/>
  <c r="FL16" i="24"/>
  <c r="FN16" i="24"/>
  <c r="FU16" i="24"/>
  <c r="FV16" i="24"/>
  <c r="FW16" i="24"/>
  <c r="FX16" i="24"/>
  <c r="FZ16" i="24"/>
  <c r="GG16" i="24"/>
  <c r="GH16" i="24"/>
  <c r="GI16" i="24"/>
  <c r="GJ16" i="24"/>
  <c r="GL16" i="24"/>
  <c r="GS16" i="24"/>
  <c r="GT16" i="24"/>
  <c r="GU16" i="24"/>
  <c r="GV16" i="24"/>
  <c r="GX16" i="24"/>
  <c r="HE16" i="24"/>
  <c r="HF16" i="24"/>
  <c r="HG16" i="24"/>
  <c r="HH16" i="24"/>
  <c r="HJ16" i="24"/>
  <c r="HQ16" i="24"/>
  <c r="HR16" i="24"/>
  <c r="HS16" i="24"/>
  <c r="HT16" i="24"/>
  <c r="HV16" i="24"/>
  <c r="IC16" i="24"/>
  <c r="ID16" i="24"/>
  <c r="IE16" i="24"/>
  <c r="IF16" i="24"/>
  <c r="IH16" i="24"/>
  <c r="IO16" i="24"/>
  <c r="IP16" i="24"/>
  <c r="IQ16" i="24"/>
  <c r="IR16" i="24"/>
  <c r="IT16" i="24"/>
  <c r="JA16" i="24"/>
  <c r="IW16" i="24"/>
  <c r="JB16" i="24"/>
  <c r="JC16" i="24"/>
  <c r="JD16" i="24"/>
  <c r="JF16" i="24"/>
  <c r="JM16" i="24"/>
  <c r="JI16" i="24"/>
  <c r="JN16" i="24"/>
  <c r="JO16" i="24"/>
  <c r="JP16" i="24"/>
  <c r="JR16" i="24"/>
  <c r="JY16" i="24"/>
  <c r="JU16" i="24"/>
  <c r="JZ16" i="24"/>
  <c r="KA16" i="24"/>
  <c r="KB16" i="24"/>
  <c r="KD16" i="24"/>
  <c r="I22" i="24"/>
  <c r="E22" i="24"/>
  <c r="J22" i="24"/>
  <c r="K22" i="24"/>
  <c r="L22" i="24"/>
  <c r="N22" i="24"/>
  <c r="U22" i="24"/>
  <c r="Q22" i="24"/>
  <c r="V22" i="24"/>
  <c r="W22" i="24"/>
  <c r="X22" i="24"/>
  <c r="Z22" i="24"/>
  <c r="AG22" i="24"/>
  <c r="AC22" i="24"/>
  <c r="AH22" i="24"/>
  <c r="AI22" i="24"/>
  <c r="AJ22" i="24"/>
  <c r="AL22" i="24"/>
  <c r="AS22" i="24"/>
  <c r="AP22" i="24"/>
  <c r="AT22" i="24"/>
  <c r="AU22" i="24"/>
  <c r="AX22" i="24"/>
  <c r="BE22" i="24"/>
  <c r="BF22" i="24"/>
  <c r="BG22" i="24"/>
  <c r="BH22" i="24"/>
  <c r="BJ22" i="24"/>
  <c r="BQ22" i="24"/>
  <c r="BR22" i="24"/>
  <c r="BS22" i="24"/>
  <c r="BV22" i="24"/>
  <c r="CC22" i="24"/>
  <c r="BZ22" i="24"/>
  <c r="CD22" i="24"/>
  <c r="CE22" i="24"/>
  <c r="CH22" i="24"/>
  <c r="CO22" i="24"/>
  <c r="CP22" i="24"/>
  <c r="CQ22" i="24"/>
  <c r="CT22" i="24"/>
  <c r="DA22" i="24"/>
  <c r="DB22" i="24"/>
  <c r="DC22" i="24"/>
  <c r="DD22" i="24"/>
  <c r="DF22" i="24"/>
  <c r="DM22" i="24"/>
  <c r="DN22" i="24"/>
  <c r="DO22" i="24"/>
  <c r="DP22" i="24"/>
  <c r="DR22" i="24"/>
  <c r="DZ22" i="24"/>
  <c r="EA22" i="24"/>
  <c r="EB22" i="24"/>
  <c r="ED22" i="24"/>
  <c r="FI22" i="24"/>
  <c r="FJ22" i="24"/>
  <c r="FK22" i="24"/>
  <c r="FL22" i="24"/>
  <c r="FN22" i="24"/>
  <c r="FU22" i="24"/>
  <c r="FV22" i="24"/>
  <c r="FW22" i="24"/>
  <c r="FX22" i="24"/>
  <c r="FZ22" i="24"/>
  <c r="GG22" i="24"/>
  <c r="GC22" i="24"/>
  <c r="GH22" i="24"/>
  <c r="GI22" i="24"/>
  <c r="GJ22" i="24"/>
  <c r="GL22" i="24"/>
  <c r="GS22" i="24"/>
  <c r="GT22" i="24"/>
  <c r="GU22" i="24"/>
  <c r="GV22" i="24"/>
  <c r="GX22" i="24"/>
  <c r="HE22" i="24"/>
  <c r="HA22" i="24"/>
  <c r="HF22" i="24"/>
  <c r="HG22" i="24"/>
  <c r="HH22" i="24"/>
  <c r="HJ22" i="24"/>
  <c r="HQ22" i="24"/>
  <c r="HR22" i="24"/>
  <c r="HS22" i="24"/>
  <c r="HT22" i="24"/>
  <c r="HV22" i="24"/>
  <c r="IC22" i="24"/>
  <c r="HY22" i="24"/>
  <c r="ID22" i="24"/>
  <c r="IE22" i="24"/>
  <c r="IF22" i="24"/>
  <c r="IH22" i="24"/>
  <c r="IO22" i="24"/>
  <c r="IP22" i="24"/>
  <c r="IQ22" i="24"/>
  <c r="IR22" i="24"/>
  <c r="IT22" i="24"/>
  <c r="JA22" i="24"/>
  <c r="IW22" i="24"/>
  <c r="JB22" i="24"/>
  <c r="JC22" i="24"/>
  <c r="JD22" i="24"/>
  <c r="JF22" i="24"/>
  <c r="JM22" i="24"/>
  <c r="JN22" i="24"/>
  <c r="JO22" i="24"/>
  <c r="JP22" i="24"/>
  <c r="JR22" i="24"/>
  <c r="JY22" i="24"/>
  <c r="JU22" i="24"/>
  <c r="JZ22" i="24"/>
  <c r="KA22" i="24"/>
  <c r="KB22" i="24"/>
  <c r="KD22" i="24"/>
  <c r="I23" i="24"/>
  <c r="J23" i="24"/>
  <c r="K23" i="24"/>
  <c r="L23" i="24"/>
  <c r="N23" i="24"/>
  <c r="U23" i="24"/>
  <c r="Q23" i="24"/>
  <c r="V23" i="24"/>
  <c r="W23" i="24"/>
  <c r="X23" i="24"/>
  <c r="Z23" i="24"/>
  <c r="AG23" i="24"/>
  <c r="AD23" i="24"/>
  <c r="AH23" i="24"/>
  <c r="AI23" i="24"/>
  <c r="AJ23" i="24"/>
  <c r="AL23" i="24"/>
  <c r="AS23" i="24"/>
  <c r="AW23" i="24"/>
  <c r="AT23" i="24"/>
  <c r="AU23" i="24"/>
  <c r="AX23" i="24"/>
  <c r="BE23" i="24"/>
  <c r="BF23" i="24"/>
  <c r="BG23" i="24"/>
  <c r="BH23" i="24"/>
  <c r="BJ23" i="24"/>
  <c r="BQ23" i="24"/>
  <c r="BR23" i="24"/>
  <c r="BS23" i="24"/>
  <c r="BV23" i="24"/>
  <c r="CC23" i="24"/>
  <c r="CD23" i="24"/>
  <c r="CE23" i="24"/>
  <c r="CH23" i="24"/>
  <c r="CO23" i="24"/>
  <c r="CL23" i="24"/>
  <c r="CP23" i="24"/>
  <c r="CQ23" i="24"/>
  <c r="CT23" i="24"/>
  <c r="DA23" i="24"/>
  <c r="CW23" i="24"/>
  <c r="DB23" i="24"/>
  <c r="DC23" i="24"/>
  <c r="DD23" i="24"/>
  <c r="DF23" i="24"/>
  <c r="DM23" i="24"/>
  <c r="DN23" i="24"/>
  <c r="DO23" i="24"/>
  <c r="DP23" i="24"/>
  <c r="DR23" i="24"/>
  <c r="DZ23" i="24"/>
  <c r="EA23" i="24"/>
  <c r="EB23" i="24"/>
  <c r="ED23" i="24"/>
  <c r="FI23" i="24"/>
  <c r="FJ23" i="24"/>
  <c r="FK23" i="24"/>
  <c r="FL23" i="24"/>
  <c r="FN23" i="24"/>
  <c r="FU23" i="24"/>
  <c r="FQ23" i="24"/>
  <c r="FV23" i="24"/>
  <c r="FW23" i="24"/>
  <c r="FX23" i="24"/>
  <c r="FZ23" i="24"/>
  <c r="GG23" i="24"/>
  <c r="GH23" i="24"/>
  <c r="GI23" i="24"/>
  <c r="GJ23" i="24"/>
  <c r="GL23" i="24"/>
  <c r="GS23" i="24"/>
  <c r="GO23" i="24"/>
  <c r="GT23" i="24"/>
  <c r="GU23" i="24"/>
  <c r="GV23" i="24"/>
  <c r="GX23" i="24"/>
  <c r="HE23" i="24"/>
  <c r="HF23" i="24"/>
  <c r="HG23" i="24"/>
  <c r="HH23" i="24"/>
  <c r="HJ23" i="24"/>
  <c r="HQ23" i="24"/>
  <c r="HM23" i="24"/>
  <c r="HR23" i="24"/>
  <c r="HS23" i="24"/>
  <c r="HT23" i="24"/>
  <c r="HV23" i="24"/>
  <c r="IC23" i="24"/>
  <c r="ID23" i="24"/>
  <c r="IE23" i="24"/>
  <c r="IF23" i="24"/>
  <c r="IH23" i="24"/>
  <c r="IO23" i="24"/>
  <c r="IK23" i="24"/>
  <c r="IP23" i="24"/>
  <c r="IQ23" i="24"/>
  <c r="IR23" i="24"/>
  <c r="IT23" i="24"/>
  <c r="JA23" i="24"/>
  <c r="JB23" i="24"/>
  <c r="JC23" i="24"/>
  <c r="JD23" i="24"/>
  <c r="JF23" i="24"/>
  <c r="JM23" i="24"/>
  <c r="JI23" i="24"/>
  <c r="JN23" i="24"/>
  <c r="JO23" i="24"/>
  <c r="JP23" i="24"/>
  <c r="JR23" i="24"/>
  <c r="JY23" i="24"/>
  <c r="JZ23" i="24"/>
  <c r="KA23" i="24"/>
  <c r="KB23" i="24"/>
  <c r="KD23" i="24"/>
  <c r="I24" i="24"/>
  <c r="E24" i="24"/>
  <c r="J24" i="24"/>
  <c r="K24" i="24"/>
  <c r="L24" i="24"/>
  <c r="N24" i="24"/>
  <c r="U24" i="24"/>
  <c r="V24" i="24"/>
  <c r="W24" i="24"/>
  <c r="X24" i="24"/>
  <c r="Z24" i="24"/>
  <c r="AG24" i="24"/>
  <c r="AC24" i="24"/>
  <c r="AH24" i="24"/>
  <c r="AI24" i="24"/>
  <c r="AJ24" i="24"/>
  <c r="AL24" i="24"/>
  <c r="AS24" i="24"/>
  <c r="AT24" i="24"/>
  <c r="AU24" i="24"/>
  <c r="AX24" i="24"/>
  <c r="BE24" i="24"/>
  <c r="BF24" i="24"/>
  <c r="BG24" i="24"/>
  <c r="BH24" i="24"/>
  <c r="BJ24" i="24"/>
  <c r="BQ24" i="24"/>
  <c r="BR24" i="24"/>
  <c r="BS24" i="24"/>
  <c r="BV24" i="24"/>
  <c r="CC24" i="24"/>
  <c r="CD24" i="24"/>
  <c r="CE24" i="24"/>
  <c r="CH24" i="24"/>
  <c r="CO24" i="24"/>
  <c r="CL24" i="24"/>
  <c r="CP24" i="24"/>
  <c r="CQ24" i="24"/>
  <c r="CT24" i="24"/>
  <c r="DA24" i="24"/>
  <c r="DB24" i="24"/>
  <c r="DC24" i="24"/>
  <c r="DD24" i="24"/>
  <c r="DF24" i="24"/>
  <c r="DM24" i="24"/>
  <c r="DN24" i="24"/>
  <c r="DO24" i="24"/>
  <c r="DP24" i="24"/>
  <c r="DR24" i="24"/>
  <c r="DZ24" i="24"/>
  <c r="EA24" i="24"/>
  <c r="EB24" i="24"/>
  <c r="ED24" i="24"/>
  <c r="FI24" i="24"/>
  <c r="FJ24" i="24"/>
  <c r="FK24" i="24"/>
  <c r="FL24" i="24"/>
  <c r="FN24" i="24"/>
  <c r="FU24" i="24"/>
  <c r="FV24" i="24"/>
  <c r="FW24" i="24"/>
  <c r="FX24" i="24"/>
  <c r="FZ24" i="24"/>
  <c r="GG24" i="24"/>
  <c r="GH24" i="24"/>
  <c r="GI24" i="24"/>
  <c r="GJ24" i="24"/>
  <c r="GL24" i="24"/>
  <c r="GS24" i="24"/>
  <c r="GT24" i="24"/>
  <c r="GU24" i="24"/>
  <c r="GV24" i="24"/>
  <c r="GX24" i="24"/>
  <c r="HE24" i="24"/>
  <c r="HF24" i="24"/>
  <c r="HG24" i="24"/>
  <c r="HH24" i="24"/>
  <c r="HJ24" i="24"/>
  <c r="HQ24" i="24"/>
  <c r="HR24" i="24"/>
  <c r="HS24" i="24"/>
  <c r="HT24" i="24"/>
  <c r="HV24" i="24"/>
  <c r="IC24" i="24"/>
  <c r="ID24" i="24"/>
  <c r="IE24" i="24"/>
  <c r="IF24" i="24"/>
  <c r="IH24" i="24"/>
  <c r="IO24" i="24"/>
  <c r="IP24" i="24"/>
  <c r="IQ24" i="24"/>
  <c r="IR24" i="24"/>
  <c r="IT24" i="24"/>
  <c r="JA24" i="24"/>
  <c r="JB24" i="24"/>
  <c r="JC24" i="24"/>
  <c r="JD24" i="24"/>
  <c r="JF24" i="24"/>
  <c r="JM24" i="24"/>
  <c r="JN24" i="24"/>
  <c r="JO24" i="24"/>
  <c r="JP24" i="24"/>
  <c r="JR24" i="24"/>
  <c r="JY24" i="24"/>
  <c r="JZ24" i="24"/>
  <c r="KA24" i="24"/>
  <c r="KB24" i="24"/>
  <c r="KD24" i="24"/>
  <c r="I70" i="24"/>
  <c r="E70" i="24"/>
  <c r="J70" i="24"/>
  <c r="K70" i="24"/>
  <c r="L70" i="24"/>
  <c r="N70" i="24"/>
  <c r="U70" i="24"/>
  <c r="V70" i="24"/>
  <c r="W70" i="24"/>
  <c r="X70" i="24"/>
  <c r="Z70" i="24"/>
  <c r="AG70" i="24"/>
  <c r="AD70" i="24"/>
  <c r="AH70" i="24"/>
  <c r="AI70" i="24"/>
  <c r="AJ70" i="24"/>
  <c r="AL70" i="24"/>
  <c r="AS70" i="24"/>
  <c r="AO70" i="24"/>
  <c r="AT70" i="24"/>
  <c r="AU70" i="24"/>
  <c r="AX70" i="24"/>
  <c r="BE70" i="24"/>
  <c r="BF70" i="24"/>
  <c r="BG70" i="24"/>
  <c r="BH70" i="24"/>
  <c r="BJ70" i="24"/>
  <c r="BQ70" i="24"/>
  <c r="BN70" i="24"/>
  <c r="BR70" i="24"/>
  <c r="BS70" i="24"/>
  <c r="BV70" i="24"/>
  <c r="CC70" i="24"/>
  <c r="CG70" i="24"/>
  <c r="CD70" i="24"/>
  <c r="CE70" i="24"/>
  <c r="CH70" i="24"/>
  <c r="CO70" i="24"/>
  <c r="CL70" i="24"/>
  <c r="CP70" i="24"/>
  <c r="CQ70" i="24"/>
  <c r="CT70" i="24"/>
  <c r="DA70" i="24"/>
  <c r="CX70" i="24"/>
  <c r="DB70" i="24"/>
  <c r="DC70" i="24"/>
  <c r="DD70" i="24"/>
  <c r="DF70" i="24"/>
  <c r="DM70" i="24"/>
  <c r="DJ70" i="24"/>
  <c r="DN70" i="24"/>
  <c r="DO70" i="24"/>
  <c r="DP70" i="24"/>
  <c r="DR70" i="24"/>
  <c r="DV70" i="24"/>
  <c r="DZ70" i="24"/>
  <c r="EA70" i="24"/>
  <c r="EB70" i="24"/>
  <c r="ED70" i="24"/>
  <c r="FI70" i="24"/>
  <c r="FF70" i="24"/>
  <c r="FJ70" i="24"/>
  <c r="FK70" i="24"/>
  <c r="FL70" i="24"/>
  <c r="FN70" i="24"/>
  <c r="FU70" i="24"/>
  <c r="FR70" i="24"/>
  <c r="FV70" i="24"/>
  <c r="FW70" i="24"/>
  <c r="FX70" i="24"/>
  <c r="FZ70" i="24"/>
  <c r="GG70" i="24"/>
  <c r="GD70" i="24"/>
  <c r="GH70" i="24"/>
  <c r="GI70" i="24"/>
  <c r="GJ70" i="24"/>
  <c r="GL70" i="24"/>
  <c r="GS70" i="24"/>
  <c r="GP70" i="24"/>
  <c r="GT70" i="24"/>
  <c r="GU70" i="24"/>
  <c r="GV70" i="24"/>
  <c r="GX70" i="24"/>
  <c r="HE70" i="24"/>
  <c r="HB70" i="24"/>
  <c r="HF70" i="24"/>
  <c r="HG70" i="24"/>
  <c r="HH70" i="24"/>
  <c r="HJ70" i="24"/>
  <c r="HQ70" i="24"/>
  <c r="HN70" i="24"/>
  <c r="HR70" i="24"/>
  <c r="HS70" i="24"/>
  <c r="HT70" i="24"/>
  <c r="HV70" i="24"/>
  <c r="IC70" i="24"/>
  <c r="HZ70" i="24"/>
  <c r="ID70" i="24"/>
  <c r="IE70" i="24"/>
  <c r="IF70" i="24"/>
  <c r="IH70" i="24"/>
  <c r="IO70" i="24"/>
  <c r="IL70" i="24"/>
  <c r="IP70" i="24"/>
  <c r="IQ70" i="24"/>
  <c r="IR70" i="24"/>
  <c r="IT70" i="24"/>
  <c r="JA70" i="24"/>
  <c r="IX70" i="24"/>
  <c r="JB70" i="24"/>
  <c r="JC70" i="24"/>
  <c r="JD70" i="24"/>
  <c r="JF70" i="24"/>
  <c r="JM70" i="24"/>
  <c r="JJ70" i="24"/>
  <c r="JN70" i="24"/>
  <c r="JO70" i="24"/>
  <c r="JP70" i="24"/>
  <c r="JR70" i="24"/>
  <c r="JY70" i="24"/>
  <c r="JV70" i="24"/>
  <c r="JZ70" i="24"/>
  <c r="KA70" i="24"/>
  <c r="KB70" i="24"/>
  <c r="KD70" i="24"/>
  <c r="I71" i="24"/>
  <c r="F71" i="24"/>
  <c r="J71" i="24"/>
  <c r="K71" i="24"/>
  <c r="L71" i="24"/>
  <c r="N71" i="24"/>
  <c r="U71" i="24"/>
  <c r="V71" i="24"/>
  <c r="W71" i="24"/>
  <c r="X71" i="24"/>
  <c r="Z71" i="24"/>
  <c r="AG71" i="24"/>
  <c r="AC71" i="24"/>
  <c r="AH71" i="24"/>
  <c r="AI71" i="24"/>
  <c r="AJ71" i="24"/>
  <c r="AL71" i="24"/>
  <c r="AS71" i="24"/>
  <c r="AO71" i="24"/>
  <c r="AT71" i="24"/>
  <c r="AU71" i="24"/>
  <c r="AX71" i="24"/>
  <c r="BE71" i="24"/>
  <c r="BF71" i="24"/>
  <c r="BG71" i="24"/>
  <c r="BH71" i="24"/>
  <c r="BJ71" i="24"/>
  <c r="BQ71" i="24"/>
  <c r="BN71" i="24"/>
  <c r="BR71" i="24"/>
  <c r="BS71" i="24"/>
  <c r="BV71" i="24"/>
  <c r="CC71" i="24"/>
  <c r="CD71" i="24"/>
  <c r="CE71" i="24"/>
  <c r="CH71" i="24"/>
  <c r="CO71" i="24"/>
  <c r="CP71" i="24"/>
  <c r="CQ71" i="24"/>
  <c r="CT71" i="24"/>
  <c r="DA71" i="24"/>
  <c r="DB71" i="24"/>
  <c r="DC71" i="24"/>
  <c r="DD71" i="24"/>
  <c r="DF71" i="24"/>
  <c r="DM71" i="24"/>
  <c r="DN71" i="24"/>
  <c r="DO71" i="24"/>
  <c r="DP71" i="24"/>
  <c r="DR71" i="24"/>
  <c r="DZ71" i="24"/>
  <c r="EA71" i="24"/>
  <c r="EB71" i="24"/>
  <c r="ED71" i="24"/>
  <c r="FI71" i="24"/>
  <c r="FJ71" i="24"/>
  <c r="FK71" i="24"/>
  <c r="FL71" i="24"/>
  <c r="FN71" i="24"/>
  <c r="FU71" i="24"/>
  <c r="FV71" i="24"/>
  <c r="FW71" i="24"/>
  <c r="FX71" i="24"/>
  <c r="FZ71" i="24"/>
  <c r="GG71" i="24"/>
  <c r="GH71" i="24"/>
  <c r="GI71" i="24"/>
  <c r="GJ71" i="24"/>
  <c r="GL71" i="24"/>
  <c r="GS71" i="24"/>
  <c r="GT71" i="24"/>
  <c r="GU71" i="24"/>
  <c r="GV71" i="24"/>
  <c r="GX71" i="24"/>
  <c r="HE71" i="24"/>
  <c r="HF71" i="24"/>
  <c r="HG71" i="24"/>
  <c r="HH71" i="24"/>
  <c r="HJ71" i="24"/>
  <c r="HQ71" i="24"/>
  <c r="HR71" i="24"/>
  <c r="HS71" i="24"/>
  <c r="HT71" i="24"/>
  <c r="HV71" i="24"/>
  <c r="IC71" i="24"/>
  <c r="ID71" i="24"/>
  <c r="IE71" i="24"/>
  <c r="IF71" i="24"/>
  <c r="IH71" i="24"/>
  <c r="IO71" i="24"/>
  <c r="IP71" i="24"/>
  <c r="IQ71" i="24"/>
  <c r="IR71" i="24"/>
  <c r="IT71" i="24"/>
  <c r="JA71" i="24"/>
  <c r="JB71" i="24"/>
  <c r="JC71" i="24"/>
  <c r="JD71" i="24"/>
  <c r="JF71" i="24"/>
  <c r="JM71" i="24"/>
  <c r="JN71" i="24"/>
  <c r="JO71" i="24"/>
  <c r="JP71" i="24"/>
  <c r="JR71" i="24"/>
  <c r="JY71" i="24"/>
  <c r="JZ71" i="24"/>
  <c r="KA71" i="24"/>
  <c r="KB71" i="24"/>
  <c r="KD71" i="24"/>
  <c r="I72" i="24"/>
  <c r="J72" i="24"/>
  <c r="K72" i="24"/>
  <c r="L72" i="24"/>
  <c r="N72" i="24"/>
  <c r="U72" i="24"/>
  <c r="V72" i="24"/>
  <c r="W72" i="24"/>
  <c r="X72" i="24"/>
  <c r="Z72" i="24"/>
  <c r="AG72" i="24"/>
  <c r="AH72" i="24"/>
  <c r="AI72" i="24"/>
  <c r="AJ72" i="24"/>
  <c r="AL72" i="24"/>
  <c r="AS72" i="24"/>
  <c r="AT72" i="24"/>
  <c r="AU72" i="24"/>
  <c r="AX72" i="24"/>
  <c r="BE72" i="24"/>
  <c r="BF72" i="24"/>
  <c r="BG72" i="24"/>
  <c r="BH72" i="24"/>
  <c r="BJ72" i="24"/>
  <c r="BQ72" i="24"/>
  <c r="BR72" i="24"/>
  <c r="BS72" i="24"/>
  <c r="BV72" i="24"/>
  <c r="CC72" i="24"/>
  <c r="CD72" i="24"/>
  <c r="CE72" i="24"/>
  <c r="CH72" i="24"/>
  <c r="CO72" i="24"/>
  <c r="CK72" i="24"/>
  <c r="CP72" i="24"/>
  <c r="CQ72" i="24"/>
  <c r="CT72" i="24"/>
  <c r="DA72" i="24"/>
  <c r="DB72" i="24"/>
  <c r="DC72" i="24"/>
  <c r="DD72" i="24"/>
  <c r="DF72" i="24"/>
  <c r="DM72" i="24"/>
  <c r="DI72" i="24"/>
  <c r="DN72" i="24"/>
  <c r="DO72" i="24"/>
  <c r="DP72" i="24"/>
  <c r="DR72" i="24"/>
  <c r="DZ72" i="24"/>
  <c r="EA72" i="24"/>
  <c r="EB72" i="24"/>
  <c r="ED72" i="24"/>
  <c r="FI72" i="24"/>
  <c r="FJ72" i="24"/>
  <c r="FK72" i="24"/>
  <c r="FL72" i="24"/>
  <c r="FN72" i="24"/>
  <c r="FU72" i="24"/>
  <c r="FQ72" i="24"/>
  <c r="FV72" i="24"/>
  <c r="FW72" i="24"/>
  <c r="FX72" i="24"/>
  <c r="FZ72" i="24"/>
  <c r="GG72" i="24"/>
  <c r="GC72" i="24"/>
  <c r="GH72" i="24"/>
  <c r="GI72" i="24"/>
  <c r="GJ72" i="24"/>
  <c r="GL72" i="24"/>
  <c r="GS72" i="24"/>
  <c r="GT72" i="24"/>
  <c r="GU72" i="24"/>
  <c r="GV72" i="24"/>
  <c r="GX72" i="24"/>
  <c r="HE72" i="24"/>
  <c r="HA72" i="24"/>
  <c r="HF72" i="24"/>
  <c r="HG72" i="24"/>
  <c r="HH72" i="24"/>
  <c r="HJ72" i="24"/>
  <c r="HQ72" i="24"/>
  <c r="HR72" i="24"/>
  <c r="HS72" i="24"/>
  <c r="HT72" i="24"/>
  <c r="HV72" i="24"/>
  <c r="IC72" i="24"/>
  <c r="HY72" i="24"/>
  <c r="ID72" i="24"/>
  <c r="IE72" i="24"/>
  <c r="IF72" i="24"/>
  <c r="IH72" i="24"/>
  <c r="IO72" i="24"/>
  <c r="IP72" i="24"/>
  <c r="IQ72" i="24"/>
  <c r="IR72" i="24"/>
  <c r="IT72" i="24"/>
  <c r="JA72" i="24"/>
  <c r="IW72" i="24"/>
  <c r="JB72" i="24"/>
  <c r="JC72" i="24"/>
  <c r="JD72" i="24"/>
  <c r="JF72" i="24"/>
  <c r="JM72" i="24"/>
  <c r="JN72" i="24"/>
  <c r="JO72" i="24"/>
  <c r="JP72" i="24"/>
  <c r="JR72" i="24"/>
  <c r="JY72" i="24"/>
  <c r="JU72" i="24"/>
  <c r="JZ72" i="24"/>
  <c r="KA72" i="24"/>
  <c r="KB72" i="24"/>
  <c r="KD72" i="24"/>
  <c r="I73" i="24"/>
  <c r="J73" i="24"/>
  <c r="K73" i="24"/>
  <c r="L73" i="24"/>
  <c r="N73" i="24"/>
  <c r="U73" i="24"/>
  <c r="Q73" i="24"/>
  <c r="V73" i="24"/>
  <c r="W73" i="24"/>
  <c r="X73" i="24"/>
  <c r="Z73" i="24"/>
  <c r="AG73" i="24"/>
  <c r="AH73" i="24"/>
  <c r="AI73" i="24"/>
  <c r="AJ73" i="24"/>
  <c r="AL73" i="24"/>
  <c r="AS73" i="24"/>
  <c r="AO73" i="24"/>
  <c r="AT73" i="24"/>
  <c r="AU73" i="24"/>
  <c r="AX73" i="24"/>
  <c r="BE73" i="24"/>
  <c r="BF73" i="24"/>
  <c r="BG73" i="24"/>
  <c r="BH73" i="24"/>
  <c r="BJ73" i="24"/>
  <c r="BQ73" i="24"/>
  <c r="BR73" i="24"/>
  <c r="BS73" i="24"/>
  <c r="BV73" i="24"/>
  <c r="CC73" i="24"/>
  <c r="BZ73" i="24"/>
  <c r="CD73" i="24"/>
  <c r="CE73" i="24"/>
  <c r="CH73" i="24"/>
  <c r="CO73" i="24"/>
  <c r="CP73" i="24"/>
  <c r="CQ73" i="24"/>
  <c r="CT73" i="24"/>
  <c r="DA73" i="24"/>
  <c r="DB73" i="24"/>
  <c r="DC73" i="24"/>
  <c r="DD73" i="24"/>
  <c r="DF73" i="24"/>
  <c r="DM73" i="24"/>
  <c r="DN73" i="24"/>
  <c r="DO73" i="24"/>
  <c r="DP73" i="24"/>
  <c r="DR73" i="24"/>
  <c r="DZ73" i="24"/>
  <c r="EA73" i="24"/>
  <c r="EB73" i="24"/>
  <c r="ED73" i="24"/>
  <c r="FI73" i="24"/>
  <c r="FJ73" i="24"/>
  <c r="FK73" i="24"/>
  <c r="FL73" i="24"/>
  <c r="FN73" i="24"/>
  <c r="FU73" i="24"/>
  <c r="FQ73" i="24"/>
  <c r="FV73" i="24"/>
  <c r="FW73" i="24"/>
  <c r="FX73" i="24"/>
  <c r="FZ73" i="24"/>
  <c r="GG73" i="24"/>
  <c r="GH73" i="24"/>
  <c r="GI73" i="24"/>
  <c r="GJ73" i="24"/>
  <c r="GL73" i="24"/>
  <c r="GS73" i="24"/>
  <c r="GO73" i="24"/>
  <c r="GT73" i="24"/>
  <c r="GU73" i="24"/>
  <c r="GV73" i="24"/>
  <c r="GX73" i="24"/>
  <c r="HE73" i="24"/>
  <c r="HF73" i="24"/>
  <c r="HG73" i="24"/>
  <c r="HH73" i="24"/>
  <c r="HJ73" i="24"/>
  <c r="HQ73" i="24"/>
  <c r="HM73" i="24"/>
  <c r="HR73" i="24"/>
  <c r="HS73" i="24"/>
  <c r="HT73" i="24"/>
  <c r="HV73" i="24"/>
  <c r="IC73" i="24"/>
  <c r="ID73" i="24"/>
  <c r="IE73" i="24"/>
  <c r="IF73" i="24"/>
  <c r="IH73" i="24"/>
  <c r="IO73" i="24"/>
  <c r="IK73" i="24"/>
  <c r="IP73" i="24"/>
  <c r="IQ73" i="24"/>
  <c r="IR73" i="24"/>
  <c r="IT73" i="24"/>
  <c r="JA73" i="24"/>
  <c r="JB73" i="24"/>
  <c r="JC73" i="24"/>
  <c r="JD73" i="24"/>
  <c r="JF73" i="24"/>
  <c r="JM73" i="24"/>
  <c r="JI73" i="24"/>
  <c r="JN73" i="24"/>
  <c r="JO73" i="24"/>
  <c r="JP73" i="24"/>
  <c r="JR73" i="24"/>
  <c r="JY73" i="24"/>
  <c r="JZ73" i="24"/>
  <c r="KA73" i="24"/>
  <c r="KB73" i="24"/>
  <c r="KD73" i="24"/>
  <c r="I74" i="24"/>
  <c r="E74" i="24"/>
  <c r="J74" i="24"/>
  <c r="K74" i="24"/>
  <c r="L74" i="24"/>
  <c r="N74" i="24"/>
  <c r="U74" i="24"/>
  <c r="Q74" i="24"/>
  <c r="V74" i="24"/>
  <c r="W74" i="24"/>
  <c r="X74" i="24"/>
  <c r="Z74" i="24"/>
  <c r="AG74" i="24"/>
  <c r="AH74" i="24"/>
  <c r="AI74" i="24"/>
  <c r="AJ74" i="24"/>
  <c r="AL74" i="24"/>
  <c r="AS74" i="24"/>
  <c r="AP74" i="24"/>
  <c r="AT74" i="24"/>
  <c r="AU74" i="24"/>
  <c r="AX74" i="24"/>
  <c r="BE74" i="24"/>
  <c r="BF74" i="24"/>
  <c r="BG74" i="24"/>
  <c r="BH74" i="24"/>
  <c r="BJ74" i="24"/>
  <c r="BQ74" i="24"/>
  <c r="BR74" i="24"/>
  <c r="BS74" i="24"/>
  <c r="BV74" i="24"/>
  <c r="CC74" i="24"/>
  <c r="CD74" i="24"/>
  <c r="CE74" i="24"/>
  <c r="CH74" i="24"/>
  <c r="CO74" i="24"/>
  <c r="CP74" i="24"/>
  <c r="CQ74" i="24"/>
  <c r="CT74" i="24"/>
  <c r="DA74" i="24"/>
  <c r="DB74" i="24"/>
  <c r="DC74" i="24"/>
  <c r="DD74" i="24"/>
  <c r="DF74" i="24"/>
  <c r="DM74" i="24"/>
  <c r="DI74" i="24"/>
  <c r="DN74" i="24"/>
  <c r="DO74" i="24"/>
  <c r="DP74" i="24"/>
  <c r="DR74" i="24"/>
  <c r="DZ74" i="24"/>
  <c r="EA74" i="24"/>
  <c r="EB74" i="24"/>
  <c r="ED74" i="24"/>
  <c r="FI74" i="24"/>
  <c r="FJ74" i="24"/>
  <c r="FK74" i="24"/>
  <c r="FL74" i="24"/>
  <c r="FN74" i="24"/>
  <c r="FU74" i="24"/>
  <c r="FV74" i="24"/>
  <c r="FW74" i="24"/>
  <c r="FX74" i="24"/>
  <c r="FZ74" i="24"/>
  <c r="GG74" i="24"/>
  <c r="GH74" i="24"/>
  <c r="GI74" i="24"/>
  <c r="GJ74" i="24"/>
  <c r="GL74" i="24"/>
  <c r="GS74" i="24"/>
  <c r="GO74" i="24"/>
  <c r="GT74" i="24"/>
  <c r="GU74" i="24"/>
  <c r="GV74" i="24"/>
  <c r="GX74" i="24"/>
  <c r="HE74" i="24"/>
  <c r="HA74" i="24"/>
  <c r="HF74" i="24"/>
  <c r="HG74" i="24"/>
  <c r="HH74" i="24"/>
  <c r="HJ74" i="24"/>
  <c r="HQ74" i="24"/>
  <c r="HR74" i="24"/>
  <c r="HS74" i="24"/>
  <c r="HT74" i="24"/>
  <c r="HV74" i="24"/>
  <c r="IC74" i="24"/>
  <c r="HY74" i="24"/>
  <c r="ID74" i="24"/>
  <c r="IE74" i="24"/>
  <c r="IF74" i="24"/>
  <c r="IH74" i="24"/>
  <c r="IO74" i="24"/>
  <c r="IK74" i="24"/>
  <c r="IP74" i="24"/>
  <c r="IQ74" i="24"/>
  <c r="IR74" i="24"/>
  <c r="IT74" i="24"/>
  <c r="JA74" i="24"/>
  <c r="IW74" i="24"/>
  <c r="JB74" i="24"/>
  <c r="JC74" i="24"/>
  <c r="JD74" i="24"/>
  <c r="JF74" i="24"/>
  <c r="JM74" i="24"/>
  <c r="JN74" i="24"/>
  <c r="JO74" i="24"/>
  <c r="JP74" i="24"/>
  <c r="JR74" i="24"/>
  <c r="JY74" i="24"/>
  <c r="JZ74" i="24"/>
  <c r="KA74" i="24"/>
  <c r="KB74" i="24"/>
  <c r="KD74" i="24"/>
  <c r="I56" i="24"/>
  <c r="E56" i="24"/>
  <c r="J56" i="24"/>
  <c r="K56" i="24"/>
  <c r="L56" i="24"/>
  <c r="N56" i="24"/>
  <c r="U56" i="24"/>
  <c r="Q56" i="24"/>
  <c r="V56" i="24"/>
  <c r="W56" i="24"/>
  <c r="X56" i="24"/>
  <c r="Z56" i="24"/>
  <c r="AG56" i="24"/>
  <c r="AH56" i="24"/>
  <c r="AI56" i="24"/>
  <c r="AJ56" i="24"/>
  <c r="AL56" i="24"/>
  <c r="AS56" i="24"/>
  <c r="AP56" i="24"/>
  <c r="AT56" i="24"/>
  <c r="AU56" i="24"/>
  <c r="AX56" i="24"/>
  <c r="BE56" i="24"/>
  <c r="BF56" i="24"/>
  <c r="BG56" i="24"/>
  <c r="BH56" i="24"/>
  <c r="BJ56" i="24"/>
  <c r="BQ56" i="24"/>
  <c r="BN56" i="24"/>
  <c r="BR56" i="24"/>
  <c r="BS56" i="24"/>
  <c r="BV56" i="24"/>
  <c r="CC56" i="24"/>
  <c r="CD56" i="24"/>
  <c r="CE56" i="24"/>
  <c r="CH56" i="24"/>
  <c r="CO56" i="24"/>
  <c r="CK56" i="24"/>
  <c r="CP56" i="24"/>
  <c r="CQ56" i="24"/>
  <c r="CT56" i="24"/>
  <c r="DA56" i="24"/>
  <c r="DB56" i="24"/>
  <c r="DC56" i="24"/>
  <c r="DD56" i="24"/>
  <c r="DF56" i="24"/>
  <c r="DM56" i="24"/>
  <c r="DN56" i="24"/>
  <c r="DO56" i="24"/>
  <c r="DP56" i="24"/>
  <c r="DR56" i="24"/>
  <c r="DZ56" i="24"/>
  <c r="EA56" i="24"/>
  <c r="EB56" i="24"/>
  <c r="ED56" i="24"/>
  <c r="FI56" i="24"/>
  <c r="FJ56" i="24"/>
  <c r="FK56" i="24"/>
  <c r="FL56" i="24"/>
  <c r="FN56" i="24"/>
  <c r="FU56" i="24"/>
  <c r="FQ56" i="24"/>
  <c r="FV56" i="24"/>
  <c r="FW56" i="24"/>
  <c r="FX56" i="24"/>
  <c r="FZ56" i="24"/>
  <c r="GG56" i="24"/>
  <c r="GC56" i="24"/>
  <c r="GH56" i="24"/>
  <c r="GI56" i="24"/>
  <c r="GJ56" i="24"/>
  <c r="GL56" i="24"/>
  <c r="GS56" i="24"/>
  <c r="GO56" i="24"/>
  <c r="GT56" i="24"/>
  <c r="GU56" i="24"/>
  <c r="GV56" i="24"/>
  <c r="GX56" i="24"/>
  <c r="HE56" i="24"/>
  <c r="HA56" i="24"/>
  <c r="HF56" i="24"/>
  <c r="HG56" i="24"/>
  <c r="HH56" i="24"/>
  <c r="HJ56" i="24"/>
  <c r="HQ56" i="24"/>
  <c r="HM56" i="24"/>
  <c r="HR56" i="24"/>
  <c r="HS56" i="24"/>
  <c r="HT56" i="24"/>
  <c r="HV56" i="24"/>
  <c r="IC56" i="24"/>
  <c r="HY56" i="24"/>
  <c r="ID56" i="24"/>
  <c r="IE56" i="24"/>
  <c r="IF56" i="24"/>
  <c r="IH56" i="24"/>
  <c r="IO56" i="24"/>
  <c r="IK56" i="24"/>
  <c r="IP56" i="24"/>
  <c r="IQ56" i="24"/>
  <c r="IR56" i="24"/>
  <c r="IT56" i="24"/>
  <c r="JA56" i="24"/>
  <c r="IW56" i="24"/>
  <c r="JB56" i="24"/>
  <c r="JC56" i="24"/>
  <c r="JD56" i="24"/>
  <c r="JF56" i="24"/>
  <c r="JM56" i="24"/>
  <c r="JN56" i="24"/>
  <c r="JO56" i="24"/>
  <c r="JP56" i="24"/>
  <c r="JR56" i="24"/>
  <c r="JY56" i="24"/>
  <c r="JU56" i="24"/>
  <c r="JZ56" i="24"/>
  <c r="KA56" i="24"/>
  <c r="KB56" i="24"/>
  <c r="KD56" i="24"/>
  <c r="I57" i="24"/>
  <c r="E57" i="24"/>
  <c r="J57" i="24"/>
  <c r="K57" i="24"/>
  <c r="L57" i="24"/>
  <c r="N57" i="24"/>
  <c r="U57" i="24"/>
  <c r="Q57" i="24"/>
  <c r="V57" i="24"/>
  <c r="W57" i="24"/>
  <c r="X57" i="24"/>
  <c r="Z57" i="24"/>
  <c r="AG57" i="24"/>
  <c r="AC57" i="24"/>
  <c r="AH57" i="24"/>
  <c r="AI57" i="24"/>
  <c r="AJ57" i="24"/>
  <c r="AL57" i="24"/>
  <c r="AS57" i="24"/>
  <c r="AP57" i="24"/>
  <c r="AT57" i="24"/>
  <c r="AU57" i="24"/>
  <c r="AX57" i="24"/>
  <c r="BE57" i="24"/>
  <c r="BA57" i="24"/>
  <c r="BF57" i="24"/>
  <c r="BG57" i="24"/>
  <c r="BH57" i="24"/>
  <c r="BJ57" i="24"/>
  <c r="BQ57" i="24"/>
  <c r="BR57" i="24"/>
  <c r="BS57" i="24"/>
  <c r="BV57" i="24"/>
  <c r="CC57" i="24"/>
  <c r="BY57" i="24"/>
  <c r="CD57" i="24"/>
  <c r="CE57" i="24"/>
  <c r="CH57" i="24"/>
  <c r="CO57" i="24"/>
  <c r="CP57" i="24"/>
  <c r="CQ57" i="24"/>
  <c r="CT57" i="24"/>
  <c r="DA57" i="24"/>
  <c r="DB57" i="24"/>
  <c r="DC57" i="24"/>
  <c r="DD57" i="24"/>
  <c r="DF57" i="24"/>
  <c r="DM57" i="24"/>
  <c r="DI57" i="24"/>
  <c r="DN57" i="24"/>
  <c r="DO57" i="24"/>
  <c r="DP57" i="24"/>
  <c r="DR57" i="24"/>
  <c r="DZ57" i="24"/>
  <c r="EA57" i="24"/>
  <c r="EB57" i="24"/>
  <c r="ED57" i="24"/>
  <c r="FI57" i="24"/>
  <c r="FJ57" i="24"/>
  <c r="FK57" i="24"/>
  <c r="FL57" i="24"/>
  <c r="FN57" i="24"/>
  <c r="FU57" i="24"/>
  <c r="FQ57" i="24"/>
  <c r="FV57" i="24"/>
  <c r="FW57" i="24"/>
  <c r="FX57" i="24"/>
  <c r="FZ57" i="24"/>
  <c r="GG57" i="24"/>
  <c r="GH57" i="24"/>
  <c r="GI57" i="24"/>
  <c r="GJ57" i="24"/>
  <c r="GL57" i="24"/>
  <c r="GS57" i="24"/>
  <c r="GO57" i="24"/>
  <c r="GT57" i="24"/>
  <c r="GU57" i="24"/>
  <c r="GV57" i="24"/>
  <c r="GX57" i="24"/>
  <c r="HE57" i="24"/>
  <c r="HA57" i="24"/>
  <c r="HF57" i="24"/>
  <c r="HG57" i="24"/>
  <c r="HH57" i="24"/>
  <c r="HJ57" i="24"/>
  <c r="HQ57" i="24"/>
  <c r="HM57" i="24"/>
  <c r="HR57" i="24"/>
  <c r="HS57" i="24"/>
  <c r="HT57" i="24"/>
  <c r="HV57" i="24"/>
  <c r="IC57" i="24"/>
  <c r="ID57" i="24"/>
  <c r="IE57" i="24"/>
  <c r="IF57" i="24"/>
  <c r="IH57" i="24"/>
  <c r="IO57" i="24"/>
  <c r="IK57" i="24"/>
  <c r="IP57" i="24"/>
  <c r="IQ57" i="24"/>
  <c r="IR57" i="24"/>
  <c r="IT57" i="24"/>
  <c r="JA57" i="24"/>
  <c r="IW57" i="24"/>
  <c r="JB57" i="24"/>
  <c r="JC57" i="24"/>
  <c r="JD57" i="24"/>
  <c r="JF57" i="24"/>
  <c r="JM57" i="24"/>
  <c r="JI57" i="24"/>
  <c r="JN57" i="24"/>
  <c r="JO57" i="24"/>
  <c r="JP57" i="24"/>
  <c r="JR57" i="24"/>
  <c r="JY57" i="24"/>
  <c r="JZ57" i="24"/>
  <c r="KA57" i="24"/>
  <c r="KB57" i="24"/>
  <c r="KD57" i="24"/>
  <c r="I52" i="24"/>
  <c r="E52" i="24"/>
  <c r="J52" i="24"/>
  <c r="K52" i="24"/>
  <c r="L52" i="24"/>
  <c r="N52" i="24"/>
  <c r="U52" i="24"/>
  <c r="Q52" i="24"/>
  <c r="V52" i="24"/>
  <c r="W52" i="24"/>
  <c r="X52" i="24"/>
  <c r="Z52" i="24"/>
  <c r="AG52" i="24"/>
  <c r="AC52" i="24"/>
  <c r="AH52" i="24"/>
  <c r="AI52" i="24"/>
  <c r="AJ52" i="24"/>
  <c r="AL52" i="24"/>
  <c r="AS52" i="24"/>
  <c r="AP52" i="24"/>
  <c r="AT52" i="24"/>
  <c r="AU52" i="24"/>
  <c r="AX52" i="24"/>
  <c r="BE52" i="24"/>
  <c r="BA52" i="24"/>
  <c r="BF52" i="24"/>
  <c r="BG52" i="24"/>
  <c r="BH52" i="24"/>
  <c r="BJ52" i="24"/>
  <c r="BQ52" i="24"/>
  <c r="BN52" i="24"/>
  <c r="BR52" i="24"/>
  <c r="BS52" i="24"/>
  <c r="BV52" i="24"/>
  <c r="CC52" i="24"/>
  <c r="CG52" i="24"/>
  <c r="CD52" i="24"/>
  <c r="CE52" i="24"/>
  <c r="CH52" i="24"/>
  <c r="CO52" i="24"/>
  <c r="CL52" i="24"/>
  <c r="CP52" i="24"/>
  <c r="CQ52" i="24"/>
  <c r="CT52" i="24"/>
  <c r="DA52" i="24"/>
  <c r="DB52" i="24"/>
  <c r="DC52" i="24"/>
  <c r="DD52" i="24"/>
  <c r="DF52" i="24"/>
  <c r="DM52" i="24"/>
  <c r="DI52" i="24"/>
  <c r="DN52" i="24"/>
  <c r="DO52" i="24"/>
  <c r="DP52" i="24"/>
  <c r="DR52" i="24"/>
  <c r="DZ52" i="24"/>
  <c r="EA52" i="24"/>
  <c r="EB52" i="24"/>
  <c r="ED52" i="24"/>
  <c r="FI52" i="24"/>
  <c r="FJ52" i="24"/>
  <c r="FK52" i="24"/>
  <c r="FL52" i="24"/>
  <c r="FN52" i="24"/>
  <c r="FU52" i="24"/>
  <c r="FV52" i="24"/>
  <c r="FW52" i="24"/>
  <c r="FX52" i="24"/>
  <c r="FZ52" i="24"/>
  <c r="GG52" i="24"/>
  <c r="GC52" i="24"/>
  <c r="GH52" i="24"/>
  <c r="GI52" i="24"/>
  <c r="GJ52" i="24"/>
  <c r="GL52" i="24"/>
  <c r="GS52" i="24"/>
  <c r="GO52" i="24"/>
  <c r="GT52" i="24"/>
  <c r="GU52" i="24"/>
  <c r="GV52" i="24"/>
  <c r="GX52" i="24"/>
  <c r="HE52" i="24"/>
  <c r="HA52" i="24"/>
  <c r="HF52" i="24"/>
  <c r="HG52" i="24"/>
  <c r="HH52" i="24"/>
  <c r="HJ52" i="24"/>
  <c r="HQ52" i="24"/>
  <c r="HR52" i="24"/>
  <c r="HS52" i="24"/>
  <c r="HT52" i="24"/>
  <c r="HV52" i="24"/>
  <c r="IC52" i="24"/>
  <c r="HY52" i="24"/>
  <c r="ID52" i="24"/>
  <c r="IE52" i="24"/>
  <c r="IF52" i="24"/>
  <c r="IH52" i="24"/>
  <c r="IO52" i="24"/>
  <c r="IK52" i="24"/>
  <c r="IP52" i="24"/>
  <c r="IQ52" i="24"/>
  <c r="IR52" i="24"/>
  <c r="IT52" i="24"/>
  <c r="JA52" i="24"/>
  <c r="IW52" i="24"/>
  <c r="JB52" i="24"/>
  <c r="JC52" i="24"/>
  <c r="JD52" i="24"/>
  <c r="JF52" i="24"/>
  <c r="JM52" i="24"/>
  <c r="JN52" i="24"/>
  <c r="JO52" i="24"/>
  <c r="JP52" i="24"/>
  <c r="JR52" i="24"/>
  <c r="JY52" i="24"/>
  <c r="JU52" i="24"/>
  <c r="JZ52" i="24"/>
  <c r="KA52" i="24"/>
  <c r="KB52" i="24"/>
  <c r="KD52" i="24"/>
  <c r="I53" i="24"/>
  <c r="E53" i="24"/>
  <c r="J53" i="24"/>
  <c r="K53" i="24"/>
  <c r="L53" i="24"/>
  <c r="N53" i="24"/>
  <c r="U53" i="24"/>
  <c r="Q53" i="24"/>
  <c r="V53" i="24"/>
  <c r="W53" i="24"/>
  <c r="X53" i="24"/>
  <c r="Z53" i="24"/>
  <c r="AG53" i="24"/>
  <c r="AH53" i="24"/>
  <c r="AI53" i="24"/>
  <c r="AJ53" i="24"/>
  <c r="AL53" i="24"/>
  <c r="AS53" i="24"/>
  <c r="AP53" i="24"/>
  <c r="AT53" i="24"/>
  <c r="AU53" i="24"/>
  <c r="AX53" i="24"/>
  <c r="BE53" i="24"/>
  <c r="BA53" i="24"/>
  <c r="BF53" i="24"/>
  <c r="BG53" i="24"/>
  <c r="BH53" i="24"/>
  <c r="BJ53" i="24"/>
  <c r="BQ53" i="24"/>
  <c r="BM53" i="24"/>
  <c r="BR53" i="24"/>
  <c r="BS53" i="24"/>
  <c r="BV53" i="24"/>
  <c r="CC53" i="24"/>
  <c r="BY53" i="24"/>
  <c r="CD53" i="24"/>
  <c r="CE53" i="24"/>
  <c r="CH53" i="24"/>
  <c r="CO53" i="24"/>
  <c r="CS53" i="24"/>
  <c r="CP53" i="24"/>
  <c r="CQ53" i="24"/>
  <c r="CT53" i="24"/>
  <c r="DA53" i="24"/>
  <c r="CX53" i="24"/>
  <c r="DB53" i="24"/>
  <c r="DC53" i="24"/>
  <c r="DD53" i="24"/>
  <c r="DF53" i="24"/>
  <c r="DM53" i="24"/>
  <c r="DI53" i="24"/>
  <c r="DN53" i="24"/>
  <c r="DO53" i="24"/>
  <c r="DP53" i="24"/>
  <c r="DR53" i="24"/>
  <c r="DZ53" i="24"/>
  <c r="EA53" i="24"/>
  <c r="EB53" i="24"/>
  <c r="ED53" i="24"/>
  <c r="FI53" i="24"/>
  <c r="FJ53" i="24"/>
  <c r="FK53" i="24"/>
  <c r="FL53" i="24"/>
  <c r="FN53" i="24"/>
  <c r="FU53" i="24"/>
  <c r="FQ53" i="24"/>
  <c r="FV53" i="24"/>
  <c r="FW53" i="24"/>
  <c r="FX53" i="24"/>
  <c r="FZ53" i="24"/>
  <c r="GG53" i="24"/>
  <c r="GH53" i="24"/>
  <c r="GI53" i="24"/>
  <c r="GJ53" i="24"/>
  <c r="GL53" i="24"/>
  <c r="GS53" i="24"/>
  <c r="GO53" i="24"/>
  <c r="GT53" i="24"/>
  <c r="GU53" i="24"/>
  <c r="GV53" i="24"/>
  <c r="GX53" i="24"/>
  <c r="HE53" i="24"/>
  <c r="HF53" i="24"/>
  <c r="HG53" i="24"/>
  <c r="HH53" i="24"/>
  <c r="HJ53" i="24"/>
  <c r="HQ53" i="24"/>
  <c r="HM53" i="24"/>
  <c r="HR53" i="24"/>
  <c r="HS53" i="24"/>
  <c r="HT53" i="24"/>
  <c r="HV53" i="24"/>
  <c r="IC53" i="24"/>
  <c r="ID53" i="24"/>
  <c r="IE53" i="24"/>
  <c r="IF53" i="24"/>
  <c r="IH53" i="24"/>
  <c r="IO53" i="24"/>
  <c r="IK53" i="24"/>
  <c r="IP53" i="24"/>
  <c r="IQ53" i="24"/>
  <c r="IR53" i="24"/>
  <c r="IT53" i="24"/>
  <c r="JA53" i="24"/>
  <c r="JB53" i="24"/>
  <c r="JC53" i="24"/>
  <c r="JD53" i="24"/>
  <c r="JF53" i="24"/>
  <c r="JM53" i="24"/>
  <c r="JI53" i="24"/>
  <c r="JN53" i="24"/>
  <c r="JO53" i="24"/>
  <c r="JP53" i="24"/>
  <c r="JR53" i="24"/>
  <c r="JY53" i="24"/>
  <c r="JZ53" i="24"/>
  <c r="KA53" i="24"/>
  <c r="KB53" i="24"/>
  <c r="KD53" i="24"/>
  <c r="I54" i="24"/>
  <c r="E54" i="24"/>
  <c r="J54" i="24"/>
  <c r="K54" i="24"/>
  <c r="L54" i="24"/>
  <c r="N54" i="24"/>
  <c r="U54" i="24"/>
  <c r="V54" i="24"/>
  <c r="W54" i="24"/>
  <c r="X54" i="24"/>
  <c r="Z54" i="24"/>
  <c r="AG54" i="24"/>
  <c r="AC54" i="24"/>
  <c r="AH54" i="24"/>
  <c r="AI54" i="24"/>
  <c r="AJ54" i="24"/>
  <c r="AL54" i="24"/>
  <c r="AS54" i="24"/>
  <c r="AO54" i="24"/>
  <c r="AT54" i="24"/>
  <c r="AU54" i="24"/>
  <c r="AX54" i="24"/>
  <c r="BE54" i="24"/>
  <c r="BA54" i="24"/>
  <c r="BF54" i="24"/>
  <c r="BG54" i="24"/>
  <c r="BH54" i="24"/>
  <c r="BJ54" i="24"/>
  <c r="BQ54" i="24"/>
  <c r="BN54" i="24"/>
  <c r="BR54" i="24"/>
  <c r="BS54" i="24"/>
  <c r="BV54" i="24"/>
  <c r="CC54" i="24"/>
  <c r="BY54" i="24"/>
  <c r="CD54" i="24"/>
  <c r="CE54" i="24"/>
  <c r="CH54" i="24"/>
  <c r="CO54" i="24"/>
  <c r="CL54" i="24"/>
  <c r="CP54" i="24"/>
  <c r="CQ54" i="24"/>
  <c r="CT54" i="24"/>
  <c r="DA54" i="24"/>
  <c r="DB54" i="24"/>
  <c r="DC54" i="24"/>
  <c r="DD54" i="24"/>
  <c r="DF54" i="24"/>
  <c r="DM54" i="24"/>
  <c r="DI54" i="24"/>
  <c r="DN54" i="24"/>
  <c r="DO54" i="24"/>
  <c r="DP54" i="24"/>
  <c r="DR54" i="24"/>
  <c r="DZ54" i="24"/>
  <c r="EA54" i="24"/>
  <c r="EB54" i="24"/>
  <c r="ED54" i="24"/>
  <c r="FI54" i="24"/>
  <c r="FJ54" i="24"/>
  <c r="FK54" i="24"/>
  <c r="FL54" i="24"/>
  <c r="FN54" i="24"/>
  <c r="FU54" i="24"/>
  <c r="FQ54" i="24"/>
  <c r="FV54" i="24"/>
  <c r="FW54" i="24"/>
  <c r="FX54" i="24"/>
  <c r="FZ54" i="24"/>
  <c r="GG54" i="24"/>
  <c r="GC54" i="24"/>
  <c r="GH54" i="24"/>
  <c r="GI54" i="24"/>
  <c r="GJ54" i="24"/>
  <c r="GL54" i="24"/>
  <c r="GS54" i="24"/>
  <c r="GO54" i="24"/>
  <c r="GT54" i="24"/>
  <c r="GU54" i="24"/>
  <c r="GV54" i="24"/>
  <c r="GX54" i="24"/>
  <c r="HE54" i="24"/>
  <c r="HA54" i="24"/>
  <c r="HF54" i="24"/>
  <c r="HG54" i="24"/>
  <c r="HH54" i="24"/>
  <c r="HJ54" i="24"/>
  <c r="HQ54" i="24"/>
  <c r="HM54" i="24"/>
  <c r="HR54" i="24"/>
  <c r="HS54" i="24"/>
  <c r="HT54" i="24"/>
  <c r="HV54" i="24"/>
  <c r="IC54" i="24"/>
  <c r="HY54" i="24"/>
  <c r="ID54" i="24"/>
  <c r="IE54" i="24"/>
  <c r="IF54" i="24"/>
  <c r="IH54" i="24"/>
  <c r="IO54" i="24"/>
  <c r="IK54" i="24"/>
  <c r="IP54" i="24"/>
  <c r="IQ54" i="24"/>
  <c r="IR54" i="24"/>
  <c r="IT54" i="24"/>
  <c r="JA54" i="24"/>
  <c r="IW54" i="24"/>
  <c r="JB54" i="24"/>
  <c r="JC54" i="24"/>
  <c r="JD54" i="24"/>
  <c r="JF54" i="24"/>
  <c r="JM54" i="24"/>
  <c r="JI54" i="24"/>
  <c r="JN54" i="24"/>
  <c r="JO54" i="24"/>
  <c r="JP54" i="24"/>
  <c r="JR54" i="24"/>
  <c r="JY54" i="24"/>
  <c r="JZ54" i="24"/>
  <c r="KA54" i="24"/>
  <c r="KB54" i="24"/>
  <c r="KD54" i="24"/>
  <c r="I55" i="24"/>
  <c r="J55" i="24"/>
  <c r="K55" i="24"/>
  <c r="L55" i="24"/>
  <c r="N55" i="24"/>
  <c r="U55" i="24"/>
  <c r="V55" i="24"/>
  <c r="W55" i="24"/>
  <c r="X55" i="24"/>
  <c r="Z55" i="24"/>
  <c r="AG55" i="24"/>
  <c r="AH55" i="24"/>
  <c r="AI55" i="24"/>
  <c r="AJ55" i="24"/>
  <c r="AL55" i="24"/>
  <c r="AS55" i="24"/>
  <c r="AT55" i="24"/>
  <c r="AU55" i="24"/>
  <c r="AX55" i="24"/>
  <c r="BE55" i="24"/>
  <c r="BA55" i="24"/>
  <c r="BF55" i="24"/>
  <c r="BG55" i="24"/>
  <c r="BH55" i="24"/>
  <c r="BJ55" i="24"/>
  <c r="BQ55" i="24"/>
  <c r="BR55" i="24"/>
  <c r="BS55" i="24"/>
  <c r="BV55" i="24"/>
  <c r="CC55" i="24"/>
  <c r="BY55" i="24"/>
  <c r="CD55" i="24"/>
  <c r="CE55" i="24"/>
  <c r="CH55" i="24"/>
  <c r="CO55" i="24"/>
  <c r="CL55" i="24"/>
  <c r="CP55" i="24"/>
  <c r="CQ55" i="24"/>
  <c r="CT55" i="24"/>
  <c r="DA55" i="24"/>
  <c r="DB55" i="24"/>
  <c r="DC55" i="24"/>
  <c r="DD55" i="24"/>
  <c r="DF55" i="24"/>
  <c r="DM55" i="24"/>
  <c r="DI55" i="24"/>
  <c r="DN55" i="24"/>
  <c r="DO55" i="24"/>
  <c r="DP55" i="24"/>
  <c r="DR55" i="24"/>
  <c r="DZ55" i="24"/>
  <c r="EA55" i="24"/>
  <c r="EB55" i="24"/>
  <c r="ED55" i="24"/>
  <c r="FI55" i="24"/>
  <c r="FJ55" i="24"/>
  <c r="FK55" i="24"/>
  <c r="FL55" i="24"/>
  <c r="FN55" i="24"/>
  <c r="FU55" i="24"/>
  <c r="FV55" i="24"/>
  <c r="FW55" i="24"/>
  <c r="FX55" i="24"/>
  <c r="FZ55" i="24"/>
  <c r="GG55" i="24"/>
  <c r="GH55" i="24"/>
  <c r="GI55" i="24"/>
  <c r="GJ55" i="24"/>
  <c r="GL55" i="24"/>
  <c r="GS55" i="24"/>
  <c r="GT55" i="24"/>
  <c r="GU55" i="24"/>
  <c r="GV55" i="24"/>
  <c r="GX55" i="24"/>
  <c r="HE55" i="24"/>
  <c r="HF55" i="24"/>
  <c r="HG55" i="24"/>
  <c r="HH55" i="24"/>
  <c r="HJ55" i="24"/>
  <c r="HQ55" i="24"/>
  <c r="HR55" i="24"/>
  <c r="HS55" i="24"/>
  <c r="HT55" i="24"/>
  <c r="HV55" i="24"/>
  <c r="IC55" i="24"/>
  <c r="ID55" i="24"/>
  <c r="IE55" i="24"/>
  <c r="IF55" i="24"/>
  <c r="IH55" i="24"/>
  <c r="IO55" i="24"/>
  <c r="IP55" i="24"/>
  <c r="IQ55" i="24"/>
  <c r="IR55" i="24"/>
  <c r="IT55" i="24"/>
  <c r="JA55" i="24"/>
  <c r="JB55" i="24"/>
  <c r="JC55" i="24"/>
  <c r="JD55" i="24"/>
  <c r="JF55" i="24"/>
  <c r="JM55" i="24"/>
  <c r="JN55" i="24"/>
  <c r="JO55" i="24"/>
  <c r="JP55" i="24"/>
  <c r="JR55" i="24"/>
  <c r="JY55" i="24"/>
  <c r="JZ55" i="24"/>
  <c r="KA55" i="24"/>
  <c r="KB55" i="24"/>
  <c r="KD55" i="24"/>
  <c r="I65" i="24"/>
  <c r="J65" i="24"/>
  <c r="K65" i="24"/>
  <c r="L65" i="24"/>
  <c r="N65" i="24"/>
  <c r="U65" i="24"/>
  <c r="V65" i="24"/>
  <c r="W65" i="24"/>
  <c r="X65" i="24"/>
  <c r="Z65" i="24"/>
  <c r="AG65" i="24"/>
  <c r="AH65" i="24"/>
  <c r="AI65" i="24"/>
  <c r="AJ65" i="24"/>
  <c r="AL65" i="24"/>
  <c r="AS65" i="24"/>
  <c r="AT65" i="24"/>
  <c r="AU65" i="24"/>
  <c r="AX65" i="24"/>
  <c r="BE65" i="24"/>
  <c r="BF65" i="24"/>
  <c r="BG65" i="24"/>
  <c r="BH65" i="24"/>
  <c r="BJ65" i="24"/>
  <c r="BQ65" i="24"/>
  <c r="BN65" i="24"/>
  <c r="BR65" i="24"/>
  <c r="BS65" i="24"/>
  <c r="BV65" i="24"/>
  <c r="CC65" i="24"/>
  <c r="CD65" i="24"/>
  <c r="CE65" i="24"/>
  <c r="CH65" i="24"/>
  <c r="CO65" i="24"/>
  <c r="CL65" i="24"/>
  <c r="CP65" i="24"/>
  <c r="CQ65" i="24"/>
  <c r="CT65" i="24"/>
  <c r="DA65" i="24"/>
  <c r="CX65" i="24"/>
  <c r="DB65" i="24"/>
  <c r="DC65" i="24"/>
  <c r="DD65" i="24"/>
  <c r="DF65" i="24"/>
  <c r="DM65" i="24"/>
  <c r="DI65" i="24"/>
  <c r="DN65" i="24"/>
  <c r="DO65" i="24"/>
  <c r="DP65" i="24"/>
  <c r="DR65" i="24"/>
  <c r="DZ65" i="24"/>
  <c r="EA65" i="24"/>
  <c r="EB65" i="24"/>
  <c r="ED65" i="24"/>
  <c r="FI65" i="24"/>
  <c r="FJ65" i="24"/>
  <c r="FK65" i="24"/>
  <c r="FL65" i="24"/>
  <c r="FN65" i="24"/>
  <c r="FU65" i="24"/>
  <c r="FQ65" i="24"/>
  <c r="FV65" i="24"/>
  <c r="FW65" i="24"/>
  <c r="FX65" i="24"/>
  <c r="FZ65" i="24"/>
  <c r="GG65" i="24"/>
  <c r="GC65" i="24"/>
  <c r="GH65" i="24"/>
  <c r="GI65" i="24"/>
  <c r="GJ65" i="24"/>
  <c r="GL65" i="24"/>
  <c r="GS65" i="24"/>
  <c r="GO65" i="24"/>
  <c r="GT65" i="24"/>
  <c r="GU65" i="24"/>
  <c r="GV65" i="24"/>
  <c r="GX65" i="24"/>
  <c r="HE65" i="24"/>
  <c r="HA65" i="24"/>
  <c r="HF65" i="24"/>
  <c r="HG65" i="24"/>
  <c r="HH65" i="24"/>
  <c r="HJ65" i="24"/>
  <c r="HQ65" i="24"/>
  <c r="HM65" i="24"/>
  <c r="HR65" i="24"/>
  <c r="HS65" i="24"/>
  <c r="HT65" i="24"/>
  <c r="HV65" i="24"/>
  <c r="IC65" i="24"/>
  <c r="HY65" i="24"/>
  <c r="ID65" i="24"/>
  <c r="IE65" i="24"/>
  <c r="IF65" i="24"/>
  <c r="IH65" i="24"/>
  <c r="IO65" i="24"/>
  <c r="IK65" i="24"/>
  <c r="IP65" i="24"/>
  <c r="IQ65" i="24"/>
  <c r="IR65" i="24"/>
  <c r="IT65" i="24"/>
  <c r="JA65" i="24"/>
  <c r="IW65" i="24"/>
  <c r="JB65" i="24"/>
  <c r="JC65" i="24"/>
  <c r="JD65" i="24"/>
  <c r="JF65" i="24"/>
  <c r="JM65" i="24"/>
  <c r="JI65" i="24"/>
  <c r="JN65" i="24"/>
  <c r="JO65" i="24"/>
  <c r="JP65" i="24"/>
  <c r="JR65" i="24"/>
  <c r="JY65" i="24"/>
  <c r="JU65" i="24"/>
  <c r="JZ65" i="24"/>
  <c r="KA65" i="24"/>
  <c r="KB65" i="24"/>
  <c r="KD65" i="24"/>
  <c r="I66" i="24"/>
  <c r="E66" i="24"/>
  <c r="J66" i="24"/>
  <c r="K66" i="24"/>
  <c r="L66" i="24"/>
  <c r="N66" i="24"/>
  <c r="U66" i="24"/>
  <c r="Q66" i="24"/>
  <c r="V66" i="24"/>
  <c r="W66" i="24"/>
  <c r="X66" i="24"/>
  <c r="Z66" i="24"/>
  <c r="AG66" i="24"/>
  <c r="AC66" i="24"/>
  <c r="AH66" i="24"/>
  <c r="AI66" i="24"/>
  <c r="AJ66" i="24"/>
  <c r="AL66" i="24"/>
  <c r="AS66" i="24"/>
  <c r="AP66" i="24"/>
  <c r="AT66" i="24"/>
  <c r="AU66" i="24"/>
  <c r="AX66" i="24"/>
  <c r="BE66" i="24"/>
  <c r="BA66" i="24"/>
  <c r="BF66" i="24"/>
  <c r="BG66" i="24"/>
  <c r="BH66" i="24"/>
  <c r="BJ66" i="24"/>
  <c r="BQ66" i="24"/>
  <c r="BN66" i="24"/>
  <c r="BR66" i="24"/>
  <c r="BS66" i="24"/>
  <c r="BV66" i="24"/>
  <c r="CC66" i="24"/>
  <c r="BY66" i="24"/>
  <c r="CD66" i="24"/>
  <c r="CE66" i="24"/>
  <c r="CH66" i="24"/>
  <c r="CO66" i="24"/>
  <c r="CK66" i="24"/>
  <c r="CP66" i="24"/>
  <c r="CQ66" i="24"/>
  <c r="CT66" i="24"/>
  <c r="DA66" i="24"/>
  <c r="DB66" i="24"/>
  <c r="DC66" i="24"/>
  <c r="DD66" i="24"/>
  <c r="DF66" i="24"/>
  <c r="DM66" i="24"/>
  <c r="DQ66" i="24"/>
  <c r="DN66" i="24"/>
  <c r="DO66" i="24"/>
  <c r="DP66" i="24"/>
  <c r="DR66" i="24"/>
  <c r="DZ66" i="24"/>
  <c r="EA66" i="24"/>
  <c r="EB66" i="24"/>
  <c r="ED66" i="24"/>
  <c r="FI66" i="24"/>
  <c r="FF66" i="24"/>
  <c r="FJ66" i="24"/>
  <c r="FK66" i="24"/>
  <c r="FL66" i="24"/>
  <c r="FN66" i="24"/>
  <c r="FU66" i="24"/>
  <c r="FV66" i="24"/>
  <c r="FW66" i="24"/>
  <c r="FX66" i="24"/>
  <c r="FZ66" i="24"/>
  <c r="GG66" i="24"/>
  <c r="GD66" i="24"/>
  <c r="GH66" i="24"/>
  <c r="GI66" i="24"/>
  <c r="GJ66" i="24"/>
  <c r="GL66" i="24"/>
  <c r="GS66" i="24"/>
  <c r="GP66" i="24"/>
  <c r="GT66" i="24"/>
  <c r="GU66" i="24"/>
  <c r="GV66" i="24"/>
  <c r="GX66" i="24"/>
  <c r="HE66" i="24"/>
  <c r="HB66" i="24"/>
  <c r="HF66" i="24"/>
  <c r="HG66" i="24"/>
  <c r="HH66" i="24"/>
  <c r="HJ66" i="24"/>
  <c r="HQ66" i="24"/>
  <c r="HN66" i="24"/>
  <c r="HR66" i="24"/>
  <c r="HS66" i="24"/>
  <c r="HT66" i="24"/>
  <c r="HV66" i="24"/>
  <c r="IC66" i="24"/>
  <c r="HZ66" i="24"/>
  <c r="ID66" i="24"/>
  <c r="IE66" i="24"/>
  <c r="IF66" i="24"/>
  <c r="IH66" i="24"/>
  <c r="IO66" i="24"/>
  <c r="IL66" i="24"/>
  <c r="IP66" i="24"/>
  <c r="IQ66" i="24"/>
  <c r="IR66" i="24"/>
  <c r="IT66" i="24"/>
  <c r="JA66" i="24"/>
  <c r="IX66" i="24"/>
  <c r="JB66" i="24"/>
  <c r="JC66" i="24"/>
  <c r="JD66" i="24"/>
  <c r="JF66" i="24"/>
  <c r="JM66" i="24"/>
  <c r="JJ66" i="24"/>
  <c r="JN66" i="24"/>
  <c r="JO66" i="24"/>
  <c r="JP66" i="24"/>
  <c r="JR66" i="24"/>
  <c r="JY66" i="24"/>
  <c r="JV66" i="24"/>
  <c r="JZ66" i="24"/>
  <c r="KA66" i="24"/>
  <c r="KB66" i="24"/>
  <c r="KD66" i="24"/>
  <c r="I67" i="24"/>
  <c r="F67" i="24"/>
  <c r="J67" i="24"/>
  <c r="K67" i="24"/>
  <c r="L67" i="24"/>
  <c r="N67" i="24"/>
  <c r="U67" i="24"/>
  <c r="R67" i="24"/>
  <c r="V67" i="24"/>
  <c r="W67" i="24"/>
  <c r="X67" i="24"/>
  <c r="Z67" i="24"/>
  <c r="AG67" i="24"/>
  <c r="AD67" i="24"/>
  <c r="AH67" i="24"/>
  <c r="AI67" i="24"/>
  <c r="AJ67" i="24"/>
  <c r="AL67" i="24"/>
  <c r="AS67" i="24"/>
  <c r="AP67" i="24"/>
  <c r="AT67" i="24"/>
  <c r="AU67" i="24"/>
  <c r="AX67" i="24"/>
  <c r="BE67" i="24"/>
  <c r="BA67" i="24"/>
  <c r="BF67" i="24"/>
  <c r="BG67" i="24"/>
  <c r="BH67" i="24"/>
  <c r="BJ67" i="24"/>
  <c r="BQ67" i="24"/>
  <c r="BM67" i="24"/>
  <c r="BR67" i="24"/>
  <c r="BS67" i="24"/>
  <c r="BV67" i="24"/>
  <c r="CC67" i="24"/>
  <c r="BY67" i="24"/>
  <c r="CD67" i="24"/>
  <c r="CE67" i="24"/>
  <c r="CH67" i="24"/>
  <c r="DA67" i="24"/>
  <c r="DB67" i="24"/>
  <c r="DC67" i="24"/>
  <c r="DD67" i="24"/>
  <c r="DF67" i="24"/>
  <c r="DR67" i="24"/>
  <c r="DV67" i="24"/>
  <c r="DZ67" i="24"/>
  <c r="EA67" i="24"/>
  <c r="EB67" i="24"/>
  <c r="ED67" i="24"/>
  <c r="FI67" i="24"/>
  <c r="FF67" i="24"/>
  <c r="FJ67" i="24"/>
  <c r="FK67" i="24"/>
  <c r="FL67" i="24"/>
  <c r="FN67" i="24"/>
  <c r="FU67" i="24"/>
  <c r="FR67" i="24"/>
  <c r="FV67" i="24"/>
  <c r="FW67" i="24"/>
  <c r="FX67" i="24"/>
  <c r="FZ67" i="24"/>
  <c r="GG67" i="24"/>
  <c r="GD67" i="24"/>
  <c r="GH67" i="24"/>
  <c r="GI67" i="24"/>
  <c r="GJ67" i="24"/>
  <c r="GL67" i="24"/>
  <c r="GS67" i="24"/>
  <c r="GP67" i="24"/>
  <c r="GT67" i="24"/>
  <c r="GU67" i="24"/>
  <c r="GV67" i="24"/>
  <c r="GX67" i="24"/>
  <c r="HE67" i="24"/>
  <c r="HB67" i="24"/>
  <c r="HF67" i="24"/>
  <c r="HG67" i="24"/>
  <c r="HH67" i="24"/>
  <c r="HJ67" i="24"/>
  <c r="HQ67" i="24"/>
  <c r="HN67" i="24"/>
  <c r="HR67" i="24"/>
  <c r="HS67" i="24"/>
  <c r="HT67" i="24"/>
  <c r="HV67" i="24"/>
  <c r="IC67" i="24"/>
  <c r="HZ67" i="24"/>
  <c r="ID67" i="24"/>
  <c r="IE67" i="24"/>
  <c r="IF67" i="24"/>
  <c r="IH67" i="24"/>
  <c r="IO67" i="24"/>
  <c r="IL67" i="24"/>
  <c r="IP67" i="24"/>
  <c r="IQ67" i="24"/>
  <c r="IR67" i="24"/>
  <c r="IT67" i="24"/>
  <c r="JA67" i="24"/>
  <c r="IX67" i="24"/>
  <c r="JB67" i="24"/>
  <c r="JC67" i="24"/>
  <c r="JD67" i="24"/>
  <c r="JF67" i="24"/>
  <c r="JM67" i="24"/>
  <c r="JJ67" i="24"/>
  <c r="JN67" i="24"/>
  <c r="JO67" i="24"/>
  <c r="JP67" i="24"/>
  <c r="JR67" i="24"/>
  <c r="JY67" i="24"/>
  <c r="JV67" i="24"/>
  <c r="JZ67" i="24"/>
  <c r="KA67" i="24"/>
  <c r="KB67" i="24"/>
  <c r="KD67" i="24"/>
  <c r="I60" i="24"/>
  <c r="F60" i="24"/>
  <c r="J60" i="24"/>
  <c r="K60" i="24"/>
  <c r="L60" i="24"/>
  <c r="N60" i="24"/>
  <c r="U60" i="24"/>
  <c r="R60" i="24"/>
  <c r="V60" i="24"/>
  <c r="W60" i="24"/>
  <c r="X60" i="24"/>
  <c r="Z60" i="24"/>
  <c r="AG60" i="24"/>
  <c r="AD60" i="24"/>
  <c r="AH60" i="24"/>
  <c r="AI60" i="24"/>
  <c r="AJ60" i="24"/>
  <c r="AL60" i="24"/>
  <c r="AS60" i="24"/>
  <c r="AP60" i="24"/>
  <c r="AT60" i="24"/>
  <c r="AU60" i="24"/>
  <c r="AX60" i="24"/>
  <c r="BE60" i="24"/>
  <c r="BA60" i="24"/>
  <c r="BF60" i="24"/>
  <c r="BG60" i="24"/>
  <c r="BH60" i="24"/>
  <c r="BJ60" i="24"/>
  <c r="BQ60" i="24"/>
  <c r="BM60" i="24"/>
  <c r="BR60" i="24"/>
  <c r="BS60" i="24"/>
  <c r="BV60" i="24"/>
  <c r="CC60" i="24"/>
  <c r="BY60" i="24"/>
  <c r="CD60" i="24"/>
  <c r="CE60" i="24"/>
  <c r="CH60" i="24"/>
  <c r="CO60" i="24"/>
  <c r="CK60" i="24"/>
  <c r="CP60" i="24"/>
  <c r="CQ60" i="24"/>
  <c r="CT60" i="24"/>
  <c r="DM60" i="24"/>
  <c r="DJ60" i="24"/>
  <c r="DN60" i="24"/>
  <c r="DO60" i="24"/>
  <c r="DP60" i="24"/>
  <c r="DR60" i="24"/>
  <c r="DZ60" i="24"/>
  <c r="EA60" i="24"/>
  <c r="EB60" i="24"/>
  <c r="ED60" i="24"/>
  <c r="FI60" i="24"/>
  <c r="FF60" i="24"/>
  <c r="FJ60" i="24"/>
  <c r="FK60" i="24"/>
  <c r="FL60" i="24"/>
  <c r="FN60" i="24"/>
  <c r="FU60" i="24"/>
  <c r="FV60" i="24"/>
  <c r="FW60" i="24"/>
  <c r="FX60" i="24"/>
  <c r="FZ60" i="24"/>
  <c r="GG60" i="24"/>
  <c r="GH60" i="24"/>
  <c r="GI60" i="24"/>
  <c r="GJ60" i="24"/>
  <c r="GL60" i="24"/>
  <c r="GS60" i="24"/>
  <c r="GT60" i="24"/>
  <c r="GU60" i="24"/>
  <c r="GV60" i="24"/>
  <c r="GX60" i="24"/>
  <c r="HE60" i="24"/>
  <c r="HF60" i="24"/>
  <c r="HG60" i="24"/>
  <c r="HH60" i="24"/>
  <c r="HJ60" i="24"/>
  <c r="HQ60" i="24"/>
  <c r="HR60" i="24"/>
  <c r="HS60" i="24"/>
  <c r="HT60" i="24"/>
  <c r="HV60" i="24"/>
  <c r="IC60" i="24"/>
  <c r="ID60" i="24"/>
  <c r="IE60" i="24"/>
  <c r="IF60" i="24"/>
  <c r="IH60" i="24"/>
  <c r="IO60" i="24"/>
  <c r="IP60" i="24"/>
  <c r="IQ60" i="24"/>
  <c r="IR60" i="24"/>
  <c r="IT60" i="24"/>
  <c r="JA60" i="24"/>
  <c r="JB60" i="24"/>
  <c r="JC60" i="24"/>
  <c r="JD60" i="24"/>
  <c r="JF60" i="24"/>
  <c r="JM60" i="24"/>
  <c r="JN60" i="24"/>
  <c r="JO60" i="24"/>
  <c r="JP60" i="24"/>
  <c r="JR60" i="24"/>
  <c r="JY60" i="24"/>
  <c r="JZ60" i="24"/>
  <c r="KA60" i="24"/>
  <c r="KB60" i="24"/>
  <c r="KD60" i="24"/>
  <c r="I61" i="24"/>
  <c r="J61" i="24"/>
  <c r="K61" i="24"/>
  <c r="L61" i="24"/>
  <c r="N61" i="24"/>
  <c r="U61" i="24"/>
  <c r="V61" i="24"/>
  <c r="W61" i="24"/>
  <c r="X61" i="24"/>
  <c r="Z61" i="24"/>
  <c r="AG61" i="24"/>
  <c r="AH61" i="24"/>
  <c r="AI61" i="24"/>
  <c r="AJ61" i="24"/>
  <c r="AL61" i="24"/>
  <c r="AS61" i="24"/>
  <c r="AT61" i="24"/>
  <c r="AU61" i="24"/>
  <c r="AX61" i="24"/>
  <c r="BE61" i="24"/>
  <c r="BA61" i="24"/>
  <c r="BF61" i="24"/>
  <c r="BG61" i="24"/>
  <c r="BH61" i="24"/>
  <c r="BJ61" i="24"/>
  <c r="BQ61" i="24"/>
  <c r="BM61" i="24"/>
  <c r="BR61" i="24"/>
  <c r="BS61" i="24"/>
  <c r="BV61" i="24"/>
  <c r="CC61" i="24"/>
  <c r="BY61" i="24"/>
  <c r="CD61" i="24"/>
  <c r="CE61" i="24"/>
  <c r="CH61" i="24"/>
  <c r="CO61" i="24"/>
  <c r="CK61" i="24"/>
  <c r="CP61" i="24"/>
  <c r="CQ61" i="24"/>
  <c r="CT61" i="24"/>
  <c r="DA61" i="24"/>
  <c r="CW61" i="24"/>
  <c r="DB61" i="24"/>
  <c r="DC61" i="24"/>
  <c r="DD61" i="24"/>
  <c r="DF61" i="24"/>
  <c r="DM61" i="24"/>
  <c r="DN61" i="24"/>
  <c r="DO61" i="24"/>
  <c r="DP61" i="24"/>
  <c r="DR61" i="24"/>
  <c r="DZ61" i="24"/>
  <c r="EA61" i="24"/>
  <c r="EB61" i="24"/>
  <c r="ED61" i="24"/>
  <c r="FI61" i="24"/>
  <c r="FJ61" i="24"/>
  <c r="FK61" i="24"/>
  <c r="FL61" i="24"/>
  <c r="FN61" i="24"/>
  <c r="FU61" i="24"/>
  <c r="FQ61" i="24"/>
  <c r="FV61" i="24"/>
  <c r="FW61" i="24"/>
  <c r="FX61" i="24"/>
  <c r="FZ61" i="24"/>
  <c r="GG61" i="24"/>
  <c r="GC61" i="24"/>
  <c r="GH61" i="24"/>
  <c r="GI61" i="24"/>
  <c r="GJ61" i="24"/>
  <c r="GL61" i="24"/>
  <c r="GS61" i="24"/>
  <c r="GO61" i="24"/>
  <c r="GT61" i="24"/>
  <c r="GU61" i="24"/>
  <c r="GV61" i="24"/>
  <c r="GX61" i="24"/>
  <c r="HE61" i="24"/>
  <c r="HA61" i="24"/>
  <c r="HF61" i="24"/>
  <c r="HG61" i="24"/>
  <c r="HH61" i="24"/>
  <c r="HJ61" i="24"/>
  <c r="HQ61" i="24"/>
  <c r="HM61" i="24"/>
  <c r="HR61" i="24"/>
  <c r="HS61" i="24"/>
  <c r="HT61" i="24"/>
  <c r="HV61" i="24"/>
  <c r="IC61" i="24"/>
  <c r="HY61" i="24"/>
  <c r="ID61" i="24"/>
  <c r="IE61" i="24"/>
  <c r="IF61" i="24"/>
  <c r="IH61" i="24"/>
  <c r="IO61" i="24"/>
  <c r="IK61" i="24"/>
  <c r="IP61" i="24"/>
  <c r="IQ61" i="24"/>
  <c r="IR61" i="24"/>
  <c r="IT61" i="24"/>
  <c r="JA61" i="24"/>
  <c r="IW61" i="24"/>
  <c r="JB61" i="24"/>
  <c r="JC61" i="24"/>
  <c r="JD61" i="24"/>
  <c r="JF61" i="24"/>
  <c r="JM61" i="24"/>
  <c r="JI61" i="24"/>
  <c r="JN61" i="24"/>
  <c r="JO61" i="24"/>
  <c r="JP61" i="24"/>
  <c r="JR61" i="24"/>
  <c r="JY61" i="24"/>
  <c r="JU61" i="24"/>
  <c r="JZ61" i="24"/>
  <c r="KA61" i="24"/>
  <c r="KB61" i="24"/>
  <c r="KD61" i="24"/>
  <c r="I63" i="24"/>
  <c r="F63" i="24"/>
  <c r="J63" i="24"/>
  <c r="K63" i="24"/>
  <c r="L63" i="24"/>
  <c r="N63" i="24"/>
  <c r="U63" i="24"/>
  <c r="R63" i="24"/>
  <c r="V63" i="24"/>
  <c r="W63" i="24"/>
  <c r="X63" i="24"/>
  <c r="Z63" i="24"/>
  <c r="AG63" i="24"/>
  <c r="AH63" i="24"/>
  <c r="AI63" i="24"/>
  <c r="AJ63" i="24"/>
  <c r="AL63" i="24"/>
  <c r="AS63" i="24"/>
  <c r="AP63" i="24"/>
  <c r="AT63" i="24"/>
  <c r="AU63" i="24"/>
  <c r="AX63" i="24"/>
  <c r="BE63" i="24"/>
  <c r="BA63" i="24"/>
  <c r="BF63" i="24"/>
  <c r="BG63" i="24"/>
  <c r="BH63" i="24"/>
  <c r="BJ63" i="24"/>
  <c r="BQ63" i="24"/>
  <c r="BM63" i="24"/>
  <c r="BR63" i="24"/>
  <c r="BS63" i="24"/>
  <c r="BV63" i="24"/>
  <c r="CC63" i="24"/>
  <c r="CD63" i="24"/>
  <c r="CE63" i="24"/>
  <c r="CH63" i="24"/>
  <c r="CO63" i="24"/>
  <c r="CK63" i="24"/>
  <c r="CP63" i="24"/>
  <c r="CQ63" i="24"/>
  <c r="CT63" i="24"/>
  <c r="DA63" i="24"/>
  <c r="DB63" i="24"/>
  <c r="DC63" i="24"/>
  <c r="DD63" i="24"/>
  <c r="DF63" i="24"/>
  <c r="DM63" i="24"/>
  <c r="DJ63" i="24"/>
  <c r="DN63" i="24"/>
  <c r="DO63" i="24"/>
  <c r="DP63" i="24"/>
  <c r="DR63" i="24"/>
  <c r="DV63" i="24"/>
  <c r="DZ63" i="24"/>
  <c r="EA63" i="24"/>
  <c r="EB63" i="24"/>
  <c r="ED63" i="24"/>
  <c r="FI63" i="24"/>
  <c r="FF63" i="24"/>
  <c r="FJ63" i="24"/>
  <c r="FK63" i="24"/>
  <c r="FL63" i="24"/>
  <c r="FN63" i="24"/>
  <c r="FU63" i="24"/>
  <c r="FR63" i="24"/>
  <c r="FV63" i="24"/>
  <c r="FW63" i="24"/>
  <c r="FX63" i="24"/>
  <c r="FZ63" i="24"/>
  <c r="GG63" i="24"/>
  <c r="GD63" i="24"/>
  <c r="GH63" i="24"/>
  <c r="GI63" i="24"/>
  <c r="GJ63" i="24"/>
  <c r="GL63" i="24"/>
  <c r="GS63" i="24"/>
  <c r="GP63" i="24"/>
  <c r="GT63" i="24"/>
  <c r="GU63" i="24"/>
  <c r="GV63" i="24"/>
  <c r="GX63" i="24"/>
  <c r="HE63" i="24"/>
  <c r="HB63" i="24"/>
  <c r="HF63" i="24"/>
  <c r="HG63" i="24"/>
  <c r="HH63" i="24"/>
  <c r="HJ63" i="24"/>
  <c r="HQ63" i="24"/>
  <c r="HN63" i="24"/>
  <c r="HR63" i="24"/>
  <c r="HS63" i="24"/>
  <c r="HT63" i="24"/>
  <c r="HV63" i="24"/>
  <c r="IC63" i="24"/>
  <c r="HZ63" i="24"/>
  <c r="ID63" i="24"/>
  <c r="IE63" i="24"/>
  <c r="IF63" i="24"/>
  <c r="IH63" i="24"/>
  <c r="IO63" i="24"/>
  <c r="IL63" i="24"/>
  <c r="IP63" i="24"/>
  <c r="IQ63" i="24"/>
  <c r="IR63" i="24"/>
  <c r="IT63" i="24"/>
  <c r="JA63" i="24"/>
  <c r="IX63" i="24"/>
  <c r="JB63" i="24"/>
  <c r="JC63" i="24"/>
  <c r="JD63" i="24"/>
  <c r="JF63" i="24"/>
  <c r="JM63" i="24"/>
  <c r="JJ63" i="24"/>
  <c r="JN63" i="24"/>
  <c r="JO63" i="24"/>
  <c r="JP63" i="24"/>
  <c r="JR63" i="24"/>
  <c r="JY63" i="24"/>
  <c r="JV63" i="24"/>
  <c r="JZ63" i="24"/>
  <c r="KA63" i="24"/>
  <c r="KB63" i="24"/>
  <c r="KD63" i="24"/>
  <c r="I82" i="24"/>
  <c r="F82" i="24"/>
  <c r="J82" i="24"/>
  <c r="K82" i="24"/>
  <c r="L82" i="24"/>
  <c r="N82" i="24"/>
  <c r="U82" i="24"/>
  <c r="Q82" i="24"/>
  <c r="V82" i="24"/>
  <c r="W82" i="24"/>
  <c r="X82" i="24"/>
  <c r="Z82" i="24"/>
  <c r="AG82" i="24"/>
  <c r="AC82" i="24"/>
  <c r="AH82" i="24"/>
  <c r="AI82" i="24"/>
  <c r="AJ82" i="24"/>
  <c r="AL82" i="24"/>
  <c r="AS82" i="24"/>
  <c r="AP82" i="24"/>
  <c r="AT82" i="24"/>
  <c r="AU82" i="24"/>
  <c r="AX82" i="24"/>
  <c r="BE82" i="24"/>
  <c r="BA82" i="24"/>
  <c r="BF82" i="24"/>
  <c r="BG82" i="24"/>
  <c r="BH82" i="24"/>
  <c r="BJ82" i="24"/>
  <c r="BQ82" i="24"/>
  <c r="BN82" i="24"/>
  <c r="BR82" i="24"/>
  <c r="BS82" i="24"/>
  <c r="BV82" i="24"/>
  <c r="CC82" i="24"/>
  <c r="BY82" i="24"/>
  <c r="CD82" i="24"/>
  <c r="CE82" i="24"/>
  <c r="CH82" i="24"/>
  <c r="CO82" i="24"/>
  <c r="CL82" i="24"/>
  <c r="CP82" i="24"/>
  <c r="CQ82" i="24"/>
  <c r="CT82" i="24"/>
  <c r="DA82" i="24"/>
  <c r="CW82" i="24"/>
  <c r="DB82" i="24"/>
  <c r="DC82" i="24"/>
  <c r="DD82" i="24"/>
  <c r="DF82" i="24"/>
  <c r="DM82" i="24"/>
  <c r="DJ82" i="24"/>
  <c r="DN82" i="24"/>
  <c r="DO82" i="24"/>
  <c r="DP82" i="24"/>
  <c r="DR82" i="24"/>
  <c r="DZ82" i="24"/>
  <c r="EA82" i="24"/>
  <c r="EB82" i="24"/>
  <c r="ED82" i="24"/>
  <c r="FI82" i="24"/>
  <c r="FJ82" i="24"/>
  <c r="FK82" i="24"/>
  <c r="FL82" i="24"/>
  <c r="FN82" i="24"/>
  <c r="FU82" i="24"/>
  <c r="FQ82" i="24"/>
  <c r="FV82" i="24"/>
  <c r="FW82" i="24"/>
  <c r="FX82" i="24"/>
  <c r="FZ82" i="24"/>
  <c r="GG82" i="24"/>
  <c r="GC82" i="24"/>
  <c r="GH82" i="24"/>
  <c r="GI82" i="24"/>
  <c r="GJ82" i="24"/>
  <c r="GL82" i="24"/>
  <c r="GS82" i="24"/>
  <c r="GO82" i="24"/>
  <c r="GT82" i="24"/>
  <c r="GU82" i="24"/>
  <c r="GV82" i="24"/>
  <c r="GX82" i="24"/>
  <c r="HE82" i="24"/>
  <c r="HA82" i="24"/>
  <c r="HF82" i="24"/>
  <c r="HG82" i="24"/>
  <c r="HH82" i="24"/>
  <c r="HJ82" i="24"/>
  <c r="HQ82" i="24"/>
  <c r="HM82" i="24"/>
  <c r="HR82" i="24"/>
  <c r="HS82" i="24"/>
  <c r="HT82" i="24"/>
  <c r="HV82" i="24"/>
  <c r="IC82" i="24"/>
  <c r="HY82" i="24"/>
  <c r="ID82" i="24"/>
  <c r="IE82" i="24"/>
  <c r="IF82" i="24"/>
  <c r="IH82" i="24"/>
  <c r="IO82" i="24"/>
  <c r="IK82" i="24"/>
  <c r="IP82" i="24"/>
  <c r="IQ82" i="24"/>
  <c r="IR82" i="24"/>
  <c r="IT82" i="24"/>
  <c r="JA82" i="24"/>
  <c r="IW82" i="24"/>
  <c r="JB82" i="24"/>
  <c r="JC82" i="24"/>
  <c r="JD82" i="24"/>
  <c r="JF82" i="24"/>
  <c r="JM82" i="24"/>
  <c r="JI82" i="24"/>
  <c r="JN82" i="24"/>
  <c r="JO82" i="24"/>
  <c r="JP82" i="24"/>
  <c r="JR82" i="24"/>
  <c r="JY82" i="24"/>
  <c r="JU82" i="24"/>
  <c r="JZ82" i="24"/>
  <c r="KA82" i="24"/>
  <c r="KB82" i="24"/>
  <c r="KD82" i="24"/>
  <c r="I83" i="24"/>
  <c r="E83" i="24"/>
  <c r="J83" i="24"/>
  <c r="K83" i="24"/>
  <c r="L83" i="24"/>
  <c r="N83" i="24"/>
  <c r="U83" i="24"/>
  <c r="Q83" i="24"/>
  <c r="V83" i="24"/>
  <c r="W83" i="24"/>
  <c r="X83" i="24"/>
  <c r="Z83" i="24"/>
  <c r="AG83" i="24"/>
  <c r="AC83" i="24"/>
  <c r="AH83" i="24"/>
  <c r="AI83" i="24"/>
  <c r="AJ83" i="24"/>
  <c r="AL83" i="24"/>
  <c r="AS83" i="24"/>
  <c r="AT83" i="24"/>
  <c r="AU83" i="24"/>
  <c r="AX83" i="24"/>
  <c r="BE83" i="24"/>
  <c r="BB83" i="24"/>
  <c r="BF83" i="24"/>
  <c r="BG83" i="24"/>
  <c r="BH83" i="24"/>
  <c r="BJ83" i="24"/>
  <c r="BQ83" i="24"/>
  <c r="BN83" i="24"/>
  <c r="BR83" i="24"/>
  <c r="BS83" i="24"/>
  <c r="BV83" i="24"/>
  <c r="CC83" i="24"/>
  <c r="CD83" i="24"/>
  <c r="CE83" i="24"/>
  <c r="CH83" i="24"/>
  <c r="CO83" i="24"/>
  <c r="CL83" i="24"/>
  <c r="CP83" i="24"/>
  <c r="CQ83" i="24"/>
  <c r="CT83" i="24"/>
  <c r="DA83" i="24"/>
  <c r="DB83" i="24"/>
  <c r="DC83" i="24"/>
  <c r="DD83" i="24"/>
  <c r="DM83" i="24"/>
  <c r="DN83" i="24"/>
  <c r="DO83" i="24"/>
  <c r="DP83" i="24"/>
  <c r="DR83" i="24"/>
  <c r="DZ83" i="24"/>
  <c r="EA83" i="24"/>
  <c r="EB83" i="24"/>
  <c r="ED83" i="24"/>
  <c r="FI83" i="24"/>
  <c r="FJ83" i="24"/>
  <c r="FK83" i="24"/>
  <c r="FL83" i="24"/>
  <c r="FN83" i="24"/>
  <c r="FU83" i="24"/>
  <c r="FQ83" i="24"/>
  <c r="FV83" i="24"/>
  <c r="FW83" i="24"/>
  <c r="FX83" i="24"/>
  <c r="FZ83" i="24"/>
  <c r="GG83" i="24"/>
  <c r="GC83" i="24"/>
  <c r="GH83" i="24"/>
  <c r="GI83" i="24"/>
  <c r="GJ83" i="24"/>
  <c r="GL83" i="24"/>
  <c r="GS83" i="24"/>
  <c r="GO83" i="24"/>
  <c r="GT83" i="24"/>
  <c r="GU83" i="24"/>
  <c r="GV83" i="24"/>
  <c r="GX83" i="24"/>
  <c r="HE83" i="24"/>
  <c r="HA83" i="24"/>
  <c r="HF83" i="24"/>
  <c r="HG83" i="24"/>
  <c r="HH83" i="24"/>
  <c r="HJ83" i="24"/>
  <c r="HQ83" i="24"/>
  <c r="HM83" i="24"/>
  <c r="HR83" i="24"/>
  <c r="HS83" i="24"/>
  <c r="HT83" i="24"/>
  <c r="HV83" i="24"/>
  <c r="IC83" i="24"/>
  <c r="HY83" i="24"/>
  <c r="ID83" i="24"/>
  <c r="IE83" i="24"/>
  <c r="IF83" i="24"/>
  <c r="IH83" i="24"/>
  <c r="IO83" i="24"/>
  <c r="IK83" i="24"/>
  <c r="IP83" i="24"/>
  <c r="IQ83" i="24"/>
  <c r="IR83" i="24"/>
  <c r="IT83" i="24"/>
  <c r="JA83" i="24"/>
  <c r="IW83" i="24"/>
  <c r="JB83" i="24"/>
  <c r="JC83" i="24"/>
  <c r="JD83" i="24"/>
  <c r="JF83" i="24"/>
  <c r="JM83" i="24"/>
  <c r="JI83" i="24"/>
  <c r="JN83" i="24"/>
  <c r="JO83" i="24"/>
  <c r="JP83" i="24"/>
  <c r="JR83" i="24"/>
  <c r="JY83" i="24"/>
  <c r="JU83" i="24"/>
  <c r="JZ83" i="24"/>
  <c r="KA83" i="24"/>
  <c r="KB83" i="24"/>
  <c r="KD83" i="24"/>
  <c r="I84" i="24"/>
  <c r="E84" i="24"/>
  <c r="J84" i="24"/>
  <c r="K84" i="24"/>
  <c r="L84" i="24"/>
  <c r="N84" i="24"/>
  <c r="U84" i="24"/>
  <c r="R84" i="24"/>
  <c r="V84" i="24"/>
  <c r="W84" i="24"/>
  <c r="X84" i="24"/>
  <c r="Z84" i="24"/>
  <c r="AG84" i="24"/>
  <c r="AD84" i="24"/>
  <c r="AH84" i="24"/>
  <c r="AI84" i="24"/>
  <c r="AJ84" i="24"/>
  <c r="AL84" i="24"/>
  <c r="AS84" i="24"/>
  <c r="AP84" i="24"/>
  <c r="AT84" i="24"/>
  <c r="AU84" i="24"/>
  <c r="AX84" i="24"/>
  <c r="BE84" i="24"/>
  <c r="BB84" i="24"/>
  <c r="BF84" i="24"/>
  <c r="BG84" i="24"/>
  <c r="BH84" i="24"/>
  <c r="BJ84" i="24"/>
  <c r="BQ84" i="24"/>
  <c r="BN84" i="24"/>
  <c r="BR84" i="24"/>
  <c r="BS84" i="24"/>
  <c r="BV84" i="24"/>
  <c r="CC84" i="24"/>
  <c r="BY84" i="24"/>
  <c r="CD84" i="24"/>
  <c r="CE84" i="24"/>
  <c r="CH84" i="24"/>
  <c r="CO84" i="24"/>
  <c r="CK84" i="24"/>
  <c r="CP84" i="24"/>
  <c r="CQ84" i="24"/>
  <c r="CT84" i="24"/>
  <c r="DM84" i="24"/>
  <c r="DJ84" i="24"/>
  <c r="DN84" i="24"/>
  <c r="DO84" i="24"/>
  <c r="DP84" i="24"/>
  <c r="DR84" i="24"/>
  <c r="DV84" i="24"/>
  <c r="DZ84" i="24"/>
  <c r="EA84" i="24"/>
  <c r="EB84" i="24"/>
  <c r="ED84" i="24"/>
  <c r="FI84" i="24"/>
  <c r="FF84" i="24"/>
  <c r="FJ84" i="24"/>
  <c r="FK84" i="24"/>
  <c r="FL84" i="24"/>
  <c r="FN84" i="24"/>
  <c r="FU84" i="24"/>
  <c r="FR84" i="24"/>
  <c r="FV84" i="24"/>
  <c r="FW84" i="24"/>
  <c r="FX84" i="24"/>
  <c r="FZ84" i="24"/>
  <c r="GG84" i="24"/>
  <c r="GD84" i="24"/>
  <c r="GH84" i="24"/>
  <c r="GI84" i="24"/>
  <c r="GJ84" i="24"/>
  <c r="GL84" i="24"/>
  <c r="GS84" i="24"/>
  <c r="GP84" i="24"/>
  <c r="GT84" i="24"/>
  <c r="GU84" i="24"/>
  <c r="GV84" i="24"/>
  <c r="GX84" i="24"/>
  <c r="HE84" i="24"/>
  <c r="HB84" i="24"/>
  <c r="HF84" i="24"/>
  <c r="HG84" i="24"/>
  <c r="HH84" i="24"/>
  <c r="HJ84" i="24"/>
  <c r="HQ84" i="24"/>
  <c r="HN84" i="24"/>
  <c r="HR84" i="24"/>
  <c r="HS84" i="24"/>
  <c r="HT84" i="24"/>
  <c r="HV84" i="24"/>
  <c r="IC84" i="24"/>
  <c r="HZ84" i="24"/>
  <c r="ID84" i="24"/>
  <c r="IE84" i="24"/>
  <c r="IF84" i="24"/>
  <c r="IH84" i="24"/>
  <c r="IO84" i="24"/>
  <c r="IL84" i="24"/>
  <c r="IP84" i="24"/>
  <c r="IQ84" i="24"/>
  <c r="IR84" i="24"/>
  <c r="IT84" i="24"/>
  <c r="JA84" i="24"/>
  <c r="IX84" i="24"/>
  <c r="JB84" i="24"/>
  <c r="JC84" i="24"/>
  <c r="JD84" i="24"/>
  <c r="JF84" i="24"/>
  <c r="JM84" i="24"/>
  <c r="JJ84" i="24"/>
  <c r="JN84" i="24"/>
  <c r="JO84" i="24"/>
  <c r="JP84" i="24"/>
  <c r="JR84" i="24"/>
  <c r="JY84" i="24"/>
  <c r="JV84" i="24"/>
  <c r="JZ84" i="24"/>
  <c r="KA84" i="24"/>
  <c r="KB84" i="24"/>
  <c r="KD84" i="24"/>
  <c r="I41" i="24"/>
  <c r="F41" i="24"/>
  <c r="J41" i="24"/>
  <c r="K41" i="24"/>
  <c r="L41" i="24"/>
  <c r="N41" i="24"/>
  <c r="U41" i="24"/>
  <c r="R41" i="24"/>
  <c r="V41" i="24"/>
  <c r="W41" i="24"/>
  <c r="X41" i="24"/>
  <c r="Z41" i="24"/>
  <c r="AG41" i="24"/>
  <c r="AD41" i="24"/>
  <c r="AH41" i="24"/>
  <c r="AI41" i="24"/>
  <c r="AJ41" i="24"/>
  <c r="AL41" i="24"/>
  <c r="AS41" i="24"/>
  <c r="AP41" i="24"/>
  <c r="AT41" i="24"/>
  <c r="AU41" i="24"/>
  <c r="AX41" i="24"/>
  <c r="BE41" i="24"/>
  <c r="BB41" i="24"/>
  <c r="BF41" i="24"/>
  <c r="BG41" i="24"/>
  <c r="BH41" i="24"/>
  <c r="BJ41" i="24"/>
  <c r="BQ41" i="24"/>
  <c r="BN41" i="24"/>
  <c r="BR41" i="24"/>
  <c r="BS41" i="24"/>
  <c r="BV41" i="24"/>
  <c r="CC41" i="24"/>
  <c r="BZ41" i="24"/>
  <c r="CD41" i="24"/>
  <c r="CE41" i="24"/>
  <c r="CH41" i="24"/>
  <c r="CO41" i="24"/>
  <c r="CK41" i="24"/>
  <c r="CP41" i="24"/>
  <c r="CQ41" i="24"/>
  <c r="CT41" i="24"/>
  <c r="DA41" i="24"/>
  <c r="DB41" i="24"/>
  <c r="DC41" i="24"/>
  <c r="DD41" i="24"/>
  <c r="DF41" i="24"/>
  <c r="DM41" i="24"/>
  <c r="DJ41" i="24"/>
  <c r="DN41" i="24"/>
  <c r="DO41" i="24"/>
  <c r="DP41" i="24"/>
  <c r="DR41" i="24"/>
  <c r="DZ41" i="24"/>
  <c r="EA41" i="24"/>
  <c r="EB41" i="24"/>
  <c r="ED41" i="24"/>
  <c r="FI41" i="24"/>
  <c r="FF41" i="24"/>
  <c r="FJ41" i="24"/>
  <c r="FK41" i="24"/>
  <c r="FL41" i="24"/>
  <c r="FN41" i="24"/>
  <c r="FU41" i="24"/>
  <c r="FR41" i="24"/>
  <c r="FV41" i="24"/>
  <c r="FW41" i="24"/>
  <c r="FX41" i="24"/>
  <c r="FZ41" i="24"/>
  <c r="GG41" i="24"/>
  <c r="GD41" i="24"/>
  <c r="GH41" i="24"/>
  <c r="GI41" i="24"/>
  <c r="GJ41" i="24"/>
  <c r="GL41" i="24"/>
  <c r="GS41" i="24"/>
  <c r="GP41" i="24"/>
  <c r="GT41" i="24"/>
  <c r="GU41" i="24"/>
  <c r="GV41" i="24"/>
  <c r="GX41" i="24"/>
  <c r="HE41" i="24"/>
  <c r="HB41" i="24"/>
  <c r="HF41" i="24"/>
  <c r="HG41" i="24"/>
  <c r="HH41" i="24"/>
  <c r="HJ41" i="24"/>
  <c r="HQ41" i="24"/>
  <c r="HN41" i="24"/>
  <c r="HR41" i="24"/>
  <c r="HS41" i="24"/>
  <c r="HT41" i="24"/>
  <c r="HV41" i="24"/>
  <c r="IC41" i="24"/>
  <c r="HZ41" i="24"/>
  <c r="ID41" i="24"/>
  <c r="IE41" i="24"/>
  <c r="IF41" i="24"/>
  <c r="IH41" i="24"/>
  <c r="IO41" i="24"/>
  <c r="IL41" i="24"/>
  <c r="IP41" i="24"/>
  <c r="IQ41" i="24"/>
  <c r="IR41" i="24"/>
  <c r="IT41" i="24"/>
  <c r="JA41" i="24"/>
  <c r="IX41" i="24"/>
  <c r="JB41" i="24"/>
  <c r="JC41" i="24"/>
  <c r="JD41" i="24"/>
  <c r="JF41" i="24"/>
  <c r="JM41" i="24"/>
  <c r="JJ41" i="24"/>
  <c r="JN41" i="24"/>
  <c r="JO41" i="24"/>
  <c r="JP41" i="24"/>
  <c r="JR41" i="24"/>
  <c r="JY41" i="24"/>
  <c r="JV41" i="24"/>
  <c r="JZ41" i="24"/>
  <c r="KA41" i="24"/>
  <c r="KB41" i="24"/>
  <c r="KD41" i="24"/>
  <c r="I42" i="24"/>
  <c r="F42" i="24"/>
  <c r="J42" i="24"/>
  <c r="K42" i="24"/>
  <c r="L42" i="24"/>
  <c r="N42" i="24"/>
  <c r="U42" i="24"/>
  <c r="R42" i="24"/>
  <c r="V42" i="24"/>
  <c r="W42" i="24"/>
  <c r="X42" i="24"/>
  <c r="Z42" i="24"/>
  <c r="AG42" i="24"/>
  <c r="AD42" i="24"/>
  <c r="AH42" i="24"/>
  <c r="AI42" i="24"/>
  <c r="AJ42" i="24"/>
  <c r="AL42" i="24"/>
  <c r="AS42" i="24"/>
  <c r="AP42" i="24"/>
  <c r="AT42" i="24"/>
  <c r="AU42" i="24"/>
  <c r="AX42" i="24"/>
  <c r="BE42" i="24"/>
  <c r="BB42" i="24"/>
  <c r="BF42" i="24"/>
  <c r="BG42" i="24"/>
  <c r="BH42" i="24"/>
  <c r="BJ42" i="24"/>
  <c r="BQ42" i="24"/>
  <c r="BN42" i="24"/>
  <c r="BR42" i="24"/>
  <c r="BS42" i="24"/>
  <c r="BV42" i="24"/>
  <c r="CC42" i="24"/>
  <c r="BY42" i="24"/>
  <c r="CD42" i="24"/>
  <c r="CE42" i="24"/>
  <c r="CH42" i="24"/>
  <c r="CO42" i="24"/>
  <c r="CK42" i="24"/>
  <c r="CP42" i="24"/>
  <c r="CQ42" i="24"/>
  <c r="CT42" i="24"/>
  <c r="DA43" i="24"/>
  <c r="DB43" i="24"/>
  <c r="DC43" i="24"/>
  <c r="DD43" i="24"/>
  <c r="DF43" i="24"/>
  <c r="DM42" i="24"/>
  <c r="DJ42" i="24"/>
  <c r="DN42" i="24"/>
  <c r="DO42" i="24"/>
  <c r="DP42" i="24"/>
  <c r="DR42" i="24"/>
  <c r="DV42" i="24"/>
  <c r="DZ42" i="24"/>
  <c r="EA42" i="24"/>
  <c r="EB42" i="24"/>
  <c r="ED42" i="24"/>
  <c r="FI42" i="24"/>
  <c r="FF42" i="24"/>
  <c r="FJ42" i="24"/>
  <c r="FK42" i="24"/>
  <c r="FL42" i="24"/>
  <c r="FN42" i="24"/>
  <c r="FU42" i="24"/>
  <c r="FR42" i="24"/>
  <c r="FV42" i="24"/>
  <c r="FW42" i="24"/>
  <c r="FX42" i="24"/>
  <c r="FZ42" i="24"/>
  <c r="GG42" i="24"/>
  <c r="GD42" i="24"/>
  <c r="GH42" i="24"/>
  <c r="GI42" i="24"/>
  <c r="GJ42" i="24"/>
  <c r="GL42" i="24"/>
  <c r="GS42" i="24"/>
  <c r="GP42" i="24"/>
  <c r="GT42" i="24"/>
  <c r="GU42" i="24"/>
  <c r="GV42" i="24"/>
  <c r="GX42" i="24"/>
  <c r="HE42" i="24"/>
  <c r="HB42" i="24"/>
  <c r="HF42" i="24"/>
  <c r="HG42" i="24"/>
  <c r="HH42" i="24"/>
  <c r="HJ42" i="24"/>
  <c r="HQ42" i="24"/>
  <c r="HN42" i="24"/>
  <c r="HR42" i="24"/>
  <c r="HS42" i="24"/>
  <c r="HT42" i="24"/>
  <c r="HV42" i="24"/>
  <c r="IC42" i="24"/>
  <c r="HZ42" i="24"/>
  <c r="ID42" i="24"/>
  <c r="IE42" i="24"/>
  <c r="IF42" i="24"/>
  <c r="IH42" i="24"/>
  <c r="IO42" i="24"/>
  <c r="IL42" i="24"/>
  <c r="IP42" i="24"/>
  <c r="IQ42" i="24"/>
  <c r="IR42" i="24"/>
  <c r="IT42" i="24"/>
  <c r="JA42" i="24"/>
  <c r="IX42" i="24"/>
  <c r="JB42" i="24"/>
  <c r="JC42" i="24"/>
  <c r="JD42" i="24"/>
  <c r="JF42" i="24"/>
  <c r="JM42" i="24"/>
  <c r="JJ42" i="24"/>
  <c r="JN42" i="24"/>
  <c r="JO42" i="24"/>
  <c r="JP42" i="24"/>
  <c r="JR42" i="24"/>
  <c r="JY42" i="24"/>
  <c r="JV42" i="24"/>
  <c r="JZ42" i="24"/>
  <c r="KA42" i="24"/>
  <c r="KB42" i="24"/>
  <c r="KD42" i="24"/>
  <c r="I34" i="24"/>
  <c r="F34" i="24"/>
  <c r="J34" i="24"/>
  <c r="K34" i="24"/>
  <c r="L34" i="24"/>
  <c r="N34" i="24"/>
  <c r="U34" i="24"/>
  <c r="R34" i="24"/>
  <c r="V34" i="24"/>
  <c r="W34" i="24"/>
  <c r="X34" i="24"/>
  <c r="Z34" i="24"/>
  <c r="AG34" i="24"/>
  <c r="AD34" i="24"/>
  <c r="AH34" i="24"/>
  <c r="AI34" i="24"/>
  <c r="AJ34" i="24"/>
  <c r="AL34" i="24"/>
  <c r="AS34" i="24"/>
  <c r="AT34" i="24"/>
  <c r="AU34" i="24"/>
  <c r="AX34" i="24"/>
  <c r="BE34" i="24"/>
  <c r="BB34" i="24"/>
  <c r="BF34" i="24"/>
  <c r="BG34" i="24"/>
  <c r="BH34" i="24"/>
  <c r="BJ34" i="24"/>
  <c r="BQ34" i="24"/>
  <c r="BN34" i="24"/>
  <c r="BR34" i="24"/>
  <c r="BS34" i="24"/>
  <c r="BV34" i="24"/>
  <c r="CC34" i="24"/>
  <c r="BY34" i="24"/>
  <c r="CD34" i="24"/>
  <c r="CE34" i="24"/>
  <c r="CH34" i="24"/>
  <c r="CO34" i="24"/>
  <c r="CK34" i="24"/>
  <c r="CP34" i="24"/>
  <c r="CQ34" i="24"/>
  <c r="CT34" i="24"/>
  <c r="DA34" i="24"/>
  <c r="DB34" i="24"/>
  <c r="DC34" i="24"/>
  <c r="DD34" i="24"/>
  <c r="DM34" i="24"/>
  <c r="DN34" i="24"/>
  <c r="DQ34" i="24"/>
  <c r="DO34" i="24"/>
  <c r="DP34" i="24"/>
  <c r="DR34" i="24"/>
  <c r="DZ34" i="24"/>
  <c r="EA34" i="24"/>
  <c r="EB34" i="24"/>
  <c r="ED34" i="24"/>
  <c r="FI34" i="24"/>
  <c r="FJ34" i="24"/>
  <c r="FK34" i="24"/>
  <c r="FL34" i="24"/>
  <c r="FN34" i="24"/>
  <c r="FU34" i="24"/>
  <c r="FQ34" i="24"/>
  <c r="FV34" i="24"/>
  <c r="FW34" i="24"/>
  <c r="FX34" i="24"/>
  <c r="FZ34" i="24"/>
  <c r="GG34" i="24"/>
  <c r="GC34" i="24"/>
  <c r="GH34" i="24"/>
  <c r="GI34" i="24"/>
  <c r="GJ34" i="24"/>
  <c r="GL34" i="24"/>
  <c r="GS34" i="24"/>
  <c r="GO34" i="24"/>
  <c r="GT34" i="24"/>
  <c r="GU34" i="24"/>
  <c r="GV34" i="24"/>
  <c r="GX34" i="24"/>
  <c r="HE34" i="24"/>
  <c r="HA34" i="24"/>
  <c r="HF34" i="24"/>
  <c r="HG34" i="24"/>
  <c r="HH34" i="24"/>
  <c r="HJ34" i="24"/>
  <c r="HQ34" i="24"/>
  <c r="HM34" i="24"/>
  <c r="HR34" i="24"/>
  <c r="HS34" i="24"/>
  <c r="HT34" i="24"/>
  <c r="HV34" i="24"/>
  <c r="IC34" i="24"/>
  <c r="HY34" i="24"/>
  <c r="ID34" i="24"/>
  <c r="IE34" i="24"/>
  <c r="IF34" i="24"/>
  <c r="IH34" i="24"/>
  <c r="IO34" i="24"/>
  <c r="IK34" i="24"/>
  <c r="IP34" i="24"/>
  <c r="IQ34" i="24"/>
  <c r="IR34" i="24"/>
  <c r="IT34" i="24"/>
  <c r="JA34" i="24"/>
  <c r="IW34" i="24"/>
  <c r="JB34" i="24"/>
  <c r="JC34" i="24"/>
  <c r="JD34" i="24"/>
  <c r="JF34" i="24"/>
  <c r="JM34" i="24"/>
  <c r="JI34" i="24"/>
  <c r="JN34" i="24"/>
  <c r="JO34" i="24"/>
  <c r="JP34" i="24"/>
  <c r="JR34" i="24"/>
  <c r="JY34" i="24"/>
  <c r="JU34" i="24"/>
  <c r="JZ34" i="24"/>
  <c r="KA34" i="24"/>
  <c r="KB34" i="24"/>
  <c r="KD34" i="24"/>
  <c r="I35" i="24"/>
  <c r="E35" i="24"/>
  <c r="J35" i="24"/>
  <c r="K35" i="24"/>
  <c r="L35" i="24"/>
  <c r="N35" i="24"/>
  <c r="U35" i="24"/>
  <c r="Q35" i="24"/>
  <c r="V35" i="24"/>
  <c r="W35" i="24"/>
  <c r="X35" i="24"/>
  <c r="Z35" i="24"/>
  <c r="AG35" i="24"/>
  <c r="AC35" i="24"/>
  <c r="AH35" i="24"/>
  <c r="AI35" i="24"/>
  <c r="AJ35" i="24"/>
  <c r="AL35" i="24"/>
  <c r="AS35" i="24"/>
  <c r="AO35" i="24"/>
  <c r="AT35" i="24"/>
  <c r="AU35" i="24"/>
  <c r="AX35" i="24"/>
  <c r="BE35" i="24"/>
  <c r="BF35" i="24"/>
  <c r="BG35" i="24"/>
  <c r="BH35" i="24"/>
  <c r="BJ35" i="24"/>
  <c r="BQ35" i="24"/>
  <c r="BR35" i="24"/>
  <c r="BS35" i="24"/>
  <c r="BV35" i="24"/>
  <c r="CC35" i="24"/>
  <c r="BY35" i="24"/>
  <c r="CD35" i="24"/>
  <c r="CE35" i="24"/>
  <c r="CH35" i="24"/>
  <c r="CO35" i="24"/>
  <c r="CK35" i="24"/>
  <c r="CP35" i="24"/>
  <c r="CQ35" i="24"/>
  <c r="CT35" i="24"/>
  <c r="DM35" i="24"/>
  <c r="DI35" i="24"/>
  <c r="DN35" i="24"/>
  <c r="DO35" i="24"/>
  <c r="DP35" i="24"/>
  <c r="DR35" i="24"/>
  <c r="DZ35" i="24"/>
  <c r="EA35" i="24"/>
  <c r="EB35" i="24"/>
  <c r="ED35" i="24"/>
  <c r="FI35" i="24"/>
  <c r="FJ35" i="24"/>
  <c r="FK35" i="24"/>
  <c r="FL35" i="24"/>
  <c r="FN35" i="24"/>
  <c r="FU35" i="24"/>
  <c r="FQ35" i="24"/>
  <c r="FV35" i="24"/>
  <c r="FW35" i="24"/>
  <c r="FX35" i="24"/>
  <c r="FZ35" i="24"/>
  <c r="GG35" i="24"/>
  <c r="GC35" i="24"/>
  <c r="GH35" i="24"/>
  <c r="GI35" i="24"/>
  <c r="GJ35" i="24"/>
  <c r="GL35" i="24"/>
  <c r="GS35" i="24"/>
  <c r="GO35" i="24"/>
  <c r="GT35" i="24"/>
  <c r="GU35" i="24"/>
  <c r="GV35" i="24"/>
  <c r="GX35" i="24"/>
  <c r="HE35" i="24"/>
  <c r="HA35" i="24"/>
  <c r="HF35" i="24"/>
  <c r="HG35" i="24"/>
  <c r="HH35" i="24"/>
  <c r="HJ35" i="24"/>
  <c r="HQ35" i="24"/>
  <c r="HM35" i="24"/>
  <c r="HR35" i="24"/>
  <c r="HS35" i="24"/>
  <c r="HT35" i="24"/>
  <c r="HV35" i="24"/>
  <c r="IC35" i="24"/>
  <c r="HY35" i="24"/>
  <c r="ID35" i="24"/>
  <c r="IE35" i="24"/>
  <c r="IF35" i="24"/>
  <c r="IH35" i="24"/>
  <c r="IO35" i="24"/>
  <c r="IK35" i="24"/>
  <c r="IP35" i="24"/>
  <c r="IQ35" i="24"/>
  <c r="IR35" i="24"/>
  <c r="IT35" i="24"/>
  <c r="JA35" i="24"/>
  <c r="IW35" i="24"/>
  <c r="JB35" i="24"/>
  <c r="JC35" i="24"/>
  <c r="JD35" i="24"/>
  <c r="JF35" i="24"/>
  <c r="JM35" i="24"/>
  <c r="JI35" i="24"/>
  <c r="JN35" i="24"/>
  <c r="JO35" i="24"/>
  <c r="JP35" i="24"/>
  <c r="JR35" i="24"/>
  <c r="JY35" i="24"/>
  <c r="JU35" i="24"/>
  <c r="JZ35" i="24"/>
  <c r="KA35" i="24"/>
  <c r="KB35" i="24"/>
  <c r="KD35" i="24"/>
  <c r="I36" i="24"/>
  <c r="E36" i="24"/>
  <c r="J36" i="24"/>
  <c r="K36" i="24"/>
  <c r="L36" i="24"/>
  <c r="N36" i="24"/>
  <c r="U36" i="24"/>
  <c r="Q36" i="24"/>
  <c r="V36" i="24"/>
  <c r="W36" i="24"/>
  <c r="X36" i="24"/>
  <c r="Z36" i="24"/>
  <c r="AG36" i="24"/>
  <c r="AC36" i="24"/>
  <c r="AH36" i="24"/>
  <c r="AI36" i="24"/>
  <c r="AJ36" i="24"/>
  <c r="AL36" i="24"/>
  <c r="AS36" i="24"/>
  <c r="AO36" i="24"/>
  <c r="AT36" i="24"/>
  <c r="AU36" i="24"/>
  <c r="AX36" i="24"/>
  <c r="BE36" i="24"/>
  <c r="BF36" i="24"/>
  <c r="BG36" i="24"/>
  <c r="BH36" i="24"/>
  <c r="BJ36" i="24"/>
  <c r="BQ36" i="24"/>
  <c r="BR36" i="24"/>
  <c r="BS36" i="24"/>
  <c r="BV36" i="24"/>
  <c r="CC36" i="24"/>
  <c r="BY36" i="24"/>
  <c r="CD36" i="24"/>
  <c r="CE36" i="24"/>
  <c r="CH36" i="24"/>
  <c r="CO36" i="24"/>
  <c r="CL36" i="24"/>
  <c r="CP36" i="24"/>
  <c r="CQ36" i="24"/>
  <c r="CT36" i="24"/>
  <c r="DA36" i="24"/>
  <c r="DB36" i="24"/>
  <c r="DC36" i="24"/>
  <c r="DD36" i="24"/>
  <c r="DF36" i="24"/>
  <c r="DM36" i="24"/>
  <c r="DN36" i="24"/>
  <c r="DO36" i="24"/>
  <c r="DP36" i="24"/>
  <c r="DR36" i="24"/>
  <c r="DZ36" i="24"/>
  <c r="EA36" i="24"/>
  <c r="EB36" i="24"/>
  <c r="ED36" i="24"/>
  <c r="FI36" i="24"/>
  <c r="FJ36" i="24"/>
  <c r="FK36" i="24"/>
  <c r="FL36" i="24"/>
  <c r="FN36" i="24"/>
  <c r="FU36" i="24"/>
  <c r="FQ36" i="24"/>
  <c r="FV36" i="24"/>
  <c r="FW36" i="24"/>
  <c r="FX36" i="24"/>
  <c r="FZ36" i="24"/>
  <c r="GG36" i="24"/>
  <c r="GC36" i="24"/>
  <c r="GH36" i="24"/>
  <c r="GI36" i="24"/>
  <c r="GJ36" i="24"/>
  <c r="GL36" i="24"/>
  <c r="GS36" i="24"/>
  <c r="GO36" i="24"/>
  <c r="GT36" i="24"/>
  <c r="GU36" i="24"/>
  <c r="GV36" i="24"/>
  <c r="GX36" i="24"/>
  <c r="HE36" i="24"/>
  <c r="HA36" i="24"/>
  <c r="HF36" i="24"/>
  <c r="HG36" i="24"/>
  <c r="HH36" i="24"/>
  <c r="HJ36" i="24"/>
  <c r="HQ36" i="24"/>
  <c r="HM36" i="24"/>
  <c r="HR36" i="24"/>
  <c r="HS36" i="24"/>
  <c r="HT36" i="24"/>
  <c r="HV36" i="24"/>
  <c r="IC36" i="24"/>
  <c r="HY36" i="24"/>
  <c r="ID36" i="24"/>
  <c r="IE36" i="24"/>
  <c r="IF36" i="24"/>
  <c r="IH36" i="24"/>
  <c r="IO36" i="24"/>
  <c r="IK36" i="24"/>
  <c r="IP36" i="24"/>
  <c r="IQ36" i="24"/>
  <c r="IR36" i="24"/>
  <c r="IT36" i="24"/>
  <c r="JA36" i="24"/>
  <c r="IW36" i="24"/>
  <c r="JB36" i="24"/>
  <c r="JC36" i="24"/>
  <c r="JD36" i="24"/>
  <c r="JF36" i="24"/>
  <c r="JM36" i="24"/>
  <c r="JI36" i="24"/>
  <c r="JN36" i="24"/>
  <c r="JO36" i="24"/>
  <c r="JP36" i="24"/>
  <c r="JR36" i="24"/>
  <c r="JY36" i="24"/>
  <c r="JU36" i="24"/>
  <c r="JZ36" i="24"/>
  <c r="KA36" i="24"/>
  <c r="KB36" i="24"/>
  <c r="KD36" i="24"/>
  <c r="I37" i="24"/>
  <c r="E37" i="24"/>
  <c r="J37" i="24"/>
  <c r="K37" i="24"/>
  <c r="L37" i="24"/>
  <c r="N37" i="24"/>
  <c r="U37" i="24"/>
  <c r="Q37" i="24"/>
  <c r="V37" i="24"/>
  <c r="W37" i="24"/>
  <c r="X37" i="24"/>
  <c r="Z37" i="24"/>
  <c r="AG37" i="24"/>
  <c r="AC37" i="24"/>
  <c r="AH37" i="24"/>
  <c r="AI37" i="24"/>
  <c r="AJ37" i="24"/>
  <c r="AL37" i="24"/>
  <c r="AS37" i="24"/>
  <c r="AO37" i="24"/>
  <c r="AT37" i="24"/>
  <c r="AU37" i="24"/>
  <c r="AX37" i="24"/>
  <c r="BE37" i="24"/>
  <c r="BF37" i="24"/>
  <c r="BG37" i="24"/>
  <c r="BH37" i="24"/>
  <c r="BJ37" i="24"/>
  <c r="BQ37" i="24"/>
  <c r="BR37" i="24"/>
  <c r="BS37" i="24"/>
  <c r="BV37" i="24"/>
  <c r="CC37" i="24"/>
  <c r="BY37" i="24"/>
  <c r="CD37" i="24"/>
  <c r="CE37" i="24"/>
  <c r="CH37" i="24"/>
  <c r="CO37" i="24"/>
  <c r="CK37" i="24"/>
  <c r="CP37" i="24"/>
  <c r="CQ37" i="24"/>
  <c r="CT37" i="24"/>
  <c r="DA37" i="24"/>
  <c r="DB37" i="24"/>
  <c r="DC37" i="24"/>
  <c r="DD37" i="24"/>
  <c r="DF37" i="24"/>
  <c r="DM37" i="24"/>
  <c r="DI37" i="24"/>
  <c r="DN37" i="24"/>
  <c r="DO37" i="24"/>
  <c r="DP37" i="24"/>
  <c r="DR37" i="24"/>
  <c r="DZ37" i="24"/>
  <c r="EA37" i="24"/>
  <c r="EB37" i="24"/>
  <c r="ED37" i="24"/>
  <c r="FI37" i="24"/>
  <c r="FJ37" i="24"/>
  <c r="FK37" i="24"/>
  <c r="FL37" i="24"/>
  <c r="FN37" i="24"/>
  <c r="FU37" i="24"/>
  <c r="FQ37" i="24"/>
  <c r="FV37" i="24"/>
  <c r="FW37" i="24"/>
  <c r="FX37" i="24"/>
  <c r="FZ37" i="24"/>
  <c r="GG37" i="24"/>
  <c r="GC37" i="24"/>
  <c r="GH37" i="24"/>
  <c r="GI37" i="24"/>
  <c r="GJ37" i="24"/>
  <c r="GL37" i="24"/>
  <c r="GS37" i="24"/>
  <c r="GO37" i="24"/>
  <c r="GT37" i="24"/>
  <c r="GU37" i="24"/>
  <c r="GV37" i="24"/>
  <c r="GX37" i="24"/>
  <c r="HE37" i="24"/>
  <c r="HA37" i="24"/>
  <c r="HF37" i="24"/>
  <c r="HG37" i="24"/>
  <c r="HH37" i="24"/>
  <c r="HJ37" i="24"/>
  <c r="HQ37" i="24"/>
  <c r="HM37" i="24"/>
  <c r="HR37" i="24"/>
  <c r="HS37" i="24"/>
  <c r="HT37" i="24"/>
  <c r="HV37" i="24"/>
  <c r="IC37" i="24"/>
  <c r="HY37" i="24"/>
  <c r="ID37" i="24"/>
  <c r="IE37" i="24"/>
  <c r="IF37" i="24"/>
  <c r="IH37" i="24"/>
  <c r="IO37" i="24"/>
  <c r="IK37" i="24"/>
  <c r="IP37" i="24"/>
  <c r="IQ37" i="24"/>
  <c r="IR37" i="24"/>
  <c r="IT37" i="24"/>
  <c r="JA37" i="24"/>
  <c r="IW37" i="24"/>
  <c r="JB37" i="24"/>
  <c r="JC37" i="24"/>
  <c r="JD37" i="24"/>
  <c r="JF37" i="24"/>
  <c r="JM37" i="24"/>
  <c r="JI37" i="24"/>
  <c r="JN37" i="24"/>
  <c r="JO37" i="24"/>
  <c r="JP37" i="24"/>
  <c r="JR37" i="24"/>
  <c r="JY37" i="24"/>
  <c r="JU37" i="24"/>
  <c r="JZ37" i="24"/>
  <c r="KA37" i="24"/>
  <c r="KB37" i="24"/>
  <c r="KD37" i="24"/>
  <c r="I27" i="24"/>
  <c r="E27" i="24"/>
  <c r="J27" i="24"/>
  <c r="K27" i="24"/>
  <c r="L27" i="24"/>
  <c r="N27" i="24"/>
  <c r="U27" i="24"/>
  <c r="V27" i="24"/>
  <c r="W27" i="24"/>
  <c r="X27" i="24"/>
  <c r="Z27" i="24"/>
  <c r="AG27" i="24"/>
  <c r="AH27" i="24"/>
  <c r="AI27" i="24"/>
  <c r="AJ27" i="24"/>
  <c r="AL27" i="24"/>
  <c r="AS27" i="24"/>
  <c r="AT27" i="24"/>
  <c r="AU27" i="24"/>
  <c r="AX27" i="24"/>
  <c r="BE27" i="24"/>
  <c r="BF27" i="24"/>
  <c r="BG27" i="24"/>
  <c r="BH27" i="24"/>
  <c r="BJ27" i="24"/>
  <c r="BQ27" i="24"/>
  <c r="BN27" i="24"/>
  <c r="BR27" i="24"/>
  <c r="BS27" i="24"/>
  <c r="BV27" i="24"/>
  <c r="CC27" i="24"/>
  <c r="BY27" i="24"/>
  <c r="CD27" i="24"/>
  <c r="CE27" i="24"/>
  <c r="CH27" i="24"/>
  <c r="CO27" i="24"/>
  <c r="CL27" i="24"/>
  <c r="CP27" i="24"/>
  <c r="CQ27" i="24"/>
  <c r="CT27" i="24"/>
  <c r="DA27" i="24"/>
  <c r="DB27" i="24"/>
  <c r="DC27" i="24"/>
  <c r="DD27" i="24"/>
  <c r="DF27" i="24"/>
  <c r="DM27" i="24"/>
  <c r="DN27" i="24"/>
  <c r="DO27" i="24"/>
  <c r="DP27" i="24"/>
  <c r="DR27" i="24"/>
  <c r="DZ27" i="24"/>
  <c r="EA27" i="24"/>
  <c r="EB27" i="24"/>
  <c r="ED27" i="24"/>
  <c r="FI27" i="24"/>
  <c r="FJ27" i="24"/>
  <c r="FK27" i="24"/>
  <c r="FL27" i="24"/>
  <c r="FN27" i="24"/>
  <c r="FU27" i="24"/>
  <c r="FV27" i="24"/>
  <c r="FW27" i="24"/>
  <c r="FX27" i="24"/>
  <c r="FZ27" i="24"/>
  <c r="GG27" i="24"/>
  <c r="GH27" i="24"/>
  <c r="GI27" i="24"/>
  <c r="GJ27" i="24"/>
  <c r="GL27" i="24"/>
  <c r="GS27" i="24"/>
  <c r="GT27" i="24"/>
  <c r="GU27" i="24"/>
  <c r="GV27" i="24"/>
  <c r="GX27" i="24"/>
  <c r="HE27" i="24"/>
  <c r="HF27" i="24"/>
  <c r="HG27" i="24"/>
  <c r="HH27" i="24"/>
  <c r="HJ27" i="24"/>
  <c r="HQ27" i="24"/>
  <c r="HR27" i="24"/>
  <c r="HS27" i="24"/>
  <c r="HT27" i="24"/>
  <c r="HV27" i="24"/>
  <c r="IC27" i="24"/>
  <c r="ID27" i="24"/>
  <c r="IE27" i="24"/>
  <c r="IF27" i="24"/>
  <c r="IH27" i="24"/>
  <c r="IO27" i="24"/>
  <c r="IP27" i="24"/>
  <c r="IQ27" i="24"/>
  <c r="IR27" i="24"/>
  <c r="IT27" i="24"/>
  <c r="JA27" i="24"/>
  <c r="JB27" i="24"/>
  <c r="JC27" i="24"/>
  <c r="JD27" i="24"/>
  <c r="JF27" i="24"/>
  <c r="JM27" i="24"/>
  <c r="JN27" i="24"/>
  <c r="JO27" i="24"/>
  <c r="JP27" i="24"/>
  <c r="JR27" i="24"/>
  <c r="JY27" i="24"/>
  <c r="JZ27" i="24"/>
  <c r="KA27" i="24"/>
  <c r="KB27" i="24"/>
  <c r="KD27" i="24"/>
  <c r="I28" i="24"/>
  <c r="J28" i="24"/>
  <c r="K28" i="24"/>
  <c r="L28" i="24"/>
  <c r="N28" i="24"/>
  <c r="U28" i="24"/>
  <c r="V28" i="24"/>
  <c r="W28" i="24"/>
  <c r="X28" i="24"/>
  <c r="Z28" i="24"/>
  <c r="AG28" i="24"/>
  <c r="AH28" i="24"/>
  <c r="AI28" i="24"/>
  <c r="AJ28" i="24"/>
  <c r="AL28" i="24"/>
  <c r="AS28" i="24"/>
  <c r="AT28" i="24"/>
  <c r="AU28" i="24"/>
  <c r="AX28" i="24"/>
  <c r="BE28" i="24"/>
  <c r="BA28" i="24"/>
  <c r="BF28" i="24"/>
  <c r="BG28" i="24"/>
  <c r="BH28" i="24"/>
  <c r="BJ28" i="24"/>
  <c r="BQ28" i="24"/>
  <c r="BN28" i="24"/>
  <c r="BR28" i="24"/>
  <c r="BS28" i="24"/>
  <c r="BV28" i="24"/>
  <c r="CC28" i="24"/>
  <c r="BY28" i="24"/>
  <c r="CD28" i="24"/>
  <c r="CE28" i="24"/>
  <c r="CH28" i="24"/>
  <c r="CO28" i="24"/>
  <c r="CK28" i="24"/>
  <c r="CP28" i="24"/>
  <c r="CQ28" i="24"/>
  <c r="CT28" i="24"/>
  <c r="DA28" i="24"/>
  <c r="DB28" i="24"/>
  <c r="DC28" i="24"/>
  <c r="DD28" i="24"/>
  <c r="DF28" i="24"/>
  <c r="DM28" i="24"/>
  <c r="DN28" i="24"/>
  <c r="DO28" i="24"/>
  <c r="DP28" i="24"/>
  <c r="DR28" i="24"/>
  <c r="DZ28" i="24"/>
  <c r="EA28" i="24"/>
  <c r="EB28" i="24"/>
  <c r="ED28" i="24"/>
  <c r="FI28" i="24"/>
  <c r="FJ28" i="24"/>
  <c r="FK28" i="24"/>
  <c r="FL28" i="24"/>
  <c r="FN28" i="24"/>
  <c r="FU28" i="24"/>
  <c r="FV28" i="24"/>
  <c r="FW28" i="24"/>
  <c r="FX28" i="24"/>
  <c r="FZ28" i="24"/>
  <c r="GG28" i="24"/>
  <c r="GH28" i="24"/>
  <c r="GI28" i="24"/>
  <c r="GJ28" i="24"/>
  <c r="GL28" i="24"/>
  <c r="GS28" i="24"/>
  <c r="GT28" i="24"/>
  <c r="GU28" i="24"/>
  <c r="GV28" i="24"/>
  <c r="GX28" i="24"/>
  <c r="HE28" i="24"/>
  <c r="HF28" i="24"/>
  <c r="HG28" i="24"/>
  <c r="HH28" i="24"/>
  <c r="HJ28" i="24"/>
  <c r="HQ28" i="24"/>
  <c r="HR28" i="24"/>
  <c r="HS28" i="24"/>
  <c r="HT28" i="24"/>
  <c r="HV28" i="24"/>
  <c r="IC28" i="24"/>
  <c r="ID28" i="24"/>
  <c r="IE28" i="24"/>
  <c r="IF28" i="24"/>
  <c r="IH28" i="24"/>
  <c r="IO28" i="24"/>
  <c r="IP28" i="24"/>
  <c r="IQ28" i="24"/>
  <c r="IR28" i="24"/>
  <c r="IT28" i="24"/>
  <c r="JA28" i="24"/>
  <c r="JB28" i="24"/>
  <c r="JC28" i="24"/>
  <c r="JD28" i="24"/>
  <c r="JF28" i="24"/>
  <c r="JM28" i="24"/>
  <c r="JN28" i="24"/>
  <c r="JO28" i="24"/>
  <c r="JP28" i="24"/>
  <c r="JR28" i="24"/>
  <c r="JY28" i="24"/>
  <c r="JZ28" i="24"/>
  <c r="KA28" i="24"/>
  <c r="KB28" i="24"/>
  <c r="KD28" i="24"/>
  <c r="I25" i="24"/>
  <c r="J25" i="24"/>
  <c r="K25" i="24"/>
  <c r="L25" i="24"/>
  <c r="N25" i="24"/>
  <c r="U25" i="24"/>
  <c r="V25" i="24"/>
  <c r="W25" i="24"/>
  <c r="X25" i="24"/>
  <c r="Z25" i="24"/>
  <c r="AG25" i="24"/>
  <c r="AH25" i="24"/>
  <c r="AI25" i="24"/>
  <c r="AJ25" i="24"/>
  <c r="AL25" i="24"/>
  <c r="AS25" i="24"/>
  <c r="AT25" i="24"/>
  <c r="AU25" i="24"/>
  <c r="AX25" i="24"/>
  <c r="BE25" i="24"/>
  <c r="BA25" i="24"/>
  <c r="BF25" i="24"/>
  <c r="BG25" i="24"/>
  <c r="BH25" i="24"/>
  <c r="BJ25" i="24"/>
  <c r="BQ25" i="24"/>
  <c r="BN25" i="24"/>
  <c r="BR25" i="24"/>
  <c r="BS25" i="24"/>
  <c r="BV25" i="24"/>
  <c r="CC25" i="24"/>
  <c r="BY25" i="24"/>
  <c r="CD25" i="24"/>
  <c r="CE25" i="24"/>
  <c r="CH25" i="24"/>
  <c r="CO25" i="24"/>
  <c r="CL25" i="24"/>
  <c r="CP25" i="24"/>
  <c r="CQ25" i="24"/>
  <c r="CT25" i="24"/>
  <c r="DA25" i="24"/>
  <c r="DB25" i="24"/>
  <c r="DC25" i="24"/>
  <c r="DD25" i="24"/>
  <c r="DF25" i="24"/>
  <c r="DM25" i="24"/>
  <c r="DN25" i="24"/>
  <c r="DO25" i="24"/>
  <c r="DP25" i="24"/>
  <c r="DR25" i="24"/>
  <c r="DZ25" i="24"/>
  <c r="EA25" i="24"/>
  <c r="EB25" i="24"/>
  <c r="ED25" i="24"/>
  <c r="FI25" i="24"/>
  <c r="FJ25" i="24"/>
  <c r="FK25" i="24"/>
  <c r="FL25" i="24"/>
  <c r="FN25" i="24"/>
  <c r="FU25" i="24"/>
  <c r="FV25" i="24"/>
  <c r="FW25" i="24"/>
  <c r="FX25" i="24"/>
  <c r="FZ25" i="24"/>
  <c r="GG25" i="24"/>
  <c r="GH25" i="24"/>
  <c r="GI25" i="24"/>
  <c r="GJ25" i="24"/>
  <c r="GL25" i="24"/>
  <c r="GS25" i="24"/>
  <c r="GT25" i="24"/>
  <c r="GU25" i="24"/>
  <c r="GV25" i="24"/>
  <c r="GX25" i="24"/>
  <c r="HE25" i="24"/>
  <c r="HF25" i="24"/>
  <c r="HG25" i="24"/>
  <c r="HH25" i="24"/>
  <c r="HJ25" i="24"/>
  <c r="HQ25" i="24"/>
  <c r="HR25" i="24"/>
  <c r="HS25" i="24"/>
  <c r="HT25" i="24"/>
  <c r="HV25" i="24"/>
  <c r="IC25" i="24"/>
  <c r="ID25" i="24"/>
  <c r="IE25" i="24"/>
  <c r="IF25" i="24"/>
  <c r="IH25" i="24"/>
  <c r="IO25" i="24"/>
  <c r="IP25" i="24"/>
  <c r="IQ25" i="24"/>
  <c r="IR25" i="24"/>
  <c r="IT25" i="24"/>
  <c r="JA25" i="24"/>
  <c r="JB25" i="24"/>
  <c r="JC25" i="24"/>
  <c r="JD25" i="24"/>
  <c r="JF25" i="24"/>
  <c r="JM25" i="24"/>
  <c r="JN25" i="24"/>
  <c r="JO25" i="24"/>
  <c r="JP25" i="24"/>
  <c r="JR25" i="24"/>
  <c r="JY25" i="24"/>
  <c r="JZ25" i="24"/>
  <c r="KA25" i="24"/>
  <c r="KB25" i="24"/>
  <c r="KD25" i="24"/>
  <c r="I26" i="24"/>
  <c r="J26" i="24"/>
  <c r="K26" i="24"/>
  <c r="L26" i="24"/>
  <c r="N26" i="24"/>
  <c r="U26" i="24"/>
  <c r="V26" i="24"/>
  <c r="W26" i="24"/>
  <c r="X26" i="24"/>
  <c r="Z26" i="24"/>
  <c r="AG26" i="24"/>
  <c r="AH26" i="24"/>
  <c r="AI26" i="24"/>
  <c r="AJ26" i="24"/>
  <c r="AL26" i="24"/>
  <c r="AS26" i="24"/>
  <c r="AT26" i="24"/>
  <c r="AU26" i="24"/>
  <c r="AX26" i="24"/>
  <c r="BE26" i="24"/>
  <c r="BA26" i="24"/>
  <c r="BF26" i="24"/>
  <c r="BG26" i="24"/>
  <c r="BH26" i="24"/>
  <c r="BJ26" i="24"/>
  <c r="BQ26" i="24"/>
  <c r="BN26" i="24"/>
  <c r="BR26" i="24"/>
  <c r="BS26" i="24"/>
  <c r="BV26" i="24"/>
  <c r="CC26" i="24"/>
  <c r="BY26" i="24"/>
  <c r="CD26" i="24"/>
  <c r="CE26" i="24"/>
  <c r="CH26" i="24"/>
  <c r="CO26" i="24"/>
  <c r="CK26" i="24"/>
  <c r="CP26" i="24"/>
  <c r="CQ26" i="24"/>
  <c r="CT26" i="24"/>
  <c r="DA26" i="24"/>
  <c r="DB26" i="24"/>
  <c r="DC26" i="24"/>
  <c r="DD26" i="24"/>
  <c r="DF26" i="24"/>
  <c r="DM26" i="24"/>
  <c r="DN26" i="24"/>
  <c r="DO26" i="24"/>
  <c r="DP26" i="24"/>
  <c r="DR26" i="24"/>
  <c r="DZ26" i="24"/>
  <c r="EA26" i="24"/>
  <c r="EB26" i="24"/>
  <c r="ED26" i="24"/>
  <c r="FI26" i="24"/>
  <c r="FJ26" i="24"/>
  <c r="FK26" i="24"/>
  <c r="FL26" i="24"/>
  <c r="FN26" i="24"/>
  <c r="FU26" i="24"/>
  <c r="FV26" i="24"/>
  <c r="FW26" i="24"/>
  <c r="FX26" i="24"/>
  <c r="FZ26" i="24"/>
  <c r="GG26" i="24"/>
  <c r="GH26" i="24"/>
  <c r="GI26" i="24"/>
  <c r="GJ26" i="24"/>
  <c r="GL26" i="24"/>
  <c r="GS26" i="24"/>
  <c r="GT26" i="24"/>
  <c r="GU26" i="24"/>
  <c r="GV26" i="24"/>
  <c r="GX26" i="24"/>
  <c r="HE26" i="24"/>
  <c r="HF26" i="24"/>
  <c r="HG26" i="24"/>
  <c r="HH26" i="24"/>
  <c r="HJ26" i="24"/>
  <c r="HQ26" i="24"/>
  <c r="HR26" i="24"/>
  <c r="HS26" i="24"/>
  <c r="HT26" i="24"/>
  <c r="HV26" i="24"/>
  <c r="IC26" i="24"/>
  <c r="ID26" i="24"/>
  <c r="IE26" i="24"/>
  <c r="IF26" i="24"/>
  <c r="IH26" i="24"/>
  <c r="IO26" i="24"/>
  <c r="IP26" i="24"/>
  <c r="IQ26" i="24"/>
  <c r="IR26" i="24"/>
  <c r="IT26" i="24"/>
  <c r="JA26" i="24"/>
  <c r="JB26" i="24"/>
  <c r="JC26" i="24"/>
  <c r="JD26" i="24"/>
  <c r="JF26" i="24"/>
  <c r="JM26" i="24"/>
  <c r="JN26" i="24"/>
  <c r="JO26" i="24"/>
  <c r="JP26" i="24"/>
  <c r="JR26" i="24"/>
  <c r="JY26" i="24"/>
  <c r="JZ26" i="24"/>
  <c r="KA26" i="24"/>
  <c r="KB26" i="24"/>
  <c r="KD26" i="24"/>
  <c r="I85" i="24"/>
  <c r="J85" i="24"/>
  <c r="K85" i="24"/>
  <c r="L85" i="24"/>
  <c r="N85" i="24"/>
  <c r="U85" i="24"/>
  <c r="V85" i="24"/>
  <c r="W85" i="24"/>
  <c r="X85" i="24"/>
  <c r="Z85" i="24"/>
  <c r="AG85" i="24"/>
  <c r="AH85" i="24"/>
  <c r="AI85" i="24"/>
  <c r="AJ85" i="24"/>
  <c r="AL85" i="24"/>
  <c r="AS85" i="24"/>
  <c r="AT85" i="24"/>
  <c r="AU85" i="24"/>
  <c r="AX85" i="24"/>
  <c r="BE85" i="24"/>
  <c r="BF85" i="24"/>
  <c r="BG85" i="24"/>
  <c r="BH85" i="24"/>
  <c r="BJ85" i="24"/>
  <c r="BQ85" i="24"/>
  <c r="BN85" i="24"/>
  <c r="BR85" i="24"/>
  <c r="BS85" i="24"/>
  <c r="BV85" i="24"/>
  <c r="CC85" i="24"/>
  <c r="BY85" i="24"/>
  <c r="CD85" i="24"/>
  <c r="CE85" i="24"/>
  <c r="CH85" i="24"/>
  <c r="CO85" i="24"/>
  <c r="CK85" i="24"/>
  <c r="CP85" i="24"/>
  <c r="CQ85" i="24"/>
  <c r="CT85" i="24"/>
  <c r="DA85" i="24"/>
  <c r="DB85" i="24"/>
  <c r="DC85" i="24"/>
  <c r="DD85" i="24"/>
  <c r="DF85" i="24"/>
  <c r="DM85" i="24"/>
  <c r="DN85" i="24"/>
  <c r="DO85" i="24"/>
  <c r="DP85" i="24"/>
  <c r="DR85" i="24"/>
  <c r="DZ85" i="24"/>
  <c r="EA85" i="24"/>
  <c r="EB85" i="24"/>
  <c r="ED85" i="24"/>
  <c r="FI85" i="24"/>
  <c r="FJ85" i="24"/>
  <c r="FK85" i="24"/>
  <c r="FL85" i="24"/>
  <c r="FN85" i="24"/>
  <c r="FU85" i="24"/>
  <c r="FV85" i="24"/>
  <c r="FW85" i="24"/>
  <c r="FX85" i="24"/>
  <c r="FZ85" i="24"/>
  <c r="GG85" i="24"/>
  <c r="GH85" i="24"/>
  <c r="GI85" i="24"/>
  <c r="GJ85" i="24"/>
  <c r="GL85" i="24"/>
  <c r="GS85" i="24"/>
  <c r="GT85" i="24"/>
  <c r="GU85" i="24"/>
  <c r="GV85" i="24"/>
  <c r="GX85" i="24"/>
  <c r="HE85" i="24"/>
  <c r="HF85" i="24"/>
  <c r="HG85" i="24"/>
  <c r="HH85" i="24"/>
  <c r="HJ85" i="24"/>
  <c r="HQ85" i="24"/>
  <c r="HR85" i="24"/>
  <c r="HS85" i="24"/>
  <c r="HT85" i="24"/>
  <c r="HV85" i="24"/>
  <c r="IC85" i="24"/>
  <c r="ID85" i="24"/>
  <c r="IE85" i="24"/>
  <c r="IF85" i="24"/>
  <c r="IH85" i="24"/>
  <c r="IO85" i="24"/>
  <c r="IP85" i="24"/>
  <c r="IQ85" i="24"/>
  <c r="IR85" i="24"/>
  <c r="IT85" i="24"/>
  <c r="JA85" i="24"/>
  <c r="JB85" i="24"/>
  <c r="JC85" i="24"/>
  <c r="JD85" i="24"/>
  <c r="JF85" i="24"/>
  <c r="JM85" i="24"/>
  <c r="JN85" i="24"/>
  <c r="JO85" i="24"/>
  <c r="JP85" i="24"/>
  <c r="JR85" i="24"/>
  <c r="JY85" i="24"/>
  <c r="JZ85" i="24"/>
  <c r="KA85" i="24"/>
  <c r="KB85" i="24"/>
  <c r="KD85" i="24"/>
  <c r="I86" i="24"/>
  <c r="J86" i="24"/>
  <c r="K86" i="24"/>
  <c r="L86" i="24"/>
  <c r="N86" i="24"/>
  <c r="U86" i="24"/>
  <c r="V86" i="24"/>
  <c r="W86" i="24"/>
  <c r="X86" i="24"/>
  <c r="Z86" i="24"/>
  <c r="AG86" i="24"/>
  <c r="AC86" i="24"/>
  <c r="AH86" i="24"/>
  <c r="AI86" i="24"/>
  <c r="AJ86" i="24"/>
  <c r="AL86" i="24"/>
  <c r="AS86" i="24"/>
  <c r="AP86" i="24"/>
  <c r="AT86" i="24"/>
  <c r="AU86" i="24"/>
  <c r="AX86" i="24"/>
  <c r="BE86" i="24"/>
  <c r="BB86" i="24"/>
  <c r="BF86" i="24"/>
  <c r="BG86" i="24"/>
  <c r="BH86" i="24"/>
  <c r="BJ86" i="24"/>
  <c r="BQ86" i="24"/>
  <c r="BN86" i="24"/>
  <c r="BR86" i="24"/>
  <c r="BS86" i="24"/>
  <c r="BV86" i="24"/>
  <c r="CC86" i="24"/>
  <c r="BY86" i="24"/>
  <c r="CD86" i="24"/>
  <c r="CE86" i="24"/>
  <c r="CH86" i="24"/>
  <c r="CO86" i="24"/>
  <c r="CK86" i="24"/>
  <c r="CP86" i="24"/>
  <c r="CQ86" i="24"/>
  <c r="CT86" i="24"/>
  <c r="DA86" i="24"/>
  <c r="DB86" i="24"/>
  <c r="DC86" i="24"/>
  <c r="DD86" i="24"/>
  <c r="DF86" i="24"/>
  <c r="DM86" i="24"/>
  <c r="DI86" i="24"/>
  <c r="DN86" i="24"/>
  <c r="DO86" i="24"/>
  <c r="DP86" i="24"/>
  <c r="DR86" i="24"/>
  <c r="DZ86" i="24"/>
  <c r="EA86" i="24"/>
  <c r="EB86" i="24"/>
  <c r="ED86" i="24"/>
  <c r="FI86" i="24"/>
  <c r="FJ86" i="24"/>
  <c r="FK86" i="24"/>
  <c r="FL86" i="24"/>
  <c r="FN86" i="24"/>
  <c r="FU86" i="24"/>
  <c r="FQ86" i="24"/>
  <c r="FV86" i="24"/>
  <c r="FW86" i="24"/>
  <c r="FX86" i="24"/>
  <c r="FZ86" i="24"/>
  <c r="GG86" i="24"/>
  <c r="GC86" i="24"/>
  <c r="GH86" i="24"/>
  <c r="GI86" i="24"/>
  <c r="GJ86" i="24"/>
  <c r="GL86" i="24"/>
  <c r="GS86" i="24"/>
  <c r="GO86" i="24"/>
  <c r="GT86" i="24"/>
  <c r="GU86" i="24"/>
  <c r="GV86" i="24"/>
  <c r="GX86" i="24"/>
  <c r="HE86" i="24"/>
  <c r="HA86" i="24"/>
  <c r="HF86" i="24"/>
  <c r="HG86" i="24"/>
  <c r="HH86" i="24"/>
  <c r="HJ86" i="24"/>
  <c r="HQ86" i="24"/>
  <c r="HM86" i="24"/>
  <c r="HR86" i="24"/>
  <c r="HS86" i="24"/>
  <c r="HT86" i="24"/>
  <c r="HV86" i="24"/>
  <c r="IC86" i="24"/>
  <c r="HY86" i="24"/>
  <c r="ID86" i="24"/>
  <c r="IE86" i="24"/>
  <c r="IF86" i="24"/>
  <c r="IH86" i="24"/>
  <c r="IO86" i="24"/>
  <c r="IK86" i="24"/>
  <c r="IP86" i="24"/>
  <c r="IQ86" i="24"/>
  <c r="IR86" i="24"/>
  <c r="IT86" i="24"/>
  <c r="JA86" i="24"/>
  <c r="IW86" i="24"/>
  <c r="JB86" i="24"/>
  <c r="JC86" i="24"/>
  <c r="JD86" i="24"/>
  <c r="JF86" i="24"/>
  <c r="JM86" i="24"/>
  <c r="JI86" i="24"/>
  <c r="JN86" i="24"/>
  <c r="JO86" i="24"/>
  <c r="JP86" i="24"/>
  <c r="JR86" i="24"/>
  <c r="JY86" i="24"/>
  <c r="JU86" i="24"/>
  <c r="JZ86" i="24"/>
  <c r="KA86" i="24"/>
  <c r="KB86" i="24"/>
  <c r="KD86" i="24"/>
  <c r="I89" i="24"/>
  <c r="E89" i="24"/>
  <c r="J89" i="24"/>
  <c r="K89" i="24"/>
  <c r="L89" i="24"/>
  <c r="N89" i="24"/>
  <c r="U89" i="24"/>
  <c r="Q89" i="24"/>
  <c r="V89" i="24"/>
  <c r="W89" i="24"/>
  <c r="X89" i="24"/>
  <c r="Z89" i="24"/>
  <c r="AG89" i="24"/>
  <c r="AC89" i="24"/>
  <c r="AH89" i="24"/>
  <c r="AI89" i="24"/>
  <c r="AJ89" i="24"/>
  <c r="AL89" i="24"/>
  <c r="AS89" i="24"/>
  <c r="AO89" i="24"/>
  <c r="AT89" i="24"/>
  <c r="AU89" i="24"/>
  <c r="AX89" i="24"/>
  <c r="BE89" i="24"/>
  <c r="BB89" i="24"/>
  <c r="BF89" i="24"/>
  <c r="BG89" i="24"/>
  <c r="BH89" i="24"/>
  <c r="BJ89" i="24"/>
  <c r="BQ89" i="24"/>
  <c r="BN89" i="24"/>
  <c r="BR89" i="24"/>
  <c r="BS89" i="24"/>
  <c r="BV89" i="24"/>
  <c r="CC89" i="24"/>
  <c r="BY89" i="24"/>
  <c r="CD89" i="24"/>
  <c r="CE89" i="24"/>
  <c r="CH89" i="24"/>
  <c r="CO89" i="24"/>
  <c r="CL89" i="24"/>
  <c r="CP89" i="24"/>
  <c r="CQ89" i="24"/>
  <c r="CT89" i="24"/>
  <c r="DA89" i="24"/>
  <c r="DB89" i="24"/>
  <c r="DC89" i="24"/>
  <c r="DD89" i="24"/>
  <c r="DF89" i="24"/>
  <c r="DM89" i="24"/>
  <c r="DI89" i="24"/>
  <c r="DN89" i="24"/>
  <c r="DO89" i="24"/>
  <c r="DP89" i="24"/>
  <c r="DR89" i="24"/>
  <c r="DZ89" i="24"/>
  <c r="EA89" i="24"/>
  <c r="EB89" i="24"/>
  <c r="ED89" i="24"/>
  <c r="FI89" i="24"/>
  <c r="FJ89" i="24"/>
  <c r="FK89" i="24"/>
  <c r="FL89" i="24"/>
  <c r="FN89" i="24"/>
  <c r="FU89" i="24"/>
  <c r="FQ89" i="24"/>
  <c r="FV89" i="24"/>
  <c r="FW89" i="24"/>
  <c r="FX89" i="24"/>
  <c r="FZ89" i="24"/>
  <c r="GG89" i="24"/>
  <c r="GC89" i="24"/>
  <c r="GH89" i="24"/>
  <c r="GI89" i="24"/>
  <c r="GJ89" i="24"/>
  <c r="GL89" i="24"/>
  <c r="GS89" i="24"/>
  <c r="GO89" i="24"/>
  <c r="GT89" i="24"/>
  <c r="GU89" i="24"/>
  <c r="GV89" i="24"/>
  <c r="GX89" i="24"/>
  <c r="HE89" i="24"/>
  <c r="HA89" i="24"/>
  <c r="HF89" i="24"/>
  <c r="HG89" i="24"/>
  <c r="HH89" i="24"/>
  <c r="HJ89" i="24"/>
  <c r="HQ89" i="24"/>
  <c r="HM89" i="24"/>
  <c r="HR89" i="24"/>
  <c r="HS89" i="24"/>
  <c r="HT89" i="24"/>
  <c r="HV89" i="24"/>
  <c r="IC89" i="24"/>
  <c r="HY89" i="24"/>
  <c r="ID89" i="24"/>
  <c r="IE89" i="24"/>
  <c r="IF89" i="24"/>
  <c r="IH89" i="24"/>
  <c r="IO89" i="24"/>
  <c r="IK89" i="24"/>
  <c r="IP89" i="24"/>
  <c r="IQ89" i="24"/>
  <c r="IR89" i="24"/>
  <c r="IT89" i="24"/>
  <c r="JA89" i="24"/>
  <c r="IW89" i="24"/>
  <c r="JB89" i="24"/>
  <c r="JC89" i="24"/>
  <c r="JD89" i="24"/>
  <c r="JF89" i="24"/>
  <c r="JM89" i="24"/>
  <c r="JI89" i="24"/>
  <c r="JN89" i="24"/>
  <c r="JO89" i="24"/>
  <c r="JP89" i="24"/>
  <c r="JR89" i="24"/>
  <c r="JY89" i="24"/>
  <c r="JU89" i="24"/>
  <c r="JZ89" i="24"/>
  <c r="KA89" i="24"/>
  <c r="KB89" i="24"/>
  <c r="KD89" i="24"/>
  <c r="I90" i="24"/>
  <c r="E90" i="24"/>
  <c r="J90" i="24"/>
  <c r="K90" i="24"/>
  <c r="L90" i="24"/>
  <c r="N90" i="24"/>
  <c r="U90" i="24"/>
  <c r="Q90" i="24"/>
  <c r="V90" i="24"/>
  <c r="W90" i="24"/>
  <c r="X90" i="24"/>
  <c r="Z90" i="24"/>
  <c r="AG90" i="24"/>
  <c r="AC90" i="24"/>
  <c r="AH90" i="24"/>
  <c r="AI90" i="24"/>
  <c r="AJ90" i="24"/>
  <c r="AL90" i="24"/>
  <c r="AS90" i="24"/>
  <c r="AO90" i="24"/>
  <c r="AT90" i="24"/>
  <c r="AU90" i="24"/>
  <c r="AX90" i="24"/>
  <c r="BE90" i="24"/>
  <c r="BB90" i="24"/>
  <c r="BF90" i="24"/>
  <c r="BG90" i="24"/>
  <c r="BH90" i="24"/>
  <c r="BJ90" i="24"/>
  <c r="BQ90" i="24"/>
  <c r="BN90" i="24"/>
  <c r="BR90" i="24"/>
  <c r="BS90" i="24"/>
  <c r="BV90" i="24"/>
  <c r="CC90" i="24"/>
  <c r="BY90" i="24"/>
  <c r="CD90" i="24"/>
  <c r="CE90" i="24"/>
  <c r="CH90" i="24"/>
  <c r="CO90" i="24"/>
  <c r="CK90" i="24"/>
  <c r="CP90" i="24"/>
  <c r="CQ90" i="24"/>
  <c r="CT90" i="24"/>
  <c r="DA90" i="24"/>
  <c r="DB90" i="24"/>
  <c r="DC90" i="24"/>
  <c r="DD90" i="24"/>
  <c r="DF90" i="24"/>
  <c r="DM90" i="24"/>
  <c r="DJ90" i="24"/>
  <c r="DN90" i="24"/>
  <c r="DO90" i="24"/>
  <c r="DP90" i="24"/>
  <c r="DR90" i="24"/>
  <c r="DZ90" i="24"/>
  <c r="EA90" i="24"/>
  <c r="EB90" i="24"/>
  <c r="ED90" i="24"/>
  <c r="FI90" i="24"/>
  <c r="FJ90" i="24"/>
  <c r="FK90" i="24"/>
  <c r="FL90" i="24"/>
  <c r="FN90" i="24"/>
  <c r="FU90" i="24"/>
  <c r="FQ90" i="24"/>
  <c r="FV90" i="24"/>
  <c r="FW90" i="24"/>
  <c r="FX90" i="24"/>
  <c r="FZ90" i="24"/>
  <c r="GG90" i="24"/>
  <c r="GC90" i="24"/>
  <c r="GH90" i="24"/>
  <c r="GI90" i="24"/>
  <c r="GJ90" i="24"/>
  <c r="GL90" i="24"/>
  <c r="GS90" i="24"/>
  <c r="GO90" i="24"/>
  <c r="GT90" i="24"/>
  <c r="GU90" i="24"/>
  <c r="GV90" i="24"/>
  <c r="GX90" i="24"/>
  <c r="HE90" i="24"/>
  <c r="HA90" i="24"/>
  <c r="HF90" i="24"/>
  <c r="HG90" i="24"/>
  <c r="HH90" i="24"/>
  <c r="HJ90" i="24"/>
  <c r="HQ90" i="24"/>
  <c r="HM90" i="24"/>
  <c r="HR90" i="24"/>
  <c r="HS90" i="24"/>
  <c r="HT90" i="24"/>
  <c r="HV90" i="24"/>
  <c r="IC90" i="24"/>
  <c r="HY90" i="24"/>
  <c r="ID90" i="24"/>
  <c r="IE90" i="24"/>
  <c r="IF90" i="24"/>
  <c r="IH90" i="24"/>
  <c r="IO90" i="24"/>
  <c r="IK90" i="24"/>
  <c r="IP90" i="24"/>
  <c r="IQ90" i="24"/>
  <c r="IR90" i="24"/>
  <c r="IT90" i="24"/>
  <c r="JA90" i="24"/>
  <c r="IW90" i="24"/>
  <c r="JB90" i="24"/>
  <c r="JC90" i="24"/>
  <c r="JD90" i="24"/>
  <c r="JF90" i="24"/>
  <c r="JM90" i="24"/>
  <c r="JI90" i="24"/>
  <c r="JN90" i="24"/>
  <c r="JO90" i="24"/>
  <c r="JP90" i="24"/>
  <c r="JR90" i="24"/>
  <c r="JY90" i="24"/>
  <c r="JU90" i="24"/>
  <c r="JZ90" i="24"/>
  <c r="KA90" i="24"/>
  <c r="KB90" i="24"/>
  <c r="KD90" i="24"/>
  <c r="I91" i="24"/>
  <c r="E91" i="24"/>
  <c r="J91" i="24"/>
  <c r="K91" i="24"/>
  <c r="L91" i="24"/>
  <c r="N91" i="24"/>
  <c r="U91" i="24"/>
  <c r="Q91" i="24"/>
  <c r="V91" i="24"/>
  <c r="W91" i="24"/>
  <c r="X91" i="24"/>
  <c r="Z91" i="24"/>
  <c r="AG91" i="24"/>
  <c r="AC91" i="24"/>
  <c r="AH91" i="24"/>
  <c r="AI91" i="24"/>
  <c r="AJ91" i="24"/>
  <c r="AL91" i="24"/>
  <c r="AS91" i="24"/>
  <c r="AO91" i="24"/>
  <c r="AT91" i="24"/>
  <c r="AU91" i="24"/>
  <c r="AX91" i="24"/>
  <c r="BE91" i="24"/>
  <c r="BA91" i="24"/>
  <c r="BF91" i="24"/>
  <c r="BG91" i="24"/>
  <c r="BH91" i="24"/>
  <c r="BJ91" i="24"/>
  <c r="BQ91" i="24"/>
  <c r="BM91" i="24"/>
  <c r="BR91" i="24"/>
  <c r="BS91" i="24"/>
  <c r="BV91" i="24"/>
  <c r="CC91" i="24"/>
  <c r="BZ91" i="24"/>
  <c r="CD91" i="24"/>
  <c r="CE91" i="24"/>
  <c r="CH91" i="24"/>
  <c r="CO91" i="24"/>
  <c r="CK91" i="24"/>
  <c r="CP91" i="24"/>
  <c r="CQ91" i="24"/>
  <c r="CT91" i="24"/>
  <c r="DA91" i="24"/>
  <c r="CX91" i="24"/>
  <c r="DB91" i="24"/>
  <c r="DC91" i="24"/>
  <c r="DD91" i="24"/>
  <c r="DF91" i="24"/>
  <c r="DM91" i="24"/>
  <c r="DI91" i="24"/>
  <c r="DN91" i="24"/>
  <c r="DO91" i="24"/>
  <c r="DP91" i="24"/>
  <c r="DR91" i="24"/>
  <c r="DZ91" i="24"/>
  <c r="EA91" i="24"/>
  <c r="EB91" i="24"/>
  <c r="ED91" i="24"/>
  <c r="FI91" i="24"/>
  <c r="FJ91" i="24"/>
  <c r="FK91" i="24"/>
  <c r="FL91" i="24"/>
  <c r="FN91" i="24"/>
  <c r="FU91" i="24"/>
  <c r="FQ91" i="24"/>
  <c r="FV91" i="24"/>
  <c r="FW91" i="24"/>
  <c r="FX91" i="24"/>
  <c r="FZ91" i="24"/>
  <c r="GG91" i="24"/>
  <c r="GC91" i="24"/>
  <c r="GH91" i="24"/>
  <c r="GI91" i="24"/>
  <c r="GJ91" i="24"/>
  <c r="GL91" i="24"/>
  <c r="GS91" i="24"/>
  <c r="GO91" i="24"/>
  <c r="GT91" i="24"/>
  <c r="GU91" i="24"/>
  <c r="GV91" i="24"/>
  <c r="GX91" i="24"/>
  <c r="HE91" i="24"/>
  <c r="HA91" i="24"/>
  <c r="HF91" i="24"/>
  <c r="HG91" i="24"/>
  <c r="HH91" i="24"/>
  <c r="HJ91" i="24"/>
  <c r="HQ91" i="24"/>
  <c r="HM91" i="24"/>
  <c r="HR91" i="24"/>
  <c r="HS91" i="24"/>
  <c r="HT91" i="24"/>
  <c r="HV91" i="24"/>
  <c r="IC91" i="24"/>
  <c r="HY91" i="24"/>
  <c r="ID91" i="24"/>
  <c r="IE91" i="24"/>
  <c r="IF91" i="24"/>
  <c r="IH91" i="24"/>
  <c r="IO91" i="24"/>
  <c r="IK91" i="24"/>
  <c r="IP91" i="24"/>
  <c r="IQ91" i="24"/>
  <c r="IR91" i="24"/>
  <c r="IT91" i="24"/>
  <c r="JA91" i="24"/>
  <c r="IW91" i="24"/>
  <c r="JB91" i="24"/>
  <c r="JC91" i="24"/>
  <c r="JD91" i="24"/>
  <c r="JF91" i="24"/>
  <c r="JM91" i="24"/>
  <c r="JI91" i="24"/>
  <c r="JN91" i="24"/>
  <c r="JO91" i="24"/>
  <c r="JP91" i="24"/>
  <c r="JR91" i="24"/>
  <c r="JY91" i="24"/>
  <c r="JU91" i="24"/>
  <c r="JZ91" i="24"/>
  <c r="KA91" i="24"/>
  <c r="KB91" i="24"/>
  <c r="KD91" i="24"/>
  <c r="I75" i="24"/>
  <c r="E75" i="24"/>
  <c r="J75" i="24"/>
  <c r="K75" i="24"/>
  <c r="L75" i="24"/>
  <c r="N75" i="24"/>
  <c r="U75" i="24"/>
  <c r="Q75" i="24"/>
  <c r="V75" i="24"/>
  <c r="W75" i="24"/>
  <c r="X75" i="24"/>
  <c r="Z75" i="24"/>
  <c r="AG75" i="24"/>
  <c r="AC75" i="24"/>
  <c r="AH75" i="24"/>
  <c r="AI75" i="24"/>
  <c r="AJ75" i="24"/>
  <c r="AL75" i="24"/>
  <c r="AS75" i="24"/>
  <c r="AO75" i="24"/>
  <c r="AT75" i="24"/>
  <c r="AU75" i="24"/>
  <c r="AX75" i="24"/>
  <c r="BE75" i="24"/>
  <c r="BA75" i="24"/>
  <c r="BF75" i="24"/>
  <c r="BG75" i="24"/>
  <c r="BH75" i="24"/>
  <c r="BJ75" i="24"/>
  <c r="BQ75" i="24"/>
  <c r="BM75" i="24"/>
  <c r="BR75" i="24"/>
  <c r="BS75" i="24"/>
  <c r="BV75" i="24"/>
  <c r="CC75" i="24"/>
  <c r="BZ75" i="24"/>
  <c r="CD75" i="24"/>
  <c r="CE75" i="24"/>
  <c r="CH75" i="24"/>
  <c r="CO75" i="24"/>
  <c r="CK75" i="24"/>
  <c r="CP75" i="24"/>
  <c r="CQ75" i="24"/>
  <c r="CT75" i="24"/>
  <c r="DA75" i="24"/>
  <c r="DB75" i="24"/>
  <c r="DC75" i="24"/>
  <c r="DD75" i="24"/>
  <c r="DF75" i="24"/>
  <c r="DM75" i="24"/>
  <c r="DN75" i="24"/>
  <c r="DO75" i="24"/>
  <c r="DP75" i="24"/>
  <c r="DR75" i="24"/>
  <c r="DZ75" i="24"/>
  <c r="EA75" i="24"/>
  <c r="EB75" i="24"/>
  <c r="ED75" i="24"/>
  <c r="FI75" i="24"/>
  <c r="FJ75" i="24"/>
  <c r="FK75" i="24"/>
  <c r="FL75" i="24"/>
  <c r="FN75" i="24"/>
  <c r="FU75" i="24"/>
  <c r="FQ75" i="24"/>
  <c r="FV75" i="24"/>
  <c r="FW75" i="24"/>
  <c r="FX75" i="24"/>
  <c r="FZ75" i="24"/>
  <c r="GG75" i="24"/>
  <c r="GC75" i="24"/>
  <c r="GH75" i="24"/>
  <c r="GI75" i="24"/>
  <c r="GJ75" i="24"/>
  <c r="GL75" i="24"/>
  <c r="GS75" i="24"/>
  <c r="GO75" i="24"/>
  <c r="GT75" i="24"/>
  <c r="GU75" i="24"/>
  <c r="GV75" i="24"/>
  <c r="GX75" i="24"/>
  <c r="HE75" i="24"/>
  <c r="HA75" i="24"/>
  <c r="HF75" i="24"/>
  <c r="HG75" i="24"/>
  <c r="HH75" i="24"/>
  <c r="HJ75" i="24"/>
  <c r="HQ75" i="24"/>
  <c r="HM75" i="24"/>
  <c r="HR75" i="24"/>
  <c r="HS75" i="24"/>
  <c r="HT75" i="24"/>
  <c r="HV75" i="24"/>
  <c r="IC75" i="24"/>
  <c r="HY75" i="24"/>
  <c r="ID75" i="24"/>
  <c r="IE75" i="24"/>
  <c r="IF75" i="24"/>
  <c r="IH75" i="24"/>
  <c r="IO75" i="24"/>
  <c r="IK75" i="24"/>
  <c r="IP75" i="24"/>
  <c r="IQ75" i="24"/>
  <c r="IR75" i="24"/>
  <c r="IT75" i="24"/>
  <c r="JA75" i="24"/>
  <c r="IW75" i="24"/>
  <c r="JB75" i="24"/>
  <c r="JC75" i="24"/>
  <c r="JD75" i="24"/>
  <c r="JF75" i="24"/>
  <c r="JM75" i="24"/>
  <c r="JI75" i="24"/>
  <c r="JN75" i="24"/>
  <c r="JO75" i="24"/>
  <c r="JP75" i="24"/>
  <c r="JR75" i="24"/>
  <c r="JY75" i="24"/>
  <c r="JU75" i="24"/>
  <c r="JZ75" i="24"/>
  <c r="KA75" i="24"/>
  <c r="KB75" i="24"/>
  <c r="KD75" i="24"/>
  <c r="I76" i="24"/>
  <c r="E76" i="24"/>
  <c r="J76" i="24"/>
  <c r="K76" i="24"/>
  <c r="L76" i="24"/>
  <c r="N76" i="24"/>
  <c r="U76" i="24"/>
  <c r="Q76" i="24"/>
  <c r="V76" i="24"/>
  <c r="W76" i="24"/>
  <c r="X76" i="24"/>
  <c r="Z76" i="24"/>
  <c r="AG76" i="24"/>
  <c r="AC76" i="24"/>
  <c r="AH76" i="24"/>
  <c r="AI76" i="24"/>
  <c r="AJ76" i="24"/>
  <c r="AL76" i="24"/>
  <c r="AS76" i="24"/>
  <c r="AO76" i="24"/>
  <c r="AT76" i="24"/>
  <c r="AU76" i="24"/>
  <c r="AX76" i="24"/>
  <c r="BE76" i="24"/>
  <c r="BA76" i="24"/>
  <c r="BF76" i="24"/>
  <c r="BG76" i="24"/>
  <c r="BH76" i="24"/>
  <c r="BJ76" i="24"/>
  <c r="BQ76" i="24"/>
  <c r="BR76" i="24"/>
  <c r="BS76" i="24"/>
  <c r="BV76" i="24"/>
  <c r="CC76" i="24"/>
  <c r="BY76" i="24"/>
  <c r="CD76" i="24"/>
  <c r="CE76" i="24"/>
  <c r="CH76" i="24"/>
  <c r="CO76" i="24"/>
  <c r="CK76" i="24"/>
  <c r="CP76" i="24"/>
  <c r="CQ76" i="24"/>
  <c r="CT76" i="24"/>
  <c r="DA76" i="24"/>
  <c r="DB76" i="24"/>
  <c r="DC76" i="24"/>
  <c r="DD76" i="24"/>
  <c r="DF76" i="24"/>
  <c r="DM76" i="24"/>
  <c r="DI76" i="24"/>
  <c r="DN76" i="24"/>
  <c r="DO76" i="24"/>
  <c r="DP76" i="24"/>
  <c r="DR76" i="24"/>
  <c r="DZ76" i="24"/>
  <c r="EA76" i="24"/>
  <c r="EB76" i="24"/>
  <c r="ED76" i="24"/>
  <c r="FI76" i="24"/>
  <c r="FJ76" i="24"/>
  <c r="FK76" i="24"/>
  <c r="FL76" i="24"/>
  <c r="FN76" i="24"/>
  <c r="FU76" i="24"/>
  <c r="FQ76" i="24"/>
  <c r="FV76" i="24"/>
  <c r="FW76" i="24"/>
  <c r="FX76" i="24"/>
  <c r="FZ76" i="24"/>
  <c r="GG76" i="24"/>
  <c r="GC76" i="24"/>
  <c r="GH76" i="24"/>
  <c r="GI76" i="24"/>
  <c r="GJ76" i="24"/>
  <c r="GL76" i="24"/>
  <c r="GS76" i="24"/>
  <c r="GO76" i="24"/>
  <c r="GT76" i="24"/>
  <c r="GU76" i="24"/>
  <c r="GV76" i="24"/>
  <c r="GX76" i="24"/>
  <c r="HE76" i="24"/>
  <c r="HA76" i="24"/>
  <c r="HF76" i="24"/>
  <c r="HG76" i="24"/>
  <c r="HH76" i="24"/>
  <c r="HJ76" i="24"/>
  <c r="HQ76" i="24"/>
  <c r="HR76" i="24"/>
  <c r="HS76" i="24"/>
  <c r="HT76" i="24"/>
  <c r="HV76" i="24"/>
  <c r="IC76" i="24"/>
  <c r="ID76" i="24"/>
  <c r="IE76" i="24"/>
  <c r="IF76" i="24"/>
  <c r="IH76" i="24"/>
  <c r="IO76" i="24"/>
  <c r="IP76" i="24"/>
  <c r="IQ76" i="24"/>
  <c r="IR76" i="24"/>
  <c r="IT76" i="24"/>
  <c r="JA76" i="24"/>
  <c r="JB76" i="24"/>
  <c r="JC76" i="24"/>
  <c r="JD76" i="24"/>
  <c r="JF76" i="24"/>
  <c r="JM76" i="24"/>
  <c r="JN76" i="24"/>
  <c r="JO76" i="24"/>
  <c r="JP76" i="24"/>
  <c r="JR76" i="24"/>
  <c r="JY76" i="24"/>
  <c r="JZ76" i="24"/>
  <c r="KA76" i="24"/>
  <c r="KB76" i="24"/>
  <c r="KD76" i="24"/>
  <c r="I77" i="24"/>
  <c r="J77" i="24"/>
  <c r="K77" i="24"/>
  <c r="L77" i="24"/>
  <c r="N77" i="24"/>
  <c r="U77" i="24"/>
  <c r="V77" i="24"/>
  <c r="W77" i="24"/>
  <c r="X77" i="24"/>
  <c r="Z77" i="24"/>
  <c r="AG77" i="24"/>
  <c r="AH77" i="24"/>
  <c r="AI77" i="24"/>
  <c r="AJ77" i="24"/>
  <c r="AL77" i="24"/>
  <c r="AS77" i="24"/>
  <c r="AT77" i="24"/>
  <c r="AU77" i="24"/>
  <c r="AX77" i="24"/>
  <c r="BE77" i="24"/>
  <c r="BA77" i="24"/>
  <c r="BF77" i="24"/>
  <c r="BG77" i="24"/>
  <c r="BH77" i="24"/>
  <c r="BJ77" i="24"/>
  <c r="BQ77" i="24"/>
  <c r="BN77" i="24"/>
  <c r="BR77" i="24"/>
  <c r="BS77" i="24"/>
  <c r="BV77" i="24"/>
  <c r="CC77" i="24"/>
  <c r="BZ77" i="24"/>
  <c r="CD77" i="24"/>
  <c r="CE77" i="24"/>
  <c r="CH77" i="24"/>
  <c r="CO77" i="24"/>
  <c r="CK77" i="24"/>
  <c r="CP77" i="24"/>
  <c r="CQ77" i="24"/>
  <c r="CT77" i="24"/>
  <c r="DA77" i="24"/>
  <c r="DB77" i="24"/>
  <c r="DC77" i="24"/>
  <c r="DD77" i="24"/>
  <c r="DF77" i="24"/>
  <c r="DM77" i="24"/>
  <c r="DN77" i="24"/>
  <c r="DO77" i="24"/>
  <c r="DP77" i="24"/>
  <c r="DR77" i="24"/>
  <c r="DZ77" i="24"/>
  <c r="EA77" i="24"/>
  <c r="EB77" i="24"/>
  <c r="ED77" i="24"/>
  <c r="FI77" i="24"/>
  <c r="FJ77" i="24"/>
  <c r="FK77" i="24"/>
  <c r="FL77" i="24"/>
  <c r="FN77" i="24"/>
  <c r="FU77" i="24"/>
  <c r="FV77" i="24"/>
  <c r="FW77" i="24"/>
  <c r="FX77" i="24"/>
  <c r="FZ77" i="24"/>
  <c r="GG77" i="24"/>
  <c r="GH77" i="24"/>
  <c r="GI77" i="24"/>
  <c r="GJ77" i="24"/>
  <c r="GL77" i="24"/>
  <c r="GS77" i="24"/>
  <c r="GT77" i="24"/>
  <c r="GU77" i="24"/>
  <c r="GV77" i="24"/>
  <c r="GX77" i="24"/>
  <c r="HE77" i="24"/>
  <c r="HF77" i="24"/>
  <c r="HG77" i="24"/>
  <c r="HH77" i="24"/>
  <c r="HJ77" i="24"/>
  <c r="HQ77" i="24"/>
  <c r="HR77" i="24"/>
  <c r="HS77" i="24"/>
  <c r="HT77" i="24"/>
  <c r="HV77" i="24"/>
  <c r="IC77" i="24"/>
  <c r="ID77" i="24"/>
  <c r="IE77" i="24"/>
  <c r="IF77" i="24"/>
  <c r="IH77" i="24"/>
  <c r="IO77" i="24"/>
  <c r="IP77" i="24"/>
  <c r="IQ77" i="24"/>
  <c r="IR77" i="24"/>
  <c r="IT77" i="24"/>
  <c r="JA77" i="24"/>
  <c r="JB77" i="24"/>
  <c r="JC77" i="24"/>
  <c r="JD77" i="24"/>
  <c r="JF77" i="24"/>
  <c r="JM77" i="24"/>
  <c r="JN77" i="24"/>
  <c r="JO77" i="24"/>
  <c r="JP77" i="24"/>
  <c r="JR77" i="24"/>
  <c r="JY77" i="24"/>
  <c r="JZ77" i="24"/>
  <c r="KA77" i="24"/>
  <c r="KB77" i="24"/>
  <c r="KD77" i="24"/>
  <c r="BQ78" i="24"/>
  <c r="BN78" i="24"/>
  <c r="BR78" i="24"/>
  <c r="BS78" i="24"/>
  <c r="BV78" i="24"/>
  <c r="I78" i="24"/>
  <c r="J78" i="24"/>
  <c r="K78" i="24"/>
  <c r="L78" i="24"/>
  <c r="N78" i="24"/>
  <c r="U78" i="24"/>
  <c r="Q78" i="24"/>
  <c r="V78" i="24"/>
  <c r="W78" i="24"/>
  <c r="X78" i="24"/>
  <c r="Z78" i="24"/>
  <c r="CO80" i="24"/>
  <c r="CL80" i="24"/>
  <c r="CP80" i="24"/>
  <c r="CQ80" i="24"/>
  <c r="CT80" i="24"/>
  <c r="DA78" i="24"/>
  <c r="DB78" i="24"/>
  <c r="DC78" i="24"/>
  <c r="DD78" i="24"/>
  <c r="DF78" i="24"/>
  <c r="DM78" i="24"/>
  <c r="DI78" i="24"/>
  <c r="DN78" i="24"/>
  <c r="DO78" i="24"/>
  <c r="DP78" i="24"/>
  <c r="DR78" i="24"/>
  <c r="DZ78" i="24"/>
  <c r="EA78" i="24"/>
  <c r="EB78" i="24"/>
  <c r="ED78" i="24"/>
  <c r="FI78" i="24"/>
  <c r="FJ78" i="24"/>
  <c r="FK78" i="24"/>
  <c r="FL78" i="24"/>
  <c r="FN78" i="24"/>
  <c r="FU78" i="24"/>
  <c r="FQ78" i="24"/>
  <c r="FV78" i="24"/>
  <c r="FW78" i="24"/>
  <c r="FX78" i="24"/>
  <c r="FZ78" i="24"/>
  <c r="GG78" i="24"/>
  <c r="GC78" i="24"/>
  <c r="GH78" i="24"/>
  <c r="GI78" i="24"/>
  <c r="GJ78" i="24"/>
  <c r="GL78" i="24"/>
  <c r="GS78" i="24"/>
  <c r="GO78" i="24"/>
  <c r="GT78" i="24"/>
  <c r="GU78" i="24"/>
  <c r="GV78" i="24"/>
  <c r="GX78" i="24"/>
  <c r="HE78" i="24"/>
  <c r="HA78" i="24"/>
  <c r="HF78" i="24"/>
  <c r="HG78" i="24"/>
  <c r="HH78" i="24"/>
  <c r="HJ78" i="24"/>
  <c r="HQ78" i="24"/>
  <c r="HM78" i="24"/>
  <c r="HR78" i="24"/>
  <c r="HS78" i="24"/>
  <c r="HT78" i="24"/>
  <c r="HV78" i="24"/>
  <c r="IC78" i="24"/>
  <c r="HY78" i="24"/>
  <c r="ID78" i="24"/>
  <c r="IE78" i="24"/>
  <c r="IF78" i="24"/>
  <c r="IH78" i="24"/>
  <c r="IO78" i="24"/>
  <c r="IK78" i="24"/>
  <c r="IP78" i="24"/>
  <c r="IQ78" i="24"/>
  <c r="IR78" i="24"/>
  <c r="IT78" i="24"/>
  <c r="JA78" i="24"/>
  <c r="IW78" i="24"/>
  <c r="JB78" i="24"/>
  <c r="JC78" i="24"/>
  <c r="JD78" i="24"/>
  <c r="JF78" i="24"/>
  <c r="JM78" i="24"/>
  <c r="JI78" i="24"/>
  <c r="JN78" i="24"/>
  <c r="JO78" i="24"/>
  <c r="JP78" i="24"/>
  <c r="JR78" i="24"/>
  <c r="JY78" i="24"/>
  <c r="JU78" i="24"/>
  <c r="JZ78" i="24"/>
  <c r="KA78" i="24"/>
  <c r="KB78" i="24"/>
  <c r="KD78" i="24"/>
  <c r="I79" i="24"/>
  <c r="E79" i="24"/>
  <c r="J79" i="24"/>
  <c r="K79" i="24"/>
  <c r="L79" i="24"/>
  <c r="N79" i="24"/>
  <c r="U79" i="24"/>
  <c r="Q79" i="24"/>
  <c r="V79" i="24"/>
  <c r="W79" i="24"/>
  <c r="X79" i="24"/>
  <c r="Z79" i="24"/>
  <c r="AG79" i="24"/>
  <c r="AC79" i="24"/>
  <c r="AH79" i="24"/>
  <c r="AI79" i="24"/>
  <c r="AJ79" i="24"/>
  <c r="AL79" i="24"/>
  <c r="AS79" i="24"/>
  <c r="AP79" i="24"/>
  <c r="AT79" i="24"/>
  <c r="AU79" i="24"/>
  <c r="AX79" i="24"/>
  <c r="BE79" i="24"/>
  <c r="BB79" i="24"/>
  <c r="BF79" i="24"/>
  <c r="BG79" i="24"/>
  <c r="BH79" i="24"/>
  <c r="BJ79" i="24"/>
  <c r="CO81" i="24"/>
  <c r="CL81" i="24"/>
  <c r="CP81" i="24"/>
  <c r="CQ81" i="24"/>
  <c r="CT81" i="24"/>
  <c r="DA79" i="24"/>
  <c r="DB79" i="24"/>
  <c r="DC79" i="24"/>
  <c r="DD79" i="24"/>
  <c r="DF79" i="24"/>
  <c r="DM79" i="24"/>
  <c r="DI79" i="24"/>
  <c r="DN79" i="24"/>
  <c r="DO79" i="24"/>
  <c r="DP79" i="24"/>
  <c r="DR79" i="24"/>
  <c r="DZ79" i="24"/>
  <c r="EA79" i="24"/>
  <c r="EB79" i="24"/>
  <c r="ED79" i="24"/>
  <c r="FI79" i="24"/>
  <c r="FJ79" i="24"/>
  <c r="FK79" i="24"/>
  <c r="FL79" i="24"/>
  <c r="FN79" i="24"/>
  <c r="FU79" i="24"/>
  <c r="FQ79" i="24"/>
  <c r="FV79" i="24"/>
  <c r="FW79" i="24"/>
  <c r="FX79" i="24"/>
  <c r="FZ79" i="24"/>
  <c r="GG79" i="24"/>
  <c r="GC79" i="24"/>
  <c r="GH79" i="24"/>
  <c r="GI79" i="24"/>
  <c r="GJ79" i="24"/>
  <c r="GL79" i="24"/>
  <c r="GS79" i="24"/>
  <c r="GO79" i="24"/>
  <c r="GT79" i="24"/>
  <c r="GU79" i="24"/>
  <c r="GV79" i="24"/>
  <c r="GX79" i="24"/>
  <c r="HE79" i="24"/>
  <c r="HA79" i="24"/>
  <c r="HF79" i="24"/>
  <c r="HG79" i="24"/>
  <c r="HH79" i="24"/>
  <c r="HJ79" i="24"/>
  <c r="HQ79" i="24"/>
  <c r="HM79" i="24"/>
  <c r="HR79" i="24"/>
  <c r="HS79" i="24"/>
  <c r="HT79" i="24"/>
  <c r="HV79" i="24"/>
  <c r="IC79" i="24"/>
  <c r="HY79" i="24"/>
  <c r="ID79" i="24"/>
  <c r="IE79" i="24"/>
  <c r="IF79" i="24"/>
  <c r="IH79" i="24"/>
  <c r="IO79" i="24"/>
  <c r="IK79" i="24"/>
  <c r="IP79" i="24"/>
  <c r="IQ79" i="24"/>
  <c r="IR79" i="24"/>
  <c r="IT79" i="24"/>
  <c r="JA79" i="24"/>
  <c r="IW79" i="24"/>
  <c r="JB79" i="24"/>
  <c r="JC79" i="24"/>
  <c r="JD79" i="24"/>
  <c r="JF79" i="24"/>
  <c r="JM79" i="24"/>
  <c r="JI79" i="24"/>
  <c r="JN79" i="24"/>
  <c r="JO79" i="24"/>
  <c r="JP79" i="24"/>
  <c r="JR79" i="24"/>
  <c r="JY79" i="24"/>
  <c r="JU79" i="24"/>
  <c r="JZ79" i="24"/>
  <c r="KA79" i="24"/>
  <c r="KB79" i="24"/>
  <c r="KD79" i="24"/>
  <c r="I106" i="24"/>
  <c r="E106" i="24"/>
  <c r="J106" i="24"/>
  <c r="K106" i="24"/>
  <c r="L106" i="24"/>
  <c r="N106" i="24"/>
  <c r="U106" i="24"/>
  <c r="Q106" i="24"/>
  <c r="V106" i="24"/>
  <c r="W106" i="24"/>
  <c r="X106" i="24"/>
  <c r="Z106" i="24"/>
  <c r="AG106" i="24"/>
  <c r="AC106" i="24"/>
  <c r="AH106" i="24"/>
  <c r="AI106" i="24"/>
  <c r="AJ106" i="24"/>
  <c r="AL106" i="24"/>
  <c r="AS106" i="24"/>
  <c r="AO106" i="24"/>
  <c r="AT106" i="24"/>
  <c r="AU106" i="24"/>
  <c r="AX106" i="24"/>
  <c r="BE106" i="24"/>
  <c r="BA106" i="24"/>
  <c r="BF106" i="24"/>
  <c r="BG106" i="24"/>
  <c r="BH106" i="24"/>
  <c r="BJ106" i="24"/>
  <c r="BQ106" i="24"/>
  <c r="BN106" i="24"/>
  <c r="BR106" i="24"/>
  <c r="BS106" i="24"/>
  <c r="BV106" i="24"/>
  <c r="CC106" i="24"/>
  <c r="BZ106" i="24"/>
  <c r="CD106" i="24"/>
  <c r="CE106" i="24"/>
  <c r="CH106" i="24"/>
  <c r="CO106" i="24"/>
  <c r="CK106" i="24"/>
  <c r="CP106" i="24"/>
  <c r="CQ106" i="24"/>
  <c r="CT106" i="24"/>
  <c r="DA106" i="24"/>
  <c r="DB106" i="24"/>
  <c r="DC106" i="24"/>
  <c r="DD106" i="24"/>
  <c r="DF106" i="24"/>
  <c r="DM106" i="24"/>
  <c r="DI106" i="24"/>
  <c r="DN106" i="24"/>
  <c r="DO106" i="24"/>
  <c r="DP106" i="24"/>
  <c r="DR106" i="24"/>
  <c r="DZ106" i="24"/>
  <c r="EA106" i="24"/>
  <c r="EB106" i="24"/>
  <c r="ED106" i="24"/>
  <c r="FI106" i="24"/>
  <c r="FJ106" i="24"/>
  <c r="FK106" i="24"/>
  <c r="FL106" i="24"/>
  <c r="FN106" i="24"/>
  <c r="FU106" i="24"/>
  <c r="FQ106" i="24"/>
  <c r="FV106" i="24"/>
  <c r="FW106" i="24"/>
  <c r="FX106" i="24"/>
  <c r="FZ106" i="24"/>
  <c r="GG106" i="24"/>
  <c r="GC106" i="24"/>
  <c r="GH106" i="24"/>
  <c r="GI106" i="24"/>
  <c r="GJ106" i="24"/>
  <c r="GL106" i="24"/>
  <c r="GS106" i="24"/>
  <c r="GO106" i="24"/>
  <c r="GT106" i="24"/>
  <c r="GU106" i="24"/>
  <c r="GV106" i="24"/>
  <c r="GX106" i="24"/>
  <c r="HE106" i="24"/>
  <c r="HA106" i="24"/>
  <c r="HF106" i="24"/>
  <c r="HG106" i="24"/>
  <c r="HH106" i="24"/>
  <c r="HJ106" i="24"/>
  <c r="HQ106" i="24"/>
  <c r="HM106" i="24"/>
  <c r="HR106" i="24"/>
  <c r="HS106" i="24"/>
  <c r="HT106" i="24"/>
  <c r="HV106" i="24"/>
  <c r="IC106" i="24"/>
  <c r="HY106" i="24"/>
  <c r="ID106" i="24"/>
  <c r="IE106" i="24"/>
  <c r="IF106" i="24"/>
  <c r="IH106" i="24"/>
  <c r="IO106" i="24"/>
  <c r="IK106" i="24"/>
  <c r="IP106" i="24"/>
  <c r="IQ106" i="24"/>
  <c r="IR106" i="24"/>
  <c r="IT106" i="24"/>
  <c r="JA106" i="24"/>
  <c r="IW106" i="24"/>
  <c r="JB106" i="24"/>
  <c r="JC106" i="24"/>
  <c r="JD106" i="24"/>
  <c r="JF106" i="24"/>
  <c r="JM106" i="24"/>
  <c r="JI106" i="24"/>
  <c r="JN106" i="24"/>
  <c r="JO106" i="24"/>
  <c r="JP106" i="24"/>
  <c r="JR106" i="24"/>
  <c r="JY106" i="24"/>
  <c r="JU106" i="24"/>
  <c r="JZ106" i="24"/>
  <c r="KA106" i="24"/>
  <c r="KB106" i="24"/>
  <c r="KD106" i="24"/>
  <c r="I107" i="24"/>
  <c r="E107" i="24"/>
  <c r="J107" i="24"/>
  <c r="K107" i="24"/>
  <c r="L107" i="24"/>
  <c r="N107" i="24"/>
  <c r="U107" i="24"/>
  <c r="Q107" i="24"/>
  <c r="V107" i="24"/>
  <c r="W107" i="24"/>
  <c r="X107" i="24"/>
  <c r="Z107" i="24"/>
  <c r="AG107" i="24"/>
  <c r="AC107" i="24"/>
  <c r="AH107" i="24"/>
  <c r="AI107" i="24"/>
  <c r="AJ107" i="24"/>
  <c r="AL107" i="24"/>
  <c r="AS107" i="24"/>
  <c r="AO107" i="24"/>
  <c r="AT107" i="24"/>
  <c r="AU107" i="24"/>
  <c r="AX107" i="24"/>
  <c r="BE107" i="24"/>
  <c r="BB107" i="24"/>
  <c r="BF107" i="24"/>
  <c r="BG107" i="24"/>
  <c r="BH107" i="24"/>
  <c r="BJ107" i="24"/>
  <c r="BQ107" i="24"/>
  <c r="BN107" i="24"/>
  <c r="BR107" i="24"/>
  <c r="BS107" i="24"/>
  <c r="BV107" i="24"/>
  <c r="CC140" i="24"/>
  <c r="BY140" i="24"/>
  <c r="CD140" i="24"/>
  <c r="CE140" i="24"/>
  <c r="CH140" i="24"/>
  <c r="CO107" i="24"/>
  <c r="CK107" i="24"/>
  <c r="CP107" i="24"/>
  <c r="CQ107" i="24"/>
  <c r="CT107" i="24"/>
  <c r="DA107" i="24"/>
  <c r="DB107" i="24"/>
  <c r="DC107" i="24"/>
  <c r="DD107" i="24"/>
  <c r="DF107" i="24"/>
  <c r="DM107" i="24"/>
  <c r="DI107" i="24"/>
  <c r="DN107" i="24"/>
  <c r="DO107" i="24"/>
  <c r="DP107" i="24"/>
  <c r="DR107" i="24"/>
  <c r="DZ107" i="24"/>
  <c r="EA107" i="24"/>
  <c r="EB107" i="24"/>
  <c r="ED107" i="24"/>
  <c r="FI107" i="24"/>
  <c r="FJ107" i="24"/>
  <c r="FK107" i="24"/>
  <c r="FL107" i="24"/>
  <c r="FN107" i="24"/>
  <c r="FU107" i="24"/>
  <c r="FQ107" i="24"/>
  <c r="FV107" i="24"/>
  <c r="FW107" i="24"/>
  <c r="FX107" i="24"/>
  <c r="FZ107" i="24"/>
  <c r="GG107" i="24"/>
  <c r="GC107" i="24"/>
  <c r="GH107" i="24"/>
  <c r="GI107" i="24"/>
  <c r="GJ107" i="24"/>
  <c r="GL107" i="24"/>
  <c r="GS107" i="24"/>
  <c r="GO107" i="24"/>
  <c r="GT107" i="24"/>
  <c r="GU107" i="24"/>
  <c r="GV107" i="24"/>
  <c r="GX107" i="24"/>
  <c r="HE107" i="24"/>
  <c r="HA107" i="24"/>
  <c r="HF107" i="24"/>
  <c r="HG107" i="24"/>
  <c r="HH107" i="24"/>
  <c r="HJ107" i="24"/>
  <c r="HQ107" i="24"/>
  <c r="HM107" i="24"/>
  <c r="HR107" i="24"/>
  <c r="HS107" i="24"/>
  <c r="HT107" i="24"/>
  <c r="HV107" i="24"/>
  <c r="IC107" i="24"/>
  <c r="HY107" i="24"/>
  <c r="ID107" i="24"/>
  <c r="IE107" i="24"/>
  <c r="IF107" i="24"/>
  <c r="IH107" i="24"/>
  <c r="IO107" i="24"/>
  <c r="IK107" i="24"/>
  <c r="IP107" i="24"/>
  <c r="IQ107" i="24"/>
  <c r="IR107" i="24"/>
  <c r="IT107" i="24"/>
  <c r="JA107" i="24"/>
  <c r="IW107" i="24"/>
  <c r="JB107" i="24"/>
  <c r="JC107" i="24"/>
  <c r="JD107" i="24"/>
  <c r="JF107" i="24"/>
  <c r="JM107" i="24"/>
  <c r="JI107" i="24"/>
  <c r="JN107" i="24"/>
  <c r="JO107" i="24"/>
  <c r="JP107" i="24"/>
  <c r="JR107" i="24"/>
  <c r="JY107" i="24"/>
  <c r="JU107" i="24"/>
  <c r="JZ107" i="24"/>
  <c r="KA107" i="24"/>
  <c r="KB107" i="24"/>
  <c r="KD107" i="24"/>
  <c r="I111" i="24"/>
  <c r="E111" i="24"/>
  <c r="J111" i="24"/>
  <c r="K111" i="24"/>
  <c r="L111" i="24"/>
  <c r="N111" i="24"/>
  <c r="U111" i="24"/>
  <c r="Q111" i="24"/>
  <c r="V111" i="24"/>
  <c r="W111" i="24"/>
  <c r="X111" i="24"/>
  <c r="Z111" i="24"/>
  <c r="AG111" i="24"/>
  <c r="AC111" i="24"/>
  <c r="AH111" i="24"/>
  <c r="AI111" i="24"/>
  <c r="AJ111" i="24"/>
  <c r="AL111" i="24"/>
  <c r="AS111" i="24"/>
  <c r="AO111" i="24"/>
  <c r="AT111" i="24"/>
  <c r="AU111" i="24"/>
  <c r="AX111" i="24"/>
  <c r="BE111" i="24"/>
  <c r="BB111" i="24"/>
  <c r="BF111" i="24"/>
  <c r="BG111" i="24"/>
  <c r="BH111" i="24"/>
  <c r="BJ111" i="24"/>
  <c r="BQ111" i="24"/>
  <c r="BN111" i="24"/>
  <c r="BR111" i="24"/>
  <c r="BS111" i="24"/>
  <c r="BV111" i="24"/>
  <c r="DA111" i="24"/>
  <c r="CW111" i="24"/>
  <c r="DB111" i="24"/>
  <c r="DC111" i="24"/>
  <c r="DD111" i="24"/>
  <c r="DF111" i="24"/>
  <c r="DM111" i="24"/>
  <c r="DJ111" i="24"/>
  <c r="DN111" i="24"/>
  <c r="DO111" i="24"/>
  <c r="DP111" i="24"/>
  <c r="DR111" i="24"/>
  <c r="DV111" i="24"/>
  <c r="DZ111" i="24"/>
  <c r="EA111" i="24"/>
  <c r="EB111" i="24"/>
  <c r="ED111" i="24"/>
  <c r="FI111" i="24"/>
  <c r="FF111" i="24"/>
  <c r="FJ111" i="24"/>
  <c r="FK111" i="24"/>
  <c r="FL111" i="24"/>
  <c r="FN111" i="24"/>
  <c r="FU111" i="24"/>
  <c r="FR111" i="24"/>
  <c r="FV111" i="24"/>
  <c r="FW111" i="24"/>
  <c r="FX111" i="24"/>
  <c r="FZ111" i="24"/>
  <c r="GG111" i="24"/>
  <c r="GD111" i="24"/>
  <c r="GH111" i="24"/>
  <c r="GI111" i="24"/>
  <c r="GJ111" i="24"/>
  <c r="GL111" i="24"/>
  <c r="GS111" i="24"/>
  <c r="GP111" i="24"/>
  <c r="GT111" i="24"/>
  <c r="GU111" i="24"/>
  <c r="GV111" i="24"/>
  <c r="GX111" i="24"/>
  <c r="HE111" i="24"/>
  <c r="HB111" i="24"/>
  <c r="HF111" i="24"/>
  <c r="HG111" i="24"/>
  <c r="HH111" i="24"/>
  <c r="HJ111" i="24"/>
  <c r="HQ111" i="24"/>
  <c r="HN111" i="24"/>
  <c r="HR111" i="24"/>
  <c r="HS111" i="24"/>
  <c r="HT111" i="24"/>
  <c r="HV111" i="24"/>
  <c r="IC111" i="24"/>
  <c r="HZ111" i="24"/>
  <c r="ID111" i="24"/>
  <c r="IE111" i="24"/>
  <c r="IF111" i="24"/>
  <c r="IH111" i="24"/>
  <c r="IO111" i="24"/>
  <c r="IL111" i="24"/>
  <c r="IP111" i="24"/>
  <c r="IQ111" i="24"/>
  <c r="IR111" i="24"/>
  <c r="IT111" i="24"/>
  <c r="JA111" i="24"/>
  <c r="IX111" i="24"/>
  <c r="JB111" i="24"/>
  <c r="JC111" i="24"/>
  <c r="JD111" i="24"/>
  <c r="JF111" i="24"/>
  <c r="JM111" i="24"/>
  <c r="JJ111" i="24"/>
  <c r="JN111" i="24"/>
  <c r="JO111" i="24"/>
  <c r="JP111" i="24"/>
  <c r="JR111" i="24"/>
  <c r="JY111" i="24"/>
  <c r="JV111" i="24"/>
  <c r="JZ111" i="24"/>
  <c r="KA111" i="24"/>
  <c r="KB111" i="24"/>
  <c r="KD111" i="24"/>
  <c r="CC111" i="24"/>
  <c r="CD111" i="24"/>
  <c r="CE111" i="24"/>
  <c r="CH111" i="24"/>
  <c r="U108" i="24"/>
  <c r="Q108" i="24"/>
  <c r="V108" i="24"/>
  <c r="W108" i="24"/>
  <c r="X108" i="24"/>
  <c r="Z108" i="24"/>
  <c r="AG108" i="24"/>
  <c r="AC108" i="24"/>
  <c r="AH108" i="24"/>
  <c r="AI108" i="24"/>
  <c r="AJ108" i="24"/>
  <c r="AL108" i="24"/>
  <c r="AS108" i="24"/>
  <c r="AO108" i="24"/>
  <c r="AT108" i="24"/>
  <c r="AU108" i="24"/>
  <c r="AX108" i="24"/>
  <c r="BE108" i="24"/>
  <c r="BA108" i="24"/>
  <c r="BF108" i="24"/>
  <c r="BG108" i="24"/>
  <c r="BH108" i="24"/>
  <c r="BJ108" i="24"/>
  <c r="BQ108" i="24"/>
  <c r="BM108" i="24"/>
  <c r="BR108" i="24"/>
  <c r="BS108" i="24"/>
  <c r="BV108" i="24"/>
  <c r="DM108" i="24"/>
  <c r="DI108" i="24"/>
  <c r="DN108" i="24"/>
  <c r="DO108" i="24"/>
  <c r="DP108" i="24"/>
  <c r="DR108" i="24"/>
  <c r="DZ108" i="24"/>
  <c r="EA108" i="24"/>
  <c r="EB108" i="24"/>
  <c r="ED108" i="24"/>
  <c r="FI108" i="24"/>
  <c r="FJ108" i="24"/>
  <c r="FK108" i="24"/>
  <c r="FL108" i="24"/>
  <c r="FN108" i="24"/>
  <c r="FU108" i="24"/>
  <c r="FQ108" i="24"/>
  <c r="FV108" i="24"/>
  <c r="FW108" i="24"/>
  <c r="FX108" i="24"/>
  <c r="FZ108" i="24"/>
  <c r="GG108" i="24"/>
  <c r="GC108" i="24"/>
  <c r="GH108" i="24"/>
  <c r="GI108" i="24"/>
  <c r="GJ108" i="24"/>
  <c r="GL108" i="24"/>
  <c r="GS108" i="24"/>
  <c r="GO108" i="24"/>
  <c r="GT108" i="24"/>
  <c r="GU108" i="24"/>
  <c r="GV108" i="24"/>
  <c r="GX108" i="24"/>
  <c r="HE108" i="24"/>
  <c r="HA108" i="24"/>
  <c r="HF108" i="24"/>
  <c r="HG108" i="24"/>
  <c r="HH108" i="24"/>
  <c r="HJ108" i="24"/>
  <c r="HQ108" i="24"/>
  <c r="HM108" i="24"/>
  <c r="HR108" i="24"/>
  <c r="HS108" i="24"/>
  <c r="HT108" i="24"/>
  <c r="HV108" i="24"/>
  <c r="IC108" i="24"/>
  <c r="HY108" i="24"/>
  <c r="ID108" i="24"/>
  <c r="IE108" i="24"/>
  <c r="IF108" i="24"/>
  <c r="IH108" i="24"/>
  <c r="IO108" i="24"/>
  <c r="IK108" i="24"/>
  <c r="IP108" i="24"/>
  <c r="IQ108" i="24"/>
  <c r="IR108" i="24"/>
  <c r="IT108" i="24"/>
  <c r="JA108" i="24"/>
  <c r="IW108" i="24"/>
  <c r="JB108" i="24"/>
  <c r="JC108" i="24"/>
  <c r="JD108" i="24"/>
  <c r="JF108" i="24"/>
  <c r="JM108" i="24"/>
  <c r="JI108" i="24"/>
  <c r="JN108" i="24"/>
  <c r="JO108" i="24"/>
  <c r="JP108" i="24"/>
  <c r="JR108" i="24"/>
  <c r="JY108" i="24"/>
  <c r="JU108" i="24"/>
  <c r="JZ108" i="24"/>
  <c r="KA108" i="24"/>
  <c r="KB108" i="24"/>
  <c r="KD108" i="24"/>
  <c r="I110" i="24"/>
  <c r="E110" i="24"/>
  <c r="J110" i="24"/>
  <c r="K110" i="24"/>
  <c r="L110" i="24"/>
  <c r="N110" i="24"/>
  <c r="U110" i="24"/>
  <c r="Q110" i="24"/>
  <c r="V110" i="24"/>
  <c r="W110" i="24"/>
  <c r="X110" i="24"/>
  <c r="Z110" i="24"/>
  <c r="AG110" i="24"/>
  <c r="AC110" i="24"/>
  <c r="AH110" i="24"/>
  <c r="AI110" i="24"/>
  <c r="AJ110" i="24"/>
  <c r="AL110" i="24"/>
  <c r="AS110" i="24"/>
  <c r="AO110" i="24"/>
  <c r="AT110" i="24"/>
  <c r="AU110" i="24"/>
  <c r="AX110" i="24"/>
  <c r="BE110" i="24"/>
  <c r="BA110" i="24"/>
  <c r="BF110" i="24"/>
  <c r="BG110" i="24"/>
  <c r="BH110" i="24"/>
  <c r="BJ110" i="24"/>
  <c r="BQ110" i="24"/>
  <c r="BM110" i="24"/>
  <c r="BR110" i="24"/>
  <c r="BS110" i="24"/>
  <c r="BV110" i="24"/>
  <c r="DA110" i="24"/>
  <c r="DB110" i="24"/>
  <c r="DC110" i="24"/>
  <c r="DD110" i="24"/>
  <c r="DF110" i="24"/>
  <c r="DM110" i="24"/>
  <c r="DN110" i="24"/>
  <c r="DO110" i="24"/>
  <c r="DP110" i="24"/>
  <c r="DR110" i="24"/>
  <c r="DZ110" i="24"/>
  <c r="EA110" i="24"/>
  <c r="EB110" i="24"/>
  <c r="ED110" i="24"/>
  <c r="FI110" i="24"/>
  <c r="FJ110" i="24"/>
  <c r="FK110" i="24"/>
  <c r="FL110" i="24"/>
  <c r="FN110" i="24"/>
  <c r="FU110" i="24"/>
  <c r="FV110" i="24"/>
  <c r="FW110" i="24"/>
  <c r="FX110" i="24"/>
  <c r="FZ110" i="24"/>
  <c r="GG110" i="24"/>
  <c r="GH110" i="24"/>
  <c r="GI110" i="24"/>
  <c r="GJ110" i="24"/>
  <c r="GL110" i="24"/>
  <c r="GS110" i="24"/>
  <c r="GT110" i="24"/>
  <c r="GU110" i="24"/>
  <c r="GV110" i="24"/>
  <c r="GX110" i="24"/>
  <c r="HE110" i="24"/>
  <c r="HF110" i="24"/>
  <c r="HG110" i="24"/>
  <c r="HH110" i="24"/>
  <c r="HJ110" i="24"/>
  <c r="HQ110" i="24"/>
  <c r="HR110" i="24"/>
  <c r="HS110" i="24"/>
  <c r="HT110" i="24"/>
  <c r="HV110" i="24"/>
  <c r="IC110" i="24"/>
  <c r="ID110" i="24"/>
  <c r="IE110" i="24"/>
  <c r="IF110" i="24"/>
  <c r="IH110" i="24"/>
  <c r="IO110" i="24"/>
  <c r="IP110" i="24"/>
  <c r="IQ110" i="24"/>
  <c r="IR110" i="24"/>
  <c r="IT110" i="24"/>
  <c r="JA110" i="24"/>
  <c r="JB110" i="24"/>
  <c r="JC110" i="24"/>
  <c r="JD110" i="24"/>
  <c r="JF110" i="24"/>
  <c r="JM110" i="24"/>
  <c r="JN110" i="24"/>
  <c r="JO110" i="24"/>
  <c r="JP110" i="24"/>
  <c r="JR110" i="24"/>
  <c r="JY110" i="24"/>
  <c r="JZ110" i="24"/>
  <c r="KA110" i="24"/>
  <c r="KB110" i="24"/>
  <c r="KD110" i="24"/>
  <c r="I92" i="24"/>
  <c r="J92" i="24"/>
  <c r="K92" i="24"/>
  <c r="L92" i="24"/>
  <c r="N92" i="24"/>
  <c r="U92" i="24"/>
  <c r="V92" i="24"/>
  <c r="W92" i="24"/>
  <c r="X92" i="24"/>
  <c r="Z92" i="24"/>
  <c r="AG92" i="24"/>
  <c r="AH92" i="24"/>
  <c r="AI92" i="24"/>
  <c r="AJ92" i="24"/>
  <c r="AL92" i="24"/>
  <c r="AS92" i="24"/>
  <c r="AT92" i="24"/>
  <c r="AU92" i="24"/>
  <c r="AX92" i="24"/>
  <c r="BE92" i="24"/>
  <c r="BB92" i="24"/>
  <c r="BF92" i="24"/>
  <c r="BG92" i="24"/>
  <c r="BH92" i="24"/>
  <c r="BJ92" i="24"/>
  <c r="BQ92" i="24"/>
  <c r="BN92" i="24"/>
  <c r="BR92" i="24"/>
  <c r="BS92" i="24"/>
  <c r="BV92" i="24"/>
  <c r="CC92" i="24"/>
  <c r="BY92" i="24"/>
  <c r="CD92" i="24"/>
  <c r="CE92" i="24"/>
  <c r="CH92" i="24"/>
  <c r="CO92" i="24"/>
  <c r="CK92" i="24"/>
  <c r="CP92" i="24"/>
  <c r="CQ92" i="24"/>
  <c r="CT92" i="24"/>
  <c r="DA92" i="24"/>
  <c r="DB92" i="24"/>
  <c r="DC92" i="24"/>
  <c r="DD92" i="24"/>
  <c r="DF92" i="24"/>
  <c r="DM92" i="24"/>
  <c r="DN92" i="24"/>
  <c r="DO92" i="24"/>
  <c r="DP92" i="24"/>
  <c r="DR92" i="24"/>
  <c r="DZ92" i="24"/>
  <c r="EA92" i="24"/>
  <c r="EB92" i="24"/>
  <c r="ED92" i="24"/>
  <c r="FI92" i="24"/>
  <c r="FJ92" i="24"/>
  <c r="FK92" i="24"/>
  <c r="FL92" i="24"/>
  <c r="FN92" i="24"/>
  <c r="FU92" i="24"/>
  <c r="FV92" i="24"/>
  <c r="FW92" i="24"/>
  <c r="FX92" i="24"/>
  <c r="FZ92" i="24"/>
  <c r="GG92" i="24"/>
  <c r="GH92" i="24"/>
  <c r="GI92" i="24"/>
  <c r="GJ92" i="24"/>
  <c r="GL92" i="24"/>
  <c r="GS92" i="24"/>
  <c r="GT92" i="24"/>
  <c r="GU92" i="24"/>
  <c r="GV92" i="24"/>
  <c r="GX92" i="24"/>
  <c r="HE92" i="24"/>
  <c r="HF92" i="24"/>
  <c r="HG92" i="24"/>
  <c r="HH92" i="24"/>
  <c r="HJ92" i="24"/>
  <c r="HQ92" i="24"/>
  <c r="HR92" i="24"/>
  <c r="HS92" i="24"/>
  <c r="HT92" i="24"/>
  <c r="HV92" i="24"/>
  <c r="IC92" i="24"/>
  <c r="ID92" i="24"/>
  <c r="IE92" i="24"/>
  <c r="IF92" i="24"/>
  <c r="IH92" i="24"/>
  <c r="IO92" i="24"/>
  <c r="IP92" i="24"/>
  <c r="IQ92" i="24"/>
  <c r="IR92" i="24"/>
  <c r="IT92" i="24"/>
  <c r="JA92" i="24"/>
  <c r="JB92" i="24"/>
  <c r="JC92" i="24"/>
  <c r="JD92" i="24"/>
  <c r="JF92" i="24"/>
  <c r="JM92" i="24"/>
  <c r="JN92" i="24"/>
  <c r="JO92" i="24"/>
  <c r="JP92" i="24"/>
  <c r="JR92" i="24"/>
  <c r="JY92" i="24"/>
  <c r="JZ92" i="24"/>
  <c r="KA92" i="24"/>
  <c r="KB92" i="24"/>
  <c r="KD92" i="24"/>
  <c r="I93" i="24"/>
  <c r="E93" i="24"/>
  <c r="J93" i="24"/>
  <c r="K93" i="24"/>
  <c r="L93" i="24"/>
  <c r="N93" i="24"/>
  <c r="U93" i="24"/>
  <c r="Q93" i="24"/>
  <c r="V93" i="24"/>
  <c r="W93" i="24"/>
  <c r="X93" i="24"/>
  <c r="Z93" i="24"/>
  <c r="AG93" i="24"/>
  <c r="AC93" i="24"/>
  <c r="AH93" i="24"/>
  <c r="AI93" i="24"/>
  <c r="AJ93" i="24"/>
  <c r="AL93" i="24"/>
  <c r="AS93" i="24"/>
  <c r="AP93" i="24"/>
  <c r="AT93" i="24"/>
  <c r="AU93" i="24"/>
  <c r="AX93" i="24"/>
  <c r="BE93" i="24"/>
  <c r="BA93" i="24"/>
  <c r="BF93" i="24"/>
  <c r="BG93" i="24"/>
  <c r="BH93" i="24"/>
  <c r="BJ93" i="24"/>
  <c r="BQ93" i="24"/>
  <c r="BN93" i="24"/>
  <c r="BR93" i="24"/>
  <c r="BS93" i="24"/>
  <c r="BV93" i="24"/>
  <c r="CC93" i="24"/>
  <c r="BY93" i="24"/>
  <c r="CD93" i="24"/>
  <c r="CE93" i="24"/>
  <c r="CH93" i="24"/>
  <c r="CO93" i="24"/>
  <c r="CK93" i="24"/>
  <c r="CP93" i="24"/>
  <c r="CQ93" i="24"/>
  <c r="CT93" i="24"/>
  <c r="DA93" i="24"/>
  <c r="DB93" i="24"/>
  <c r="DC93" i="24"/>
  <c r="DD93" i="24"/>
  <c r="DF93" i="24"/>
  <c r="DM93" i="24"/>
  <c r="DI93" i="24"/>
  <c r="DN93" i="24"/>
  <c r="DO93" i="24"/>
  <c r="DP93" i="24"/>
  <c r="DR93" i="24"/>
  <c r="DZ93" i="24"/>
  <c r="EA93" i="24"/>
  <c r="EB93" i="24"/>
  <c r="ED93" i="24"/>
  <c r="FI93" i="24"/>
  <c r="FJ93" i="24"/>
  <c r="FK93" i="24"/>
  <c r="FL93" i="24"/>
  <c r="FN93" i="24"/>
  <c r="FU93" i="24"/>
  <c r="FQ93" i="24"/>
  <c r="FV93" i="24"/>
  <c r="FW93" i="24"/>
  <c r="FX93" i="24"/>
  <c r="FZ93" i="24"/>
  <c r="GG93" i="24"/>
  <c r="GC93" i="24"/>
  <c r="GH93" i="24"/>
  <c r="GI93" i="24"/>
  <c r="GJ93" i="24"/>
  <c r="GL93" i="24"/>
  <c r="GS93" i="24"/>
  <c r="GO93" i="24"/>
  <c r="GT93" i="24"/>
  <c r="GU93" i="24"/>
  <c r="GV93" i="24"/>
  <c r="GX93" i="24"/>
  <c r="HE93" i="24"/>
  <c r="HA93" i="24"/>
  <c r="HF93" i="24"/>
  <c r="HG93" i="24"/>
  <c r="HH93" i="24"/>
  <c r="HJ93" i="24"/>
  <c r="HQ93" i="24"/>
  <c r="HM93" i="24"/>
  <c r="HR93" i="24"/>
  <c r="HS93" i="24"/>
  <c r="HT93" i="24"/>
  <c r="HV93" i="24"/>
  <c r="IC93" i="24"/>
  <c r="HY93" i="24"/>
  <c r="ID93" i="24"/>
  <c r="IE93" i="24"/>
  <c r="IF93" i="24"/>
  <c r="IH93" i="24"/>
  <c r="IO93" i="24"/>
  <c r="IK93" i="24"/>
  <c r="IP93" i="24"/>
  <c r="IQ93" i="24"/>
  <c r="IR93" i="24"/>
  <c r="IT93" i="24"/>
  <c r="JA93" i="24"/>
  <c r="IW93" i="24"/>
  <c r="JB93" i="24"/>
  <c r="JC93" i="24"/>
  <c r="JD93" i="24"/>
  <c r="JF93" i="24"/>
  <c r="JM93" i="24"/>
  <c r="JI93" i="24"/>
  <c r="JN93" i="24"/>
  <c r="JO93" i="24"/>
  <c r="JP93" i="24"/>
  <c r="JR93" i="24"/>
  <c r="JY93" i="24"/>
  <c r="JU93" i="24"/>
  <c r="JZ93" i="24"/>
  <c r="KA93" i="24"/>
  <c r="KB93" i="24"/>
  <c r="KD93" i="24"/>
  <c r="I94" i="24"/>
  <c r="E94" i="24"/>
  <c r="J94" i="24"/>
  <c r="K94" i="24"/>
  <c r="L94" i="24"/>
  <c r="N94" i="24"/>
  <c r="U94" i="24"/>
  <c r="Q94" i="24"/>
  <c r="V94" i="24"/>
  <c r="W94" i="24"/>
  <c r="X94" i="24"/>
  <c r="Z94" i="24"/>
  <c r="AG94" i="24"/>
  <c r="AC94" i="24"/>
  <c r="AH94" i="24"/>
  <c r="AI94" i="24"/>
  <c r="AJ94" i="24"/>
  <c r="AL94" i="24"/>
  <c r="AS94" i="24"/>
  <c r="AP94" i="24"/>
  <c r="AT94" i="24"/>
  <c r="AU94" i="24"/>
  <c r="AX94" i="24"/>
  <c r="BE94" i="24"/>
  <c r="BA94" i="24"/>
  <c r="BF94" i="24"/>
  <c r="BG94" i="24"/>
  <c r="BH94" i="24"/>
  <c r="BJ94" i="24"/>
  <c r="BQ94" i="24"/>
  <c r="BN94" i="24"/>
  <c r="BR94" i="24"/>
  <c r="BS94" i="24"/>
  <c r="BV94" i="24"/>
  <c r="CC94" i="24"/>
  <c r="BZ94" i="24"/>
  <c r="CD94" i="24"/>
  <c r="CE94" i="24"/>
  <c r="CH94" i="24"/>
  <c r="CO94" i="24"/>
  <c r="CK94" i="24"/>
  <c r="CP94" i="24"/>
  <c r="CQ94" i="24"/>
  <c r="CT94" i="24"/>
  <c r="DA94" i="24"/>
  <c r="CW94" i="24"/>
  <c r="DB94" i="24"/>
  <c r="DC94" i="24"/>
  <c r="DD94" i="24"/>
  <c r="DF94" i="24"/>
  <c r="DM94" i="24"/>
  <c r="DI94" i="24"/>
  <c r="DN94" i="24"/>
  <c r="DO94" i="24"/>
  <c r="DP94" i="24"/>
  <c r="DR94" i="24"/>
  <c r="DZ94" i="24"/>
  <c r="EA94" i="24"/>
  <c r="EB94" i="24"/>
  <c r="ED94" i="24"/>
  <c r="FI94" i="24"/>
  <c r="FJ94" i="24"/>
  <c r="FK94" i="24"/>
  <c r="FL94" i="24"/>
  <c r="FN94" i="24"/>
  <c r="FU94" i="24"/>
  <c r="FQ94" i="24"/>
  <c r="FV94" i="24"/>
  <c r="FW94" i="24"/>
  <c r="FX94" i="24"/>
  <c r="FZ94" i="24"/>
  <c r="GG94" i="24"/>
  <c r="GC94" i="24"/>
  <c r="GH94" i="24"/>
  <c r="GI94" i="24"/>
  <c r="GJ94" i="24"/>
  <c r="GL94" i="24"/>
  <c r="GS94" i="24"/>
  <c r="GO94" i="24"/>
  <c r="GT94" i="24"/>
  <c r="GU94" i="24"/>
  <c r="GV94" i="24"/>
  <c r="GX94" i="24"/>
  <c r="HE94" i="24"/>
  <c r="HA94" i="24"/>
  <c r="HF94" i="24"/>
  <c r="HG94" i="24"/>
  <c r="HH94" i="24"/>
  <c r="HJ94" i="24"/>
  <c r="HQ94" i="24"/>
  <c r="HM94" i="24"/>
  <c r="HR94" i="24"/>
  <c r="HS94" i="24"/>
  <c r="HT94" i="24"/>
  <c r="HV94" i="24"/>
  <c r="IC94" i="24"/>
  <c r="HZ94" i="24"/>
  <c r="ID94" i="24"/>
  <c r="IE94" i="24"/>
  <c r="IF94" i="24"/>
  <c r="IH94" i="24"/>
  <c r="IO94" i="24"/>
  <c r="IL94" i="24"/>
  <c r="IP94" i="24"/>
  <c r="IQ94" i="24"/>
  <c r="IR94" i="24"/>
  <c r="IT94" i="24"/>
  <c r="JA94" i="24"/>
  <c r="IX94" i="24"/>
  <c r="JB94" i="24"/>
  <c r="JC94" i="24"/>
  <c r="JD94" i="24"/>
  <c r="JF94" i="24"/>
  <c r="JM94" i="24"/>
  <c r="JJ94" i="24"/>
  <c r="JN94" i="24"/>
  <c r="JO94" i="24"/>
  <c r="JP94" i="24"/>
  <c r="JR94" i="24"/>
  <c r="JY94" i="24"/>
  <c r="JU94" i="24"/>
  <c r="JZ94" i="24"/>
  <c r="KA94" i="24"/>
  <c r="KB94" i="24"/>
  <c r="KD94" i="24"/>
  <c r="I95" i="24"/>
  <c r="E95" i="24"/>
  <c r="J95" i="24"/>
  <c r="K95" i="24"/>
  <c r="L95" i="24"/>
  <c r="N95" i="24"/>
  <c r="U95" i="24"/>
  <c r="Q95" i="24"/>
  <c r="V95" i="24"/>
  <c r="W95" i="24"/>
  <c r="X95" i="24"/>
  <c r="Z95" i="24"/>
  <c r="AG95" i="24"/>
  <c r="AC95" i="24"/>
  <c r="AH95" i="24"/>
  <c r="AI95" i="24"/>
  <c r="AJ95" i="24"/>
  <c r="AL95" i="24"/>
  <c r="AS95" i="24"/>
  <c r="AO95" i="24"/>
  <c r="AT95" i="24"/>
  <c r="AU95" i="24"/>
  <c r="AX95" i="24"/>
  <c r="BE95" i="24"/>
  <c r="BA95" i="24"/>
  <c r="BF95" i="24"/>
  <c r="BG95" i="24"/>
  <c r="BH95" i="24"/>
  <c r="BJ95" i="24"/>
  <c r="BQ95" i="24"/>
  <c r="BM95" i="24"/>
  <c r="BR95" i="24"/>
  <c r="BS95" i="24"/>
  <c r="BV95" i="24"/>
  <c r="CC95" i="24"/>
  <c r="BZ95" i="24"/>
  <c r="CD95" i="24"/>
  <c r="CE95" i="24"/>
  <c r="CH95" i="24"/>
  <c r="CO95" i="24"/>
  <c r="CP95" i="24"/>
  <c r="CQ95" i="24"/>
  <c r="CT95" i="24"/>
  <c r="DA95" i="24"/>
  <c r="DB95" i="24"/>
  <c r="DC95" i="24"/>
  <c r="DD95" i="24"/>
  <c r="DF95" i="24"/>
  <c r="DM95" i="24"/>
  <c r="DI95" i="24"/>
  <c r="DN95" i="24"/>
  <c r="DO95" i="24"/>
  <c r="DP95" i="24"/>
  <c r="DR95" i="24"/>
  <c r="DZ95" i="24"/>
  <c r="EA95" i="24"/>
  <c r="EB95" i="24"/>
  <c r="ED95" i="24"/>
  <c r="FI95" i="24"/>
  <c r="FJ95" i="24"/>
  <c r="FK95" i="24"/>
  <c r="FL95" i="24"/>
  <c r="FN95" i="24"/>
  <c r="FU95" i="24"/>
  <c r="FQ95" i="24"/>
  <c r="FV95" i="24"/>
  <c r="FW95" i="24"/>
  <c r="FX95" i="24"/>
  <c r="FZ95" i="24"/>
  <c r="GG95" i="24"/>
  <c r="GC95" i="24"/>
  <c r="GH95" i="24"/>
  <c r="GI95" i="24"/>
  <c r="GJ95" i="24"/>
  <c r="GL95" i="24"/>
  <c r="GS95" i="24"/>
  <c r="GO95" i="24"/>
  <c r="GT95" i="24"/>
  <c r="GU95" i="24"/>
  <c r="GV95" i="24"/>
  <c r="GX95" i="24"/>
  <c r="HE95" i="24"/>
  <c r="HA95" i="24"/>
  <c r="HF95" i="24"/>
  <c r="HG95" i="24"/>
  <c r="HH95" i="24"/>
  <c r="HJ95" i="24"/>
  <c r="HQ95" i="24"/>
  <c r="HM95" i="24"/>
  <c r="HR95" i="24"/>
  <c r="HS95" i="24"/>
  <c r="HT95" i="24"/>
  <c r="HV95" i="24"/>
  <c r="IC95" i="24"/>
  <c r="HY95" i="24"/>
  <c r="ID95" i="24"/>
  <c r="IE95" i="24"/>
  <c r="IF95" i="24"/>
  <c r="IH95" i="24"/>
  <c r="IO95" i="24"/>
  <c r="IK95" i="24"/>
  <c r="IP95" i="24"/>
  <c r="IQ95" i="24"/>
  <c r="IR95" i="24"/>
  <c r="IT95" i="24"/>
  <c r="JA95" i="24"/>
  <c r="IW95" i="24"/>
  <c r="JB95" i="24"/>
  <c r="JC95" i="24"/>
  <c r="JD95" i="24"/>
  <c r="JF95" i="24"/>
  <c r="JM95" i="24"/>
  <c r="JI95" i="24"/>
  <c r="JN95" i="24"/>
  <c r="JO95" i="24"/>
  <c r="JP95" i="24"/>
  <c r="JR95" i="24"/>
  <c r="JY95" i="24"/>
  <c r="JU95" i="24"/>
  <c r="JZ95" i="24"/>
  <c r="KA95" i="24"/>
  <c r="KB95" i="24"/>
  <c r="KD95" i="24"/>
  <c r="I96" i="24"/>
  <c r="E96" i="24"/>
  <c r="J96" i="24"/>
  <c r="K96" i="24"/>
  <c r="L96" i="24"/>
  <c r="N96" i="24"/>
  <c r="U96" i="24"/>
  <c r="Q96" i="24"/>
  <c r="V96" i="24"/>
  <c r="W96" i="24"/>
  <c r="X96" i="24"/>
  <c r="Z96" i="24"/>
  <c r="AG96" i="24"/>
  <c r="AC96" i="24"/>
  <c r="AH96" i="24"/>
  <c r="AI96" i="24"/>
  <c r="AJ96" i="24"/>
  <c r="AL96" i="24"/>
  <c r="AS96" i="24"/>
  <c r="AO96" i="24"/>
  <c r="AT96" i="24"/>
  <c r="AU96" i="24"/>
  <c r="AX96" i="24"/>
  <c r="BE96" i="24"/>
  <c r="BA96" i="24"/>
  <c r="BF96" i="24"/>
  <c r="BG96" i="24"/>
  <c r="BH96" i="24"/>
  <c r="BJ96" i="24"/>
  <c r="BQ96" i="24"/>
  <c r="BM96" i="24"/>
  <c r="BR96" i="24"/>
  <c r="BS96" i="24"/>
  <c r="BV96" i="24"/>
  <c r="CC96" i="24"/>
  <c r="BZ96" i="24"/>
  <c r="CD96" i="24"/>
  <c r="CE96" i="24"/>
  <c r="CH96" i="24"/>
  <c r="CO96" i="24"/>
  <c r="CK96" i="24"/>
  <c r="CP96" i="24"/>
  <c r="CQ96" i="24"/>
  <c r="CT96" i="24"/>
  <c r="DA96" i="24"/>
  <c r="DB96" i="24"/>
  <c r="DC96" i="24"/>
  <c r="DD96" i="24"/>
  <c r="DF96" i="24"/>
  <c r="DM96" i="24"/>
  <c r="DI96" i="24"/>
  <c r="DN96" i="24"/>
  <c r="DO96" i="24"/>
  <c r="DP96" i="24"/>
  <c r="DR96" i="24"/>
  <c r="DZ96" i="24"/>
  <c r="EA96" i="24"/>
  <c r="EB96" i="24"/>
  <c r="ED96" i="24"/>
  <c r="FI96" i="24"/>
  <c r="FJ96" i="24"/>
  <c r="FK96" i="24"/>
  <c r="FL96" i="24"/>
  <c r="FN96" i="24"/>
  <c r="FU96" i="24"/>
  <c r="FQ96" i="24"/>
  <c r="FV96" i="24"/>
  <c r="FW96" i="24"/>
  <c r="FX96" i="24"/>
  <c r="FZ96" i="24"/>
  <c r="GG96" i="24"/>
  <c r="GC96" i="24"/>
  <c r="GH96" i="24"/>
  <c r="GI96" i="24"/>
  <c r="GJ96" i="24"/>
  <c r="GL96" i="24"/>
  <c r="GS96" i="24"/>
  <c r="GO96" i="24"/>
  <c r="GT96" i="24"/>
  <c r="GU96" i="24"/>
  <c r="GV96" i="24"/>
  <c r="GX96" i="24"/>
  <c r="HE96" i="24"/>
  <c r="HA96" i="24"/>
  <c r="HF96" i="24"/>
  <c r="HG96" i="24"/>
  <c r="HH96" i="24"/>
  <c r="HJ96" i="24"/>
  <c r="HQ96" i="24"/>
  <c r="HM96" i="24"/>
  <c r="HR96" i="24"/>
  <c r="HS96" i="24"/>
  <c r="HT96" i="24"/>
  <c r="HV96" i="24"/>
  <c r="IC96" i="24"/>
  <c r="HY96" i="24"/>
  <c r="ID96" i="24"/>
  <c r="IE96" i="24"/>
  <c r="IF96" i="24"/>
  <c r="IH96" i="24"/>
  <c r="IO96" i="24"/>
  <c r="IK96" i="24"/>
  <c r="IP96" i="24"/>
  <c r="IQ96" i="24"/>
  <c r="IR96" i="24"/>
  <c r="IT96" i="24"/>
  <c r="JA96" i="24"/>
  <c r="IW96" i="24"/>
  <c r="JB96" i="24"/>
  <c r="JC96" i="24"/>
  <c r="JD96" i="24"/>
  <c r="JF96" i="24"/>
  <c r="JM96" i="24"/>
  <c r="JI96" i="24"/>
  <c r="JN96" i="24"/>
  <c r="JO96" i="24"/>
  <c r="JP96" i="24"/>
  <c r="JR96" i="24"/>
  <c r="JY96" i="24"/>
  <c r="JU96" i="24"/>
  <c r="JZ96" i="24"/>
  <c r="KA96" i="24"/>
  <c r="KB96" i="24"/>
  <c r="KD96" i="24"/>
  <c r="I97" i="24"/>
  <c r="E97" i="24"/>
  <c r="J97" i="24"/>
  <c r="K97" i="24"/>
  <c r="L97" i="24"/>
  <c r="N97" i="24"/>
  <c r="U97" i="24"/>
  <c r="Q97" i="24"/>
  <c r="V97" i="24"/>
  <c r="W97" i="24"/>
  <c r="X97" i="24"/>
  <c r="Z97" i="24"/>
  <c r="AG97" i="24"/>
  <c r="AC97" i="24"/>
  <c r="AH97" i="24"/>
  <c r="AI97" i="24"/>
  <c r="AJ97" i="24"/>
  <c r="AL97" i="24"/>
  <c r="AS97" i="24"/>
  <c r="AO97" i="24"/>
  <c r="AT97" i="24"/>
  <c r="AU97" i="24"/>
  <c r="AX97" i="24"/>
  <c r="BE97" i="24"/>
  <c r="BB97" i="24"/>
  <c r="BF97" i="24"/>
  <c r="BG97" i="24"/>
  <c r="BH97" i="24"/>
  <c r="BJ97" i="24"/>
  <c r="BQ97" i="24"/>
  <c r="BN97" i="24"/>
  <c r="BR97" i="24"/>
  <c r="BS97" i="24"/>
  <c r="BV97" i="24"/>
  <c r="CC97" i="24"/>
  <c r="BY97" i="24"/>
  <c r="CD97" i="24"/>
  <c r="CE97" i="24"/>
  <c r="CH97" i="24"/>
  <c r="CO97" i="24"/>
  <c r="CK97" i="24"/>
  <c r="CP97" i="24"/>
  <c r="CQ97" i="24"/>
  <c r="CT97" i="24"/>
  <c r="DA97" i="24"/>
  <c r="DB97" i="24"/>
  <c r="DC97" i="24"/>
  <c r="DD97" i="24"/>
  <c r="DF97" i="24"/>
  <c r="DM97" i="24"/>
  <c r="DI97" i="24"/>
  <c r="DN97" i="24"/>
  <c r="DO97" i="24"/>
  <c r="DP97" i="24"/>
  <c r="DR97" i="24"/>
  <c r="DZ97" i="24"/>
  <c r="EA97" i="24"/>
  <c r="EB97" i="24"/>
  <c r="ED97" i="24"/>
  <c r="FI97" i="24"/>
  <c r="FJ97" i="24"/>
  <c r="FK97" i="24"/>
  <c r="FL97" i="24"/>
  <c r="FN97" i="24"/>
  <c r="FU97" i="24"/>
  <c r="FQ97" i="24"/>
  <c r="FV97" i="24"/>
  <c r="FW97" i="24"/>
  <c r="FX97" i="24"/>
  <c r="FZ97" i="24"/>
  <c r="GG97" i="24"/>
  <c r="GC97" i="24"/>
  <c r="GH97" i="24"/>
  <c r="GI97" i="24"/>
  <c r="GJ97" i="24"/>
  <c r="GL97" i="24"/>
  <c r="GS97" i="24"/>
  <c r="GO97" i="24"/>
  <c r="GT97" i="24"/>
  <c r="GU97" i="24"/>
  <c r="GV97" i="24"/>
  <c r="GX97" i="24"/>
  <c r="HE97" i="24"/>
  <c r="HA97" i="24"/>
  <c r="HF97" i="24"/>
  <c r="HG97" i="24"/>
  <c r="HH97" i="24"/>
  <c r="HJ97" i="24"/>
  <c r="HQ97" i="24"/>
  <c r="HM97" i="24"/>
  <c r="HR97" i="24"/>
  <c r="HS97" i="24"/>
  <c r="HT97" i="24"/>
  <c r="HV97" i="24"/>
  <c r="IC97" i="24"/>
  <c r="HY97" i="24"/>
  <c r="ID97" i="24"/>
  <c r="IE97" i="24"/>
  <c r="IF97" i="24"/>
  <c r="IH97" i="24"/>
  <c r="IO97" i="24"/>
  <c r="IK97" i="24"/>
  <c r="IP97" i="24"/>
  <c r="IQ97" i="24"/>
  <c r="IR97" i="24"/>
  <c r="IT97" i="24"/>
  <c r="JA97" i="24"/>
  <c r="IW97" i="24"/>
  <c r="JB97" i="24"/>
  <c r="JC97" i="24"/>
  <c r="JD97" i="24"/>
  <c r="JF97" i="24"/>
  <c r="JM97" i="24"/>
  <c r="JI97" i="24"/>
  <c r="JN97" i="24"/>
  <c r="JO97" i="24"/>
  <c r="JP97" i="24"/>
  <c r="JR97" i="24"/>
  <c r="JY97" i="24"/>
  <c r="JU97" i="24"/>
  <c r="JZ97" i="24"/>
  <c r="KA97" i="24"/>
  <c r="KB97" i="24"/>
  <c r="KD97" i="24"/>
  <c r="I98" i="24"/>
  <c r="E98" i="24"/>
  <c r="J98" i="24"/>
  <c r="K98" i="24"/>
  <c r="L98" i="24"/>
  <c r="N98" i="24"/>
  <c r="U98" i="24"/>
  <c r="Q98" i="24"/>
  <c r="V98" i="24"/>
  <c r="W98" i="24"/>
  <c r="X98" i="24"/>
  <c r="Z98" i="24"/>
  <c r="AG98" i="24"/>
  <c r="AC98" i="24"/>
  <c r="AH98" i="24"/>
  <c r="AI98" i="24"/>
  <c r="AJ98" i="24"/>
  <c r="AL98" i="24"/>
  <c r="AS98" i="24"/>
  <c r="AO98" i="24"/>
  <c r="AT98" i="24"/>
  <c r="AU98" i="24"/>
  <c r="AX98" i="24"/>
  <c r="BE98" i="24"/>
  <c r="BB98" i="24"/>
  <c r="BF98" i="24"/>
  <c r="BG98" i="24"/>
  <c r="BH98" i="24"/>
  <c r="BJ98" i="24"/>
  <c r="BQ98" i="24"/>
  <c r="BN98" i="24"/>
  <c r="BR98" i="24"/>
  <c r="BS98" i="24"/>
  <c r="BV98" i="24"/>
  <c r="CC98" i="24"/>
  <c r="BZ98" i="24"/>
  <c r="CD98" i="24"/>
  <c r="CE98" i="24"/>
  <c r="CH98" i="24"/>
  <c r="CO98" i="24"/>
  <c r="CK98" i="24"/>
  <c r="CP98" i="24"/>
  <c r="CQ98" i="24"/>
  <c r="CT98" i="24"/>
  <c r="DA98" i="24"/>
  <c r="DB98" i="24"/>
  <c r="DC98" i="24"/>
  <c r="DD98" i="24"/>
  <c r="DF98" i="24"/>
  <c r="DM98" i="24"/>
  <c r="DN98" i="24"/>
  <c r="DO98" i="24"/>
  <c r="DP98" i="24"/>
  <c r="DR98" i="24"/>
  <c r="DZ98" i="24"/>
  <c r="EA98" i="24"/>
  <c r="EB98" i="24"/>
  <c r="ED98" i="24"/>
  <c r="FI98" i="24"/>
  <c r="FJ98" i="24"/>
  <c r="FK98" i="24"/>
  <c r="FL98" i="24"/>
  <c r="FN98" i="24"/>
  <c r="FU98" i="24"/>
  <c r="FQ98" i="24"/>
  <c r="FV98" i="24"/>
  <c r="FW98" i="24"/>
  <c r="FX98" i="24"/>
  <c r="FZ98" i="24"/>
  <c r="GG98" i="24"/>
  <c r="GC98" i="24"/>
  <c r="GH98" i="24"/>
  <c r="GI98" i="24"/>
  <c r="GJ98" i="24"/>
  <c r="GL98" i="24"/>
  <c r="GS98" i="24"/>
  <c r="GO98" i="24"/>
  <c r="GT98" i="24"/>
  <c r="GU98" i="24"/>
  <c r="GV98" i="24"/>
  <c r="GX98" i="24"/>
  <c r="HE98" i="24"/>
  <c r="HA98" i="24"/>
  <c r="HF98" i="24"/>
  <c r="HG98" i="24"/>
  <c r="HH98" i="24"/>
  <c r="HJ98" i="24"/>
  <c r="HQ98" i="24"/>
  <c r="HM98" i="24"/>
  <c r="HR98" i="24"/>
  <c r="HS98" i="24"/>
  <c r="HT98" i="24"/>
  <c r="HV98" i="24"/>
  <c r="IC98" i="24"/>
  <c r="HY98" i="24"/>
  <c r="ID98" i="24"/>
  <c r="IE98" i="24"/>
  <c r="IF98" i="24"/>
  <c r="IH98" i="24"/>
  <c r="IO98" i="24"/>
  <c r="IK98" i="24"/>
  <c r="IP98" i="24"/>
  <c r="IQ98" i="24"/>
  <c r="IR98" i="24"/>
  <c r="IT98" i="24"/>
  <c r="JA98" i="24"/>
  <c r="IW98" i="24"/>
  <c r="JB98" i="24"/>
  <c r="JC98" i="24"/>
  <c r="JD98" i="24"/>
  <c r="JF98" i="24"/>
  <c r="JM98" i="24"/>
  <c r="JI98" i="24"/>
  <c r="JN98" i="24"/>
  <c r="JO98" i="24"/>
  <c r="JP98" i="24"/>
  <c r="JR98" i="24"/>
  <c r="JY98" i="24"/>
  <c r="JU98" i="24"/>
  <c r="JZ98" i="24"/>
  <c r="KA98" i="24"/>
  <c r="KB98" i="24"/>
  <c r="KD98" i="24"/>
  <c r="I99" i="24"/>
  <c r="E99" i="24"/>
  <c r="J99" i="24"/>
  <c r="K99" i="24"/>
  <c r="L99" i="24"/>
  <c r="N99" i="24"/>
  <c r="U99" i="24"/>
  <c r="Q99" i="24"/>
  <c r="V99" i="24"/>
  <c r="W99" i="24"/>
  <c r="X99" i="24"/>
  <c r="Z99" i="24"/>
  <c r="AG99" i="24"/>
  <c r="AC99" i="24"/>
  <c r="AH99" i="24"/>
  <c r="AI99" i="24"/>
  <c r="AJ99" i="24"/>
  <c r="AL99" i="24"/>
  <c r="AS99" i="24"/>
  <c r="AO99" i="24"/>
  <c r="AT99" i="24"/>
  <c r="AU99" i="24"/>
  <c r="AX99" i="24"/>
  <c r="BE99" i="24"/>
  <c r="BF99" i="24"/>
  <c r="BG99" i="24"/>
  <c r="BH99" i="24"/>
  <c r="BJ99" i="24"/>
  <c r="BQ99" i="24"/>
  <c r="BU99" i="24"/>
  <c r="BR99" i="24"/>
  <c r="BS99" i="24"/>
  <c r="BV99" i="24"/>
  <c r="CC99" i="24"/>
  <c r="BZ99" i="24"/>
  <c r="CD99" i="24"/>
  <c r="CE99" i="24"/>
  <c r="CH99" i="24"/>
  <c r="CO99" i="24"/>
  <c r="CK99" i="24"/>
  <c r="CP99" i="24"/>
  <c r="CQ99" i="24"/>
  <c r="CT99" i="24"/>
  <c r="DA99" i="24"/>
  <c r="DB99" i="24"/>
  <c r="DC99" i="24"/>
  <c r="DD99" i="24"/>
  <c r="DF99" i="24"/>
  <c r="DM99" i="24"/>
  <c r="DI99" i="24"/>
  <c r="DN99" i="24"/>
  <c r="DO99" i="24"/>
  <c r="DP99" i="24"/>
  <c r="DR99" i="24"/>
  <c r="DZ99" i="24"/>
  <c r="EA99" i="24"/>
  <c r="EB99" i="24"/>
  <c r="ED99" i="24"/>
  <c r="FI99" i="24"/>
  <c r="FJ99" i="24"/>
  <c r="FK99" i="24"/>
  <c r="FL99" i="24"/>
  <c r="FN99" i="24"/>
  <c r="FU99" i="24"/>
  <c r="FQ99" i="24"/>
  <c r="FV99" i="24"/>
  <c r="FW99" i="24"/>
  <c r="FX99" i="24"/>
  <c r="FZ99" i="24"/>
  <c r="GG99" i="24"/>
  <c r="GC99" i="24"/>
  <c r="GH99" i="24"/>
  <c r="GI99" i="24"/>
  <c r="GJ99" i="24"/>
  <c r="GL99" i="24"/>
  <c r="GS99" i="24"/>
  <c r="GO99" i="24"/>
  <c r="GT99" i="24"/>
  <c r="GU99" i="24"/>
  <c r="GV99" i="24"/>
  <c r="GX99" i="24"/>
  <c r="HE99" i="24"/>
  <c r="HA99" i="24"/>
  <c r="HF99" i="24"/>
  <c r="HG99" i="24"/>
  <c r="HH99" i="24"/>
  <c r="HJ99" i="24"/>
  <c r="HQ99" i="24"/>
  <c r="HM99" i="24"/>
  <c r="HR99" i="24"/>
  <c r="HS99" i="24"/>
  <c r="HT99" i="24"/>
  <c r="HV99" i="24"/>
  <c r="IC99" i="24"/>
  <c r="HY99" i="24"/>
  <c r="ID99" i="24"/>
  <c r="IE99" i="24"/>
  <c r="IF99" i="24"/>
  <c r="IH99" i="24"/>
  <c r="IO99" i="24"/>
  <c r="IK99" i="24"/>
  <c r="IP99" i="24"/>
  <c r="IQ99" i="24"/>
  <c r="IR99" i="24"/>
  <c r="IT99" i="24"/>
  <c r="JA99" i="24"/>
  <c r="IW99" i="24"/>
  <c r="JB99" i="24"/>
  <c r="JC99" i="24"/>
  <c r="JD99" i="24"/>
  <c r="JF99" i="24"/>
  <c r="JM99" i="24"/>
  <c r="JI99" i="24"/>
  <c r="JN99" i="24"/>
  <c r="JO99" i="24"/>
  <c r="JP99" i="24"/>
  <c r="JR99" i="24"/>
  <c r="JY99" i="24"/>
  <c r="JU99" i="24"/>
  <c r="JZ99" i="24"/>
  <c r="KA99" i="24"/>
  <c r="KB99" i="24"/>
  <c r="KD99" i="24"/>
  <c r="I100" i="24"/>
  <c r="E100" i="24"/>
  <c r="J100" i="24"/>
  <c r="K100" i="24"/>
  <c r="L100" i="24"/>
  <c r="N100" i="24"/>
  <c r="U100" i="24"/>
  <c r="Q100" i="24"/>
  <c r="V100" i="24"/>
  <c r="W100" i="24"/>
  <c r="X100" i="24"/>
  <c r="Z100" i="24"/>
  <c r="AG100" i="24"/>
  <c r="AC100" i="24"/>
  <c r="AH100" i="24"/>
  <c r="AI100" i="24"/>
  <c r="AJ100" i="24"/>
  <c r="AL100" i="24"/>
  <c r="AS100" i="24"/>
  <c r="AO100" i="24"/>
  <c r="AT100" i="24"/>
  <c r="AU100" i="24"/>
  <c r="AX100" i="24"/>
  <c r="BE100" i="24"/>
  <c r="BB100" i="24"/>
  <c r="BF100" i="24"/>
  <c r="BG100" i="24"/>
  <c r="BH100" i="24"/>
  <c r="BJ100" i="24"/>
  <c r="BQ100" i="24"/>
  <c r="BN100" i="24"/>
  <c r="BR100" i="24"/>
  <c r="BS100" i="24"/>
  <c r="BV100" i="24"/>
  <c r="CC100" i="24"/>
  <c r="BY100" i="24"/>
  <c r="CD100" i="24"/>
  <c r="CE100" i="24"/>
  <c r="CH100" i="24"/>
  <c r="CO100" i="24"/>
  <c r="CP100" i="24"/>
  <c r="CQ100" i="24"/>
  <c r="CT100" i="24"/>
  <c r="DA100" i="24"/>
  <c r="DB100" i="24"/>
  <c r="DC100" i="24"/>
  <c r="DD100" i="24"/>
  <c r="DF100" i="24"/>
  <c r="DM100" i="24"/>
  <c r="DI100" i="24"/>
  <c r="DN100" i="24"/>
  <c r="DO100" i="24"/>
  <c r="DP100" i="24"/>
  <c r="DR100" i="24"/>
  <c r="DZ100" i="24"/>
  <c r="EA100" i="24"/>
  <c r="EB100" i="24"/>
  <c r="ED100" i="24"/>
  <c r="FI100" i="24"/>
  <c r="FJ100" i="24"/>
  <c r="FK100" i="24"/>
  <c r="FL100" i="24"/>
  <c r="FN100" i="24"/>
  <c r="FU100" i="24"/>
  <c r="FQ100" i="24"/>
  <c r="FV100" i="24"/>
  <c r="FW100" i="24"/>
  <c r="FX100" i="24"/>
  <c r="FZ100" i="24"/>
  <c r="GG100" i="24"/>
  <c r="GC100" i="24"/>
  <c r="GH100" i="24"/>
  <c r="GI100" i="24"/>
  <c r="GJ100" i="24"/>
  <c r="GL100" i="24"/>
  <c r="GS100" i="24"/>
  <c r="GO100" i="24"/>
  <c r="GT100" i="24"/>
  <c r="GU100" i="24"/>
  <c r="GV100" i="24"/>
  <c r="GX100" i="24"/>
  <c r="HE100" i="24"/>
  <c r="HA100" i="24"/>
  <c r="HF100" i="24"/>
  <c r="HG100" i="24"/>
  <c r="HH100" i="24"/>
  <c r="HJ100" i="24"/>
  <c r="HQ100" i="24"/>
  <c r="HM100" i="24"/>
  <c r="HR100" i="24"/>
  <c r="HS100" i="24"/>
  <c r="HT100" i="24"/>
  <c r="HV100" i="24"/>
  <c r="IC100" i="24"/>
  <c r="HY100" i="24"/>
  <c r="ID100" i="24"/>
  <c r="IE100" i="24"/>
  <c r="IF100" i="24"/>
  <c r="IH100" i="24"/>
  <c r="IO100" i="24"/>
  <c r="IK100" i="24"/>
  <c r="IP100" i="24"/>
  <c r="IQ100" i="24"/>
  <c r="IR100" i="24"/>
  <c r="IT100" i="24"/>
  <c r="JA100" i="24"/>
  <c r="IW100" i="24"/>
  <c r="JB100" i="24"/>
  <c r="JC100" i="24"/>
  <c r="JD100" i="24"/>
  <c r="JF100" i="24"/>
  <c r="JM100" i="24"/>
  <c r="JI100" i="24"/>
  <c r="JN100" i="24"/>
  <c r="JO100" i="24"/>
  <c r="JP100" i="24"/>
  <c r="JR100" i="24"/>
  <c r="JY100" i="24"/>
  <c r="JU100" i="24"/>
  <c r="JZ100" i="24"/>
  <c r="KA100" i="24"/>
  <c r="KB100" i="24"/>
  <c r="KD100" i="24"/>
  <c r="I101" i="24"/>
  <c r="E101" i="24"/>
  <c r="J101" i="24"/>
  <c r="K101" i="24"/>
  <c r="L101" i="24"/>
  <c r="N101" i="24"/>
  <c r="U101" i="24"/>
  <c r="Q101" i="24"/>
  <c r="V101" i="24"/>
  <c r="W101" i="24"/>
  <c r="X101" i="24"/>
  <c r="Z101" i="24"/>
  <c r="AG101" i="24"/>
  <c r="AC101" i="24"/>
  <c r="AH101" i="24"/>
  <c r="AI101" i="24"/>
  <c r="AJ101" i="24"/>
  <c r="AL101" i="24"/>
  <c r="AS101" i="24"/>
  <c r="AO101" i="24"/>
  <c r="AT101" i="24"/>
  <c r="AU101" i="24"/>
  <c r="AX101" i="24"/>
  <c r="BE101" i="24"/>
  <c r="BF101" i="24"/>
  <c r="BG101" i="24"/>
  <c r="BH101" i="24"/>
  <c r="BJ101" i="24"/>
  <c r="BQ101" i="24"/>
  <c r="BU101" i="24"/>
  <c r="BR101" i="24"/>
  <c r="BS101" i="24"/>
  <c r="BV101" i="24"/>
  <c r="CC101" i="24"/>
  <c r="CD101" i="24"/>
  <c r="CE101" i="24"/>
  <c r="CH101" i="24"/>
  <c r="CO101" i="24"/>
  <c r="CK101" i="24"/>
  <c r="CP101" i="24"/>
  <c r="CQ101" i="24"/>
  <c r="CT101" i="24"/>
  <c r="DA101" i="24"/>
  <c r="DB101" i="24"/>
  <c r="DC101" i="24"/>
  <c r="DD101" i="24"/>
  <c r="DF101" i="24"/>
  <c r="DM101" i="24"/>
  <c r="DI101" i="24"/>
  <c r="DN101" i="24"/>
  <c r="DO101" i="24"/>
  <c r="DP101" i="24"/>
  <c r="DR101" i="24"/>
  <c r="DZ101" i="24"/>
  <c r="EA101" i="24"/>
  <c r="EB101" i="24"/>
  <c r="ED101" i="24"/>
  <c r="FI101" i="24"/>
  <c r="FJ101" i="24"/>
  <c r="FK101" i="24"/>
  <c r="FL101" i="24"/>
  <c r="FN101" i="24"/>
  <c r="FU101" i="24"/>
  <c r="FQ101" i="24"/>
  <c r="FV101" i="24"/>
  <c r="FW101" i="24"/>
  <c r="FX101" i="24"/>
  <c r="FZ101" i="24"/>
  <c r="GG101" i="24"/>
  <c r="GC101" i="24"/>
  <c r="GH101" i="24"/>
  <c r="GI101" i="24"/>
  <c r="GJ101" i="24"/>
  <c r="GL101" i="24"/>
  <c r="GS101" i="24"/>
  <c r="GO101" i="24"/>
  <c r="GT101" i="24"/>
  <c r="GU101" i="24"/>
  <c r="GV101" i="24"/>
  <c r="GX101" i="24"/>
  <c r="HE101" i="24"/>
  <c r="HA101" i="24"/>
  <c r="HF101" i="24"/>
  <c r="HG101" i="24"/>
  <c r="HH101" i="24"/>
  <c r="HJ101" i="24"/>
  <c r="HQ101" i="24"/>
  <c r="HM101" i="24"/>
  <c r="HR101" i="24"/>
  <c r="HS101" i="24"/>
  <c r="HT101" i="24"/>
  <c r="HV101" i="24"/>
  <c r="IC101" i="24"/>
  <c r="HY101" i="24"/>
  <c r="ID101" i="24"/>
  <c r="IE101" i="24"/>
  <c r="IF101" i="24"/>
  <c r="IH101" i="24"/>
  <c r="IO101" i="24"/>
  <c r="IK101" i="24"/>
  <c r="IP101" i="24"/>
  <c r="IQ101" i="24"/>
  <c r="IR101" i="24"/>
  <c r="IT101" i="24"/>
  <c r="JA101" i="24"/>
  <c r="IW101" i="24"/>
  <c r="JB101" i="24"/>
  <c r="JC101" i="24"/>
  <c r="JD101" i="24"/>
  <c r="JF101" i="24"/>
  <c r="JM101" i="24"/>
  <c r="JI101" i="24"/>
  <c r="JN101" i="24"/>
  <c r="JO101" i="24"/>
  <c r="JP101" i="24"/>
  <c r="JR101" i="24"/>
  <c r="JY101" i="24"/>
  <c r="JU101" i="24"/>
  <c r="JZ101" i="24"/>
  <c r="KA101" i="24"/>
  <c r="KB101" i="24"/>
  <c r="KD101" i="24"/>
  <c r="I103" i="24"/>
  <c r="E103" i="24"/>
  <c r="J103" i="24"/>
  <c r="K103" i="24"/>
  <c r="L103" i="24"/>
  <c r="N103" i="24"/>
  <c r="U103" i="24"/>
  <c r="Q103" i="24"/>
  <c r="V103" i="24"/>
  <c r="W103" i="24"/>
  <c r="X103" i="24"/>
  <c r="Z103" i="24"/>
  <c r="AG103" i="24"/>
  <c r="AC103" i="24"/>
  <c r="AH103" i="24"/>
  <c r="AI103" i="24"/>
  <c r="AJ103" i="24"/>
  <c r="AL103" i="24"/>
  <c r="AS103" i="24"/>
  <c r="AO103" i="24"/>
  <c r="AT103" i="24"/>
  <c r="AU103" i="24"/>
  <c r="AX103" i="24"/>
  <c r="BE103" i="24"/>
  <c r="BB103" i="24"/>
  <c r="BF103" i="24"/>
  <c r="BG103" i="24"/>
  <c r="BH103" i="24"/>
  <c r="BJ103" i="24"/>
  <c r="BQ103" i="24"/>
  <c r="BU103" i="24"/>
  <c r="BR103" i="24"/>
  <c r="BS103" i="24"/>
  <c r="BV103" i="24"/>
  <c r="CC103" i="24"/>
  <c r="BZ103" i="24"/>
  <c r="CD103" i="24"/>
  <c r="CE103" i="24"/>
  <c r="CH103" i="24"/>
  <c r="CO103" i="24"/>
  <c r="CP103" i="24"/>
  <c r="CQ103" i="24"/>
  <c r="CT103" i="24"/>
  <c r="DA103" i="24"/>
  <c r="DB103" i="24"/>
  <c r="DC103" i="24"/>
  <c r="DD103" i="24"/>
  <c r="DM103" i="24"/>
  <c r="DN103" i="24"/>
  <c r="DO103" i="24"/>
  <c r="DP103" i="24"/>
  <c r="DR103" i="24"/>
  <c r="DZ103" i="24"/>
  <c r="EA103" i="24"/>
  <c r="EB103" i="24"/>
  <c r="ED103" i="24"/>
  <c r="FI103" i="24"/>
  <c r="FM103" i="24"/>
  <c r="FJ103" i="24"/>
  <c r="FK103" i="24"/>
  <c r="FL103" i="24"/>
  <c r="FN103" i="24"/>
  <c r="FU103" i="24"/>
  <c r="FV103" i="24"/>
  <c r="FW103" i="24"/>
  <c r="FX103" i="24"/>
  <c r="FZ103" i="24"/>
  <c r="GG103" i="24"/>
  <c r="GC103" i="24"/>
  <c r="GH103" i="24"/>
  <c r="GI103" i="24"/>
  <c r="GJ103" i="24"/>
  <c r="GL103" i="24"/>
  <c r="GS103" i="24"/>
  <c r="GO103" i="24"/>
  <c r="GT103" i="24"/>
  <c r="GU103" i="24"/>
  <c r="GV103" i="24"/>
  <c r="GX103" i="24"/>
  <c r="HE103" i="24"/>
  <c r="HA103" i="24"/>
  <c r="HF103" i="24"/>
  <c r="HG103" i="24"/>
  <c r="HH103" i="24"/>
  <c r="HJ103" i="24"/>
  <c r="HQ103" i="24"/>
  <c r="HM103" i="24"/>
  <c r="HR103" i="24"/>
  <c r="HS103" i="24"/>
  <c r="HT103" i="24"/>
  <c r="HV103" i="24"/>
  <c r="IC103" i="24"/>
  <c r="HY103" i="24"/>
  <c r="ID103" i="24"/>
  <c r="IE103" i="24"/>
  <c r="IF103" i="24"/>
  <c r="IH103" i="24"/>
  <c r="IO103" i="24"/>
  <c r="IK103" i="24"/>
  <c r="IP103" i="24"/>
  <c r="IQ103" i="24"/>
  <c r="IR103" i="24"/>
  <c r="IT103" i="24"/>
  <c r="JA103" i="24"/>
  <c r="IW103" i="24"/>
  <c r="JB103" i="24"/>
  <c r="JC103" i="24"/>
  <c r="JD103" i="24"/>
  <c r="JF103" i="24"/>
  <c r="JM103" i="24"/>
  <c r="JI103" i="24"/>
  <c r="JN103" i="24"/>
  <c r="JO103" i="24"/>
  <c r="JP103" i="24"/>
  <c r="JR103" i="24"/>
  <c r="JY103" i="24"/>
  <c r="JU103" i="24"/>
  <c r="JZ103" i="24"/>
  <c r="KA103" i="24"/>
  <c r="KB103" i="24"/>
  <c r="KD103" i="24"/>
  <c r="I104" i="24"/>
  <c r="E104" i="24"/>
  <c r="J104" i="24"/>
  <c r="K104" i="24"/>
  <c r="L104" i="24"/>
  <c r="N104" i="24"/>
  <c r="U104" i="24"/>
  <c r="Q104" i="24"/>
  <c r="V104" i="24"/>
  <c r="W104" i="24"/>
  <c r="X104" i="24"/>
  <c r="Z104" i="24"/>
  <c r="AG104" i="24"/>
  <c r="AC104" i="24"/>
  <c r="AH104" i="24"/>
  <c r="AI104" i="24"/>
  <c r="AJ104" i="24"/>
  <c r="AL104" i="24"/>
  <c r="AS104" i="24"/>
  <c r="AP104" i="24"/>
  <c r="AT104" i="24"/>
  <c r="AU104" i="24"/>
  <c r="AX104" i="24"/>
  <c r="BE104" i="24"/>
  <c r="BA104" i="24"/>
  <c r="BF104" i="24"/>
  <c r="BG104" i="24"/>
  <c r="BH104" i="24"/>
  <c r="BJ104" i="24"/>
  <c r="BQ104" i="24"/>
  <c r="BM104" i="24"/>
  <c r="BR104" i="24"/>
  <c r="BS104" i="24"/>
  <c r="BV104" i="24"/>
  <c r="CC104" i="24"/>
  <c r="BY104" i="24"/>
  <c r="CD104" i="24"/>
  <c r="CE104" i="24"/>
  <c r="CH104" i="24"/>
  <c r="CO104" i="24"/>
  <c r="CL104" i="24"/>
  <c r="CP104" i="24"/>
  <c r="CQ104" i="24"/>
  <c r="CT104" i="24"/>
  <c r="DM104" i="24"/>
  <c r="DN104" i="24"/>
  <c r="DO104" i="24"/>
  <c r="DP104" i="24"/>
  <c r="DR104" i="24"/>
  <c r="DZ104" i="24"/>
  <c r="EA104" i="24"/>
  <c r="EB104" i="24"/>
  <c r="ED104" i="24"/>
  <c r="FI104" i="24"/>
  <c r="FJ104" i="24"/>
  <c r="FK104" i="24"/>
  <c r="FL104" i="24"/>
  <c r="FN104" i="24"/>
  <c r="FU104" i="24"/>
  <c r="FR104" i="24"/>
  <c r="FV104" i="24"/>
  <c r="FW104" i="24"/>
  <c r="FX104" i="24"/>
  <c r="FZ104" i="24"/>
  <c r="GG104" i="24"/>
  <c r="GD104" i="24"/>
  <c r="GH104" i="24"/>
  <c r="GI104" i="24"/>
  <c r="GJ104" i="24"/>
  <c r="GL104" i="24"/>
  <c r="GS104" i="24"/>
  <c r="GP104" i="24"/>
  <c r="GT104" i="24"/>
  <c r="GU104" i="24"/>
  <c r="GV104" i="24"/>
  <c r="GX104" i="24"/>
  <c r="HE104" i="24"/>
  <c r="HB104" i="24"/>
  <c r="HF104" i="24"/>
  <c r="HG104" i="24"/>
  <c r="HH104" i="24"/>
  <c r="HJ104" i="24"/>
  <c r="HQ104" i="24"/>
  <c r="HN104" i="24"/>
  <c r="HR104" i="24"/>
  <c r="HS104" i="24"/>
  <c r="HT104" i="24"/>
  <c r="HV104" i="24"/>
  <c r="IC104" i="24"/>
  <c r="HZ104" i="24"/>
  <c r="ID104" i="24"/>
  <c r="IE104" i="24"/>
  <c r="IF104" i="24"/>
  <c r="IH104" i="24"/>
  <c r="IO104" i="24"/>
  <c r="IL104" i="24"/>
  <c r="IP104" i="24"/>
  <c r="IQ104" i="24"/>
  <c r="IR104" i="24"/>
  <c r="IT104" i="24"/>
  <c r="JA104" i="24"/>
  <c r="IX104" i="24"/>
  <c r="JB104" i="24"/>
  <c r="JC104" i="24"/>
  <c r="JD104" i="24"/>
  <c r="JF104" i="24"/>
  <c r="JM104" i="24"/>
  <c r="JJ104" i="24"/>
  <c r="JN104" i="24"/>
  <c r="JO104" i="24"/>
  <c r="JP104" i="24"/>
  <c r="JR104" i="24"/>
  <c r="JY104" i="24"/>
  <c r="JV104" i="24"/>
  <c r="JZ104" i="24"/>
  <c r="KA104" i="24"/>
  <c r="KB104" i="24"/>
  <c r="KD104" i="24"/>
  <c r="I105" i="24"/>
  <c r="F105" i="24"/>
  <c r="J105" i="24"/>
  <c r="K105" i="24"/>
  <c r="L105" i="24"/>
  <c r="N105" i="24"/>
  <c r="U105" i="24"/>
  <c r="R105" i="24"/>
  <c r="V105" i="24"/>
  <c r="W105" i="24"/>
  <c r="X105" i="24"/>
  <c r="Z105" i="24"/>
  <c r="AG105" i="24"/>
  <c r="AD105" i="24"/>
  <c r="AH105" i="24"/>
  <c r="AI105" i="24"/>
  <c r="AJ105" i="24"/>
  <c r="AL105" i="24"/>
  <c r="AS105" i="24"/>
  <c r="AP105" i="24"/>
  <c r="AT105" i="24"/>
  <c r="AU105" i="24"/>
  <c r="AX105" i="24"/>
  <c r="BE105" i="24"/>
  <c r="BF105" i="24"/>
  <c r="BG105" i="24"/>
  <c r="BH105" i="24"/>
  <c r="BJ105" i="24"/>
  <c r="BQ105" i="24"/>
  <c r="BM105" i="24"/>
  <c r="BR105" i="24"/>
  <c r="BS105" i="24"/>
  <c r="BV105" i="24"/>
  <c r="CC105" i="24"/>
  <c r="CD105" i="24"/>
  <c r="CE105" i="24"/>
  <c r="CH105" i="24"/>
  <c r="CO105" i="24"/>
  <c r="CP105" i="24"/>
  <c r="CS105" i="24"/>
  <c r="CQ105" i="24"/>
  <c r="CT105" i="24"/>
  <c r="DA105" i="24"/>
  <c r="CW105" i="24"/>
  <c r="DB105" i="24"/>
  <c r="DC105" i="24"/>
  <c r="DD105" i="24"/>
  <c r="DF105" i="24"/>
  <c r="DM105" i="24"/>
  <c r="DN105" i="24"/>
  <c r="DO105" i="24"/>
  <c r="DP105" i="24"/>
  <c r="DR105" i="24"/>
  <c r="DV105" i="24"/>
  <c r="DZ105" i="24"/>
  <c r="EA105" i="24"/>
  <c r="EB105" i="24"/>
  <c r="ED105" i="24"/>
  <c r="FI105" i="24"/>
  <c r="FF105" i="24"/>
  <c r="FJ105" i="24"/>
  <c r="FK105" i="24"/>
  <c r="FL105" i="24"/>
  <c r="FN105" i="24"/>
  <c r="FU105" i="24"/>
  <c r="FR105" i="24"/>
  <c r="FV105" i="24"/>
  <c r="FW105" i="24"/>
  <c r="FX105" i="24"/>
  <c r="FZ105" i="24"/>
  <c r="GG105" i="24"/>
  <c r="GD105" i="24"/>
  <c r="GH105" i="24"/>
  <c r="GI105" i="24"/>
  <c r="GJ105" i="24"/>
  <c r="GL105" i="24"/>
  <c r="GS105" i="24"/>
  <c r="GP105" i="24"/>
  <c r="GT105" i="24"/>
  <c r="GU105" i="24"/>
  <c r="GV105" i="24"/>
  <c r="GX105" i="24"/>
  <c r="HE105" i="24"/>
  <c r="HB105" i="24"/>
  <c r="HF105" i="24"/>
  <c r="HG105" i="24"/>
  <c r="HH105" i="24"/>
  <c r="HJ105" i="24"/>
  <c r="HQ105" i="24"/>
  <c r="HN105" i="24"/>
  <c r="HR105" i="24"/>
  <c r="HS105" i="24"/>
  <c r="HT105" i="24"/>
  <c r="HV105" i="24"/>
  <c r="IC105" i="24"/>
  <c r="HZ105" i="24"/>
  <c r="ID105" i="24"/>
  <c r="IE105" i="24"/>
  <c r="IF105" i="24"/>
  <c r="IH105" i="24"/>
  <c r="IO105" i="24"/>
  <c r="IL105" i="24"/>
  <c r="IP105" i="24"/>
  <c r="IQ105" i="24"/>
  <c r="IR105" i="24"/>
  <c r="IT105" i="24"/>
  <c r="JA105" i="24"/>
  <c r="IX105" i="24"/>
  <c r="JB105" i="24"/>
  <c r="JC105" i="24"/>
  <c r="JD105" i="24"/>
  <c r="JF105" i="24"/>
  <c r="JM105" i="24"/>
  <c r="JJ105" i="24"/>
  <c r="JN105" i="24"/>
  <c r="JO105" i="24"/>
  <c r="JP105" i="24"/>
  <c r="JR105" i="24"/>
  <c r="JY105" i="24"/>
  <c r="JV105" i="24"/>
  <c r="JZ105" i="24"/>
  <c r="KA105" i="24"/>
  <c r="KB105" i="24"/>
  <c r="KD105" i="24"/>
  <c r="I49" i="24"/>
  <c r="F49" i="24"/>
  <c r="J49" i="24"/>
  <c r="K49" i="24"/>
  <c r="L49" i="24"/>
  <c r="N49" i="24"/>
  <c r="U49" i="24"/>
  <c r="Q49" i="24"/>
  <c r="V49" i="24"/>
  <c r="W49" i="24"/>
  <c r="X49" i="24"/>
  <c r="Z49" i="24"/>
  <c r="AG49" i="24"/>
  <c r="AC49" i="24"/>
  <c r="AH49" i="24"/>
  <c r="AI49" i="24"/>
  <c r="AJ49" i="24"/>
  <c r="AL49" i="24"/>
  <c r="AS49" i="24"/>
  <c r="AO49" i="24"/>
  <c r="AT49" i="24"/>
  <c r="AU49" i="24"/>
  <c r="AX49" i="24"/>
  <c r="BE49" i="24"/>
  <c r="BA49" i="24"/>
  <c r="BF49" i="24"/>
  <c r="BG49" i="24"/>
  <c r="BH49" i="24"/>
  <c r="BJ49" i="24"/>
  <c r="BQ49" i="24"/>
  <c r="BM49" i="24"/>
  <c r="BR49" i="24"/>
  <c r="BS49" i="24"/>
  <c r="BV49" i="24"/>
  <c r="CC49" i="24"/>
  <c r="CD49" i="24"/>
  <c r="CE49" i="24"/>
  <c r="CH49" i="24"/>
  <c r="CO49" i="24"/>
  <c r="CL49" i="24"/>
  <c r="CP49" i="24"/>
  <c r="CQ49" i="24"/>
  <c r="CT49" i="24"/>
  <c r="DA49" i="24"/>
  <c r="CW49" i="24"/>
  <c r="DB49" i="24"/>
  <c r="DC49" i="24"/>
  <c r="DD49" i="24"/>
  <c r="DF49" i="24"/>
  <c r="DR49" i="24"/>
  <c r="DZ49" i="24"/>
  <c r="EA49" i="24"/>
  <c r="EB49" i="24"/>
  <c r="ED49" i="24"/>
  <c r="FI49" i="24"/>
  <c r="FF49" i="24"/>
  <c r="FJ49" i="24"/>
  <c r="FK49" i="24"/>
  <c r="FL49" i="24"/>
  <c r="FN49" i="24"/>
  <c r="FU49" i="24"/>
  <c r="FR49" i="24"/>
  <c r="FV49" i="24"/>
  <c r="FW49" i="24"/>
  <c r="FX49" i="24"/>
  <c r="FZ49" i="24"/>
  <c r="GG49" i="24"/>
  <c r="GD49" i="24"/>
  <c r="GH49" i="24"/>
  <c r="GI49" i="24"/>
  <c r="GJ49" i="24"/>
  <c r="GL49" i="24"/>
  <c r="GS49" i="24"/>
  <c r="GP49" i="24"/>
  <c r="GT49" i="24"/>
  <c r="GU49" i="24"/>
  <c r="GV49" i="24"/>
  <c r="GX49" i="24"/>
  <c r="HE49" i="24"/>
  <c r="HB49" i="24"/>
  <c r="HF49" i="24"/>
  <c r="HG49" i="24"/>
  <c r="HH49" i="24"/>
  <c r="HJ49" i="24"/>
  <c r="HQ49" i="24"/>
  <c r="HN49" i="24"/>
  <c r="HR49" i="24"/>
  <c r="HS49" i="24"/>
  <c r="HT49" i="24"/>
  <c r="HV49" i="24"/>
  <c r="IC49" i="24"/>
  <c r="HZ49" i="24"/>
  <c r="ID49" i="24"/>
  <c r="IE49" i="24"/>
  <c r="IF49" i="24"/>
  <c r="IH49" i="24"/>
  <c r="IO49" i="24"/>
  <c r="IL49" i="24"/>
  <c r="IP49" i="24"/>
  <c r="IQ49" i="24"/>
  <c r="IR49" i="24"/>
  <c r="IT49" i="24"/>
  <c r="JA49" i="24"/>
  <c r="IX49" i="24"/>
  <c r="JB49" i="24"/>
  <c r="JC49" i="24"/>
  <c r="JD49" i="24"/>
  <c r="JF49" i="24"/>
  <c r="JM49" i="24"/>
  <c r="JJ49" i="24"/>
  <c r="JN49" i="24"/>
  <c r="JO49" i="24"/>
  <c r="JP49" i="24"/>
  <c r="JR49" i="24"/>
  <c r="JY49" i="24"/>
  <c r="JV49" i="24"/>
  <c r="JZ49" i="24"/>
  <c r="KA49" i="24"/>
  <c r="KB49" i="24"/>
  <c r="KD49" i="24"/>
  <c r="I50" i="24"/>
  <c r="F50" i="24"/>
  <c r="J50" i="24"/>
  <c r="K50" i="24"/>
  <c r="L50" i="24"/>
  <c r="N50" i="24"/>
  <c r="U50" i="24"/>
  <c r="R50" i="24"/>
  <c r="V50" i="24"/>
  <c r="W50" i="24"/>
  <c r="X50" i="24"/>
  <c r="Z50" i="24"/>
  <c r="AG50" i="24"/>
  <c r="AD50" i="24"/>
  <c r="AH50" i="24"/>
  <c r="AI50" i="24"/>
  <c r="AJ50" i="24"/>
  <c r="AL50" i="24"/>
  <c r="AS50" i="24"/>
  <c r="AP50" i="24"/>
  <c r="AT50" i="24"/>
  <c r="AU50" i="24"/>
  <c r="AX50" i="24"/>
  <c r="BE50" i="24"/>
  <c r="BA50" i="24"/>
  <c r="BF50" i="24"/>
  <c r="BG50" i="24"/>
  <c r="BH50" i="24"/>
  <c r="BJ50" i="24"/>
  <c r="BQ50" i="24"/>
  <c r="BM50" i="24"/>
  <c r="BR50" i="24"/>
  <c r="BS50" i="24"/>
  <c r="BV50" i="24"/>
  <c r="CO50" i="24"/>
  <c r="CL50" i="24"/>
  <c r="CP50" i="24"/>
  <c r="CQ50" i="24"/>
  <c r="CT50" i="24"/>
  <c r="DA50" i="24"/>
  <c r="DB50" i="24"/>
  <c r="DC50" i="24"/>
  <c r="DD50" i="24"/>
  <c r="DF50" i="24"/>
  <c r="DR50" i="24"/>
  <c r="DZ50" i="24"/>
  <c r="EA50" i="24"/>
  <c r="EB50" i="24"/>
  <c r="ED50" i="24"/>
  <c r="FI50" i="24"/>
  <c r="FJ50" i="24"/>
  <c r="FK50" i="24"/>
  <c r="FL50" i="24"/>
  <c r="FN50" i="24"/>
  <c r="FU50" i="24"/>
  <c r="FQ50" i="24"/>
  <c r="FV50" i="24"/>
  <c r="FW50" i="24"/>
  <c r="FX50" i="24"/>
  <c r="FZ50" i="24"/>
  <c r="GG50" i="24"/>
  <c r="GH50" i="24"/>
  <c r="GI50" i="24"/>
  <c r="GJ50" i="24"/>
  <c r="GL50" i="24"/>
  <c r="GS50" i="24"/>
  <c r="GO50" i="24"/>
  <c r="GT50" i="24"/>
  <c r="GU50" i="24"/>
  <c r="GV50" i="24"/>
  <c r="GX50" i="24"/>
  <c r="HE50" i="24"/>
  <c r="HF50" i="24"/>
  <c r="HG50" i="24"/>
  <c r="HH50" i="24"/>
  <c r="HJ50" i="24"/>
  <c r="HQ50" i="24"/>
  <c r="HN50" i="24"/>
  <c r="HR50" i="24"/>
  <c r="HS50" i="24"/>
  <c r="HT50" i="24"/>
  <c r="HV50" i="24"/>
  <c r="IC50" i="24"/>
  <c r="HY50" i="24"/>
  <c r="ID50" i="24"/>
  <c r="IE50" i="24"/>
  <c r="IF50" i="24"/>
  <c r="IH50" i="24"/>
  <c r="IO50" i="24"/>
  <c r="IK50" i="24"/>
  <c r="IP50" i="24"/>
  <c r="IQ50" i="24"/>
  <c r="IR50" i="24"/>
  <c r="IT50" i="24"/>
  <c r="JA50" i="24"/>
  <c r="IW50" i="24"/>
  <c r="JB50" i="24"/>
  <c r="JC50" i="24"/>
  <c r="JD50" i="24"/>
  <c r="JF50" i="24"/>
  <c r="JM50" i="24"/>
  <c r="JI50" i="24"/>
  <c r="JN50" i="24"/>
  <c r="JO50" i="24"/>
  <c r="JP50" i="24"/>
  <c r="JR50" i="24"/>
  <c r="JY50" i="24"/>
  <c r="JU50" i="24"/>
  <c r="JZ50" i="24"/>
  <c r="KA50" i="24"/>
  <c r="KB50" i="24"/>
  <c r="KD50" i="24"/>
  <c r="I51" i="24"/>
  <c r="E51" i="24"/>
  <c r="J51" i="24"/>
  <c r="K51" i="24"/>
  <c r="L51" i="24"/>
  <c r="N51" i="24"/>
  <c r="U51" i="24"/>
  <c r="Q51" i="24"/>
  <c r="V51" i="24"/>
  <c r="W51" i="24"/>
  <c r="X51" i="24"/>
  <c r="Z51" i="24"/>
  <c r="AC51" i="24"/>
  <c r="AD51" i="24"/>
  <c r="AL51" i="24"/>
  <c r="AS51" i="24"/>
  <c r="AO51" i="24"/>
  <c r="AT51" i="24"/>
  <c r="AU51" i="24"/>
  <c r="AX51" i="24"/>
  <c r="BE51" i="24"/>
  <c r="BB51" i="24"/>
  <c r="BF51" i="24"/>
  <c r="BG51" i="24"/>
  <c r="BH51" i="24"/>
  <c r="BJ51" i="24"/>
  <c r="BQ51" i="24"/>
  <c r="BN51" i="24"/>
  <c r="BR51" i="24"/>
  <c r="BS51" i="24"/>
  <c r="BV51" i="24"/>
  <c r="CC51" i="24"/>
  <c r="BZ51" i="24"/>
  <c r="CD51" i="24"/>
  <c r="CE51" i="24"/>
  <c r="CH51" i="24"/>
  <c r="CO51" i="24"/>
  <c r="CK51" i="24"/>
  <c r="CP51" i="24"/>
  <c r="CQ51" i="24"/>
  <c r="CT51" i="24"/>
  <c r="DA51" i="24"/>
  <c r="DB51" i="24"/>
  <c r="DC51" i="24"/>
  <c r="DD51" i="24"/>
  <c r="DF51" i="24"/>
  <c r="DM51" i="24"/>
  <c r="DI51" i="24"/>
  <c r="DN51" i="24"/>
  <c r="DO51" i="24"/>
  <c r="DP51" i="24"/>
  <c r="DR51" i="24"/>
  <c r="DZ51" i="24"/>
  <c r="EA51" i="24"/>
  <c r="EB51" i="24"/>
  <c r="ED51" i="24"/>
  <c r="FI51" i="24"/>
  <c r="FJ51" i="24"/>
  <c r="FK51" i="24"/>
  <c r="FL51" i="24"/>
  <c r="FN51" i="24"/>
  <c r="FU51" i="24"/>
  <c r="FQ51" i="24"/>
  <c r="FV51" i="24"/>
  <c r="FW51" i="24"/>
  <c r="FX51" i="24"/>
  <c r="FZ51" i="24"/>
  <c r="GG51" i="24"/>
  <c r="GC51" i="24"/>
  <c r="GH51" i="24"/>
  <c r="GI51" i="24"/>
  <c r="GJ51" i="24"/>
  <c r="GL51" i="24"/>
  <c r="GS51" i="24"/>
  <c r="GO51" i="24"/>
  <c r="GT51" i="24"/>
  <c r="GU51" i="24"/>
  <c r="GV51" i="24"/>
  <c r="GX51" i="24"/>
  <c r="HE51" i="24"/>
  <c r="HA51" i="24"/>
  <c r="HF51" i="24"/>
  <c r="HG51" i="24"/>
  <c r="HH51" i="24"/>
  <c r="HJ51" i="24"/>
  <c r="HQ51" i="24"/>
  <c r="HM51" i="24"/>
  <c r="HR51" i="24"/>
  <c r="HS51" i="24"/>
  <c r="HT51" i="24"/>
  <c r="HV51" i="24"/>
  <c r="IC51" i="24"/>
  <c r="HY51" i="24"/>
  <c r="ID51" i="24"/>
  <c r="IE51" i="24"/>
  <c r="IF51" i="24"/>
  <c r="IH51" i="24"/>
  <c r="IO51" i="24"/>
  <c r="IK51" i="24"/>
  <c r="IP51" i="24"/>
  <c r="IQ51" i="24"/>
  <c r="IR51" i="24"/>
  <c r="IT51" i="24"/>
  <c r="JA51" i="24"/>
  <c r="IW51" i="24"/>
  <c r="JB51" i="24"/>
  <c r="JC51" i="24"/>
  <c r="JD51" i="24"/>
  <c r="JF51" i="24"/>
  <c r="JM51" i="24"/>
  <c r="JI51" i="24"/>
  <c r="JN51" i="24"/>
  <c r="JO51" i="24"/>
  <c r="JP51" i="24"/>
  <c r="JR51" i="24"/>
  <c r="JY51" i="24"/>
  <c r="JU51" i="24"/>
  <c r="JZ51" i="24"/>
  <c r="KA51" i="24"/>
  <c r="KB51" i="24"/>
  <c r="KD51" i="24"/>
  <c r="I112" i="24"/>
  <c r="E112" i="24"/>
  <c r="J112" i="24"/>
  <c r="K112" i="24"/>
  <c r="L112" i="24"/>
  <c r="N112" i="24"/>
  <c r="U112" i="24"/>
  <c r="Q112" i="24"/>
  <c r="V112" i="24"/>
  <c r="W112" i="24"/>
  <c r="X112" i="24"/>
  <c r="Z112" i="24"/>
  <c r="AG112" i="24"/>
  <c r="AD112" i="24"/>
  <c r="AH112" i="24"/>
  <c r="AI112" i="24"/>
  <c r="AJ112" i="24"/>
  <c r="AL112" i="24"/>
  <c r="AS112" i="24"/>
  <c r="AP112" i="24"/>
  <c r="AT112" i="24"/>
  <c r="AU112" i="24"/>
  <c r="AX112" i="24"/>
  <c r="BE112" i="24"/>
  <c r="BB112" i="24"/>
  <c r="BF112" i="24"/>
  <c r="BG112" i="24"/>
  <c r="BH112" i="24"/>
  <c r="BJ112" i="24"/>
  <c r="BQ112" i="24"/>
  <c r="BN112" i="24"/>
  <c r="BR112" i="24"/>
  <c r="BS112" i="24"/>
  <c r="BV112" i="24"/>
  <c r="CC112" i="24"/>
  <c r="BY112" i="24"/>
  <c r="CD112" i="24"/>
  <c r="CE112" i="24"/>
  <c r="CH112" i="24"/>
  <c r="CO112" i="24"/>
  <c r="CL112" i="24"/>
  <c r="CP112" i="24"/>
  <c r="CQ112" i="24"/>
  <c r="CT112" i="24"/>
  <c r="DA112" i="24"/>
  <c r="CW112" i="24"/>
  <c r="DB112" i="24"/>
  <c r="DC112" i="24"/>
  <c r="DD112" i="24"/>
  <c r="DF112" i="24"/>
  <c r="DM112" i="24"/>
  <c r="DN112" i="24"/>
  <c r="DO112" i="24"/>
  <c r="DP112" i="24"/>
  <c r="DR112" i="24"/>
  <c r="DZ112" i="24"/>
  <c r="EA112" i="24"/>
  <c r="EB112" i="24"/>
  <c r="ED112" i="24"/>
  <c r="FI112" i="24"/>
  <c r="FJ112" i="24"/>
  <c r="FK112" i="24"/>
  <c r="FL112" i="24"/>
  <c r="FN112" i="24"/>
  <c r="FU112" i="24"/>
  <c r="FQ112" i="24"/>
  <c r="FV112" i="24"/>
  <c r="FW112" i="24"/>
  <c r="FX112" i="24"/>
  <c r="FZ112" i="24"/>
  <c r="GG112" i="24"/>
  <c r="GH112" i="24"/>
  <c r="GI112" i="24"/>
  <c r="GJ112" i="24"/>
  <c r="GL112" i="24"/>
  <c r="GS112" i="24"/>
  <c r="GO112" i="24"/>
  <c r="GT112" i="24"/>
  <c r="GU112" i="24"/>
  <c r="GV112" i="24"/>
  <c r="GX112" i="24"/>
  <c r="HE112" i="24"/>
  <c r="HA112" i="24"/>
  <c r="HF112" i="24"/>
  <c r="HG112" i="24"/>
  <c r="HH112" i="24"/>
  <c r="HJ112" i="24"/>
  <c r="HQ112" i="24"/>
  <c r="HM112" i="24"/>
  <c r="HR112" i="24"/>
  <c r="HS112" i="24"/>
  <c r="HT112" i="24"/>
  <c r="HV112" i="24"/>
  <c r="IC112" i="24"/>
  <c r="IG112" i="24"/>
  <c r="ID112" i="24"/>
  <c r="IE112" i="24"/>
  <c r="IF112" i="24"/>
  <c r="IH112" i="24"/>
  <c r="IO112" i="24"/>
  <c r="IK112" i="24"/>
  <c r="IP112" i="24"/>
  <c r="IQ112" i="24"/>
  <c r="IR112" i="24"/>
  <c r="IT112" i="24"/>
  <c r="JA112" i="24"/>
  <c r="IW112" i="24"/>
  <c r="JB112" i="24"/>
  <c r="JC112" i="24"/>
  <c r="JD112" i="24"/>
  <c r="JF112" i="24"/>
  <c r="JM112" i="24"/>
  <c r="JI112" i="24"/>
  <c r="JN112" i="24"/>
  <c r="JO112" i="24"/>
  <c r="JP112" i="24"/>
  <c r="JR112" i="24"/>
  <c r="JY112" i="24"/>
  <c r="JV112" i="24"/>
  <c r="JU112" i="24"/>
  <c r="JZ112" i="24"/>
  <c r="KA112" i="24"/>
  <c r="KB112" i="24"/>
  <c r="KD112" i="24"/>
  <c r="I114" i="24"/>
  <c r="E114" i="24"/>
  <c r="J114" i="24"/>
  <c r="K114" i="24"/>
  <c r="L114" i="24"/>
  <c r="N114" i="24"/>
  <c r="U114" i="24"/>
  <c r="Q114" i="24"/>
  <c r="V114" i="24"/>
  <c r="W114" i="24"/>
  <c r="X114" i="24"/>
  <c r="Z114" i="24"/>
  <c r="AG114" i="24"/>
  <c r="AC114" i="24"/>
  <c r="AH114" i="24"/>
  <c r="AI114" i="24"/>
  <c r="AJ114" i="24"/>
  <c r="AL114" i="24"/>
  <c r="AS114" i="24"/>
  <c r="AW114" i="24"/>
  <c r="AT114" i="24"/>
  <c r="AU114" i="24"/>
  <c r="AX114" i="24"/>
  <c r="BE114" i="24"/>
  <c r="BB114" i="24"/>
  <c r="BF114" i="24"/>
  <c r="BG114" i="24"/>
  <c r="BH114" i="24"/>
  <c r="BJ114" i="24"/>
  <c r="BQ114" i="24"/>
  <c r="BN114" i="24"/>
  <c r="BR114" i="24"/>
  <c r="BS114" i="24"/>
  <c r="BV114" i="24"/>
  <c r="CC114" i="24"/>
  <c r="BZ114" i="24"/>
  <c r="CD114" i="24"/>
  <c r="CE114" i="24"/>
  <c r="CH114" i="24"/>
  <c r="CO114" i="24"/>
  <c r="CL114" i="24"/>
  <c r="CP114" i="24"/>
  <c r="CQ114" i="24"/>
  <c r="CT114" i="24"/>
  <c r="DA114" i="24"/>
  <c r="CW114" i="24"/>
  <c r="DB114" i="24"/>
  <c r="DC114" i="24"/>
  <c r="DD114" i="24"/>
  <c r="DF114" i="24"/>
  <c r="DM114" i="24"/>
  <c r="DN114" i="24"/>
  <c r="DO114" i="24"/>
  <c r="DP114" i="24"/>
  <c r="DR114" i="24"/>
  <c r="DZ114" i="24"/>
  <c r="EA114" i="24"/>
  <c r="EB114" i="24"/>
  <c r="ED114" i="24"/>
  <c r="FI114" i="24"/>
  <c r="FJ114" i="24"/>
  <c r="FK114" i="24"/>
  <c r="FL114" i="24"/>
  <c r="FN114" i="24"/>
  <c r="FU114" i="24"/>
  <c r="FQ114" i="24"/>
  <c r="FV114" i="24"/>
  <c r="FW114" i="24"/>
  <c r="FX114" i="24"/>
  <c r="FZ114" i="24"/>
  <c r="GG114" i="24"/>
  <c r="GD114" i="24"/>
  <c r="GH114" i="24"/>
  <c r="GI114" i="24"/>
  <c r="GJ114" i="24"/>
  <c r="GL114" i="24"/>
  <c r="GS114" i="24"/>
  <c r="GO114" i="24"/>
  <c r="GT114" i="24"/>
  <c r="GU114" i="24"/>
  <c r="GV114" i="24"/>
  <c r="GX114" i="24"/>
  <c r="HE114" i="24"/>
  <c r="HA114" i="24"/>
  <c r="HF114" i="24"/>
  <c r="HG114" i="24"/>
  <c r="HH114" i="24"/>
  <c r="HJ114" i="24"/>
  <c r="HQ114" i="24"/>
  <c r="HM114" i="24"/>
  <c r="HR114" i="24"/>
  <c r="HS114" i="24"/>
  <c r="HT114" i="24"/>
  <c r="HV114" i="24"/>
  <c r="IC114" i="24"/>
  <c r="IG114" i="24"/>
  <c r="ID114" i="24"/>
  <c r="IE114" i="24"/>
  <c r="IF114" i="24"/>
  <c r="IH114" i="24"/>
  <c r="IO114" i="24"/>
  <c r="IL114" i="24"/>
  <c r="IP114" i="24"/>
  <c r="IQ114" i="24"/>
  <c r="IR114" i="24"/>
  <c r="IT114" i="24"/>
  <c r="JA114" i="24"/>
  <c r="IX114" i="24"/>
  <c r="JB114" i="24"/>
  <c r="JC114" i="24"/>
  <c r="JD114" i="24"/>
  <c r="JF114" i="24"/>
  <c r="JM114" i="24"/>
  <c r="JJ114" i="24"/>
  <c r="JN114" i="24"/>
  <c r="JO114" i="24"/>
  <c r="JP114" i="24"/>
  <c r="JR114" i="24"/>
  <c r="JY114" i="24"/>
  <c r="JU114" i="24"/>
  <c r="JZ114" i="24"/>
  <c r="KA114" i="24"/>
  <c r="KB114" i="24"/>
  <c r="KD114" i="24"/>
  <c r="I116" i="24"/>
  <c r="F116" i="24"/>
  <c r="J116" i="24"/>
  <c r="K116" i="24"/>
  <c r="L116" i="24"/>
  <c r="N116" i="24"/>
  <c r="U116" i="24"/>
  <c r="R116" i="24"/>
  <c r="V116" i="24"/>
  <c r="W116" i="24"/>
  <c r="X116" i="24"/>
  <c r="Z116" i="24"/>
  <c r="AG116" i="24"/>
  <c r="AD116" i="24"/>
  <c r="AH116" i="24"/>
  <c r="AI116" i="24"/>
  <c r="AJ116" i="24"/>
  <c r="AL116" i="24"/>
  <c r="AS116" i="24"/>
  <c r="AW116" i="24"/>
  <c r="AT116" i="24"/>
  <c r="AU116" i="24"/>
  <c r="AX116" i="24"/>
  <c r="BE116" i="24"/>
  <c r="BA116" i="24"/>
  <c r="BF116" i="24"/>
  <c r="BG116" i="24"/>
  <c r="BH116" i="24"/>
  <c r="BJ116" i="24"/>
  <c r="BQ116" i="24"/>
  <c r="BM116" i="24"/>
  <c r="BR116" i="24"/>
  <c r="BS116" i="24"/>
  <c r="BV116" i="24"/>
  <c r="CC116" i="24"/>
  <c r="CG116" i="24"/>
  <c r="CD116" i="24"/>
  <c r="CE116" i="24"/>
  <c r="CH116" i="24"/>
  <c r="CO116" i="24"/>
  <c r="CL116" i="24"/>
  <c r="CP116" i="24"/>
  <c r="CQ116" i="24"/>
  <c r="CT116" i="24"/>
  <c r="DA116" i="24"/>
  <c r="DB116" i="24"/>
  <c r="DC116" i="24"/>
  <c r="DD116" i="24"/>
  <c r="DF116" i="24"/>
  <c r="DM116" i="24"/>
  <c r="DI116" i="24"/>
  <c r="DJ116" i="24"/>
  <c r="DN116" i="24"/>
  <c r="DO116" i="24"/>
  <c r="DP116" i="24"/>
  <c r="DR116" i="24"/>
  <c r="DZ116" i="24"/>
  <c r="EA116" i="24"/>
  <c r="EB116" i="24"/>
  <c r="ED116" i="24"/>
  <c r="FI116" i="24"/>
  <c r="FF116" i="24"/>
  <c r="FJ116" i="24"/>
  <c r="FK116" i="24"/>
  <c r="FL116" i="24"/>
  <c r="FN116" i="24"/>
  <c r="FU116" i="24"/>
  <c r="FR116" i="24"/>
  <c r="FV116" i="24"/>
  <c r="FW116" i="24"/>
  <c r="FX116" i="24"/>
  <c r="FZ116" i="24"/>
  <c r="GG116" i="24"/>
  <c r="GD116" i="24"/>
  <c r="GH116" i="24"/>
  <c r="GI116" i="24"/>
  <c r="GJ116" i="24"/>
  <c r="GL116" i="24"/>
  <c r="GS116" i="24"/>
  <c r="GW116" i="24"/>
  <c r="GT116" i="24"/>
  <c r="GU116" i="24"/>
  <c r="GV116" i="24"/>
  <c r="GX116" i="24"/>
  <c r="HE116" i="24"/>
  <c r="HB116" i="24"/>
  <c r="HF116" i="24"/>
  <c r="HG116" i="24"/>
  <c r="HH116" i="24"/>
  <c r="HJ116" i="24"/>
  <c r="HQ116" i="24"/>
  <c r="HN116" i="24"/>
  <c r="HR116" i="24"/>
  <c r="HS116" i="24"/>
  <c r="HT116" i="24"/>
  <c r="HV116" i="24"/>
  <c r="IC116" i="24"/>
  <c r="HZ116" i="24"/>
  <c r="ID116" i="24"/>
  <c r="IE116" i="24"/>
  <c r="IF116" i="24"/>
  <c r="IH116" i="24"/>
  <c r="IO116" i="24"/>
  <c r="IK116" i="24"/>
  <c r="IP116" i="24"/>
  <c r="IQ116" i="24"/>
  <c r="IR116" i="24"/>
  <c r="IT116" i="24"/>
  <c r="JA116" i="24"/>
  <c r="IX116" i="24"/>
  <c r="JB116" i="24"/>
  <c r="JC116" i="24"/>
  <c r="JD116" i="24"/>
  <c r="JF116" i="24"/>
  <c r="JM116" i="24"/>
  <c r="JJ116" i="24"/>
  <c r="JN116" i="24"/>
  <c r="JO116" i="24"/>
  <c r="JP116" i="24"/>
  <c r="JR116" i="24"/>
  <c r="JY116" i="24"/>
  <c r="JV116" i="24"/>
  <c r="JZ116" i="24"/>
  <c r="KA116" i="24"/>
  <c r="KB116" i="24"/>
  <c r="KD116" i="24"/>
  <c r="I117" i="24"/>
  <c r="M117" i="24"/>
  <c r="J117" i="24"/>
  <c r="K117" i="24"/>
  <c r="L117" i="24"/>
  <c r="N117" i="24"/>
  <c r="U117" i="24"/>
  <c r="R117" i="24"/>
  <c r="V117" i="24"/>
  <c r="W117" i="24"/>
  <c r="X117" i="24"/>
  <c r="Z117" i="24"/>
  <c r="AG117" i="24"/>
  <c r="AD117" i="24"/>
  <c r="AH117" i="24"/>
  <c r="AI117" i="24"/>
  <c r="AJ117" i="24"/>
  <c r="AL117" i="24"/>
  <c r="AS117" i="24"/>
  <c r="AP117" i="24"/>
  <c r="AT117" i="24"/>
  <c r="AU117" i="24"/>
  <c r="AX117" i="24"/>
  <c r="BE117" i="24"/>
  <c r="BI117" i="24"/>
  <c r="BF117" i="24"/>
  <c r="BG117" i="24"/>
  <c r="BH117" i="24"/>
  <c r="BJ117" i="24"/>
  <c r="BQ117" i="24"/>
  <c r="BM117" i="24"/>
  <c r="BR117" i="24"/>
  <c r="BS117" i="24"/>
  <c r="BV117" i="24"/>
  <c r="CC117" i="24"/>
  <c r="BY117" i="24"/>
  <c r="CD117" i="24"/>
  <c r="CE117" i="24"/>
  <c r="CH117" i="24"/>
  <c r="CO117" i="24"/>
  <c r="CK117" i="24"/>
  <c r="CP117" i="24"/>
  <c r="CQ117" i="24"/>
  <c r="CT117" i="24"/>
  <c r="DA117" i="24"/>
  <c r="DB117" i="24"/>
  <c r="DC117" i="24"/>
  <c r="DD117" i="24"/>
  <c r="DF117" i="24"/>
  <c r="DM117" i="24"/>
  <c r="DJ117" i="24"/>
  <c r="DN117" i="24"/>
  <c r="DO117" i="24"/>
  <c r="DP117" i="24"/>
  <c r="DR117" i="24"/>
  <c r="DZ117" i="24"/>
  <c r="EC117" i="24"/>
  <c r="EA117" i="24"/>
  <c r="EB117" i="24"/>
  <c r="ED117" i="24"/>
  <c r="FI117" i="24"/>
  <c r="FJ117" i="24"/>
  <c r="FK117" i="24"/>
  <c r="FL117" i="24"/>
  <c r="FN117" i="24"/>
  <c r="FU117" i="24"/>
  <c r="FR117" i="24"/>
  <c r="FV117" i="24"/>
  <c r="FW117" i="24"/>
  <c r="FX117" i="24"/>
  <c r="FZ117" i="24"/>
  <c r="GG117" i="24"/>
  <c r="GD117" i="24"/>
  <c r="GH117" i="24"/>
  <c r="GI117" i="24"/>
  <c r="GJ117" i="24"/>
  <c r="GL117" i="24"/>
  <c r="GS117" i="24"/>
  <c r="GP117" i="24"/>
  <c r="GT117" i="24"/>
  <c r="GU117" i="24"/>
  <c r="GV117" i="24"/>
  <c r="GX117" i="24"/>
  <c r="HE117" i="24"/>
  <c r="HA117" i="24"/>
  <c r="HF117" i="24"/>
  <c r="HG117" i="24"/>
  <c r="HH117" i="24"/>
  <c r="HJ117" i="24"/>
  <c r="HQ117" i="24"/>
  <c r="HN117" i="24"/>
  <c r="HR117" i="24"/>
  <c r="HS117" i="24"/>
  <c r="HT117" i="24"/>
  <c r="HV117" i="24"/>
  <c r="IC117" i="24"/>
  <c r="HZ117" i="24"/>
  <c r="ID117" i="24"/>
  <c r="IE117" i="24"/>
  <c r="IF117" i="24"/>
  <c r="IH117" i="24"/>
  <c r="IO117" i="24"/>
  <c r="IL117" i="24"/>
  <c r="IP117" i="24"/>
  <c r="IQ117" i="24"/>
  <c r="IR117" i="24"/>
  <c r="IT117" i="24"/>
  <c r="JA117" i="24"/>
  <c r="IW117" i="24"/>
  <c r="JB117" i="24"/>
  <c r="JC117" i="24"/>
  <c r="JD117" i="24"/>
  <c r="JF117" i="24"/>
  <c r="JM117" i="24"/>
  <c r="JJ117" i="24"/>
  <c r="JN117" i="24"/>
  <c r="JO117" i="24"/>
  <c r="JP117" i="24"/>
  <c r="JR117" i="24"/>
  <c r="JY117" i="24"/>
  <c r="JV117" i="24"/>
  <c r="JZ117" i="24"/>
  <c r="KA117" i="24"/>
  <c r="KB117" i="24"/>
  <c r="KD117" i="24"/>
  <c r="I118" i="24"/>
  <c r="F118" i="24"/>
  <c r="J118" i="24"/>
  <c r="K118" i="24"/>
  <c r="L118" i="24"/>
  <c r="N118" i="24"/>
  <c r="U118" i="24"/>
  <c r="Q118" i="24"/>
  <c r="V118" i="24"/>
  <c r="W118" i="24"/>
  <c r="X118" i="24"/>
  <c r="Z118" i="24"/>
  <c r="AG118" i="24"/>
  <c r="AD118" i="24"/>
  <c r="AH118" i="24"/>
  <c r="AI118" i="24"/>
  <c r="AJ118" i="24"/>
  <c r="AL118" i="24"/>
  <c r="AS118" i="24"/>
  <c r="AP118" i="24"/>
  <c r="AT118" i="24"/>
  <c r="AU118" i="24"/>
  <c r="AX118" i="24"/>
  <c r="BE118" i="24"/>
  <c r="BA118" i="24"/>
  <c r="BF118" i="24"/>
  <c r="BG118" i="24"/>
  <c r="BH118" i="24"/>
  <c r="BJ118" i="24"/>
  <c r="BQ118" i="24"/>
  <c r="BU118" i="24"/>
  <c r="BR118" i="24"/>
  <c r="BS118" i="24"/>
  <c r="BV118" i="24"/>
  <c r="CC118" i="24"/>
  <c r="BY118" i="24"/>
  <c r="CD118" i="24"/>
  <c r="CE118" i="24"/>
  <c r="CH118" i="24"/>
  <c r="CO118" i="24"/>
  <c r="CL118" i="24"/>
  <c r="CP118" i="24"/>
  <c r="CQ118" i="24"/>
  <c r="CT118" i="24"/>
  <c r="DA118" i="24"/>
  <c r="CW118" i="24"/>
  <c r="DB118" i="24"/>
  <c r="DC118" i="24"/>
  <c r="DD118" i="24"/>
  <c r="DF118" i="24"/>
  <c r="DM118" i="24"/>
  <c r="DJ118" i="24"/>
  <c r="DN118" i="24"/>
  <c r="DO118" i="24"/>
  <c r="DP118" i="24"/>
  <c r="DR118" i="24"/>
  <c r="ED118" i="24"/>
  <c r="FI118" i="24"/>
  <c r="FM118" i="24"/>
  <c r="FJ118" i="24"/>
  <c r="FK118" i="24"/>
  <c r="FL118" i="24"/>
  <c r="FN118" i="24"/>
  <c r="FU118" i="24"/>
  <c r="FQ118" i="24"/>
  <c r="FV118" i="24"/>
  <c r="FW118" i="24"/>
  <c r="FX118" i="24"/>
  <c r="FZ118" i="24"/>
  <c r="GG118" i="24"/>
  <c r="GC118" i="24"/>
  <c r="GH118" i="24"/>
  <c r="GI118" i="24"/>
  <c r="GJ118" i="24"/>
  <c r="GL118" i="24"/>
  <c r="GS118" i="24"/>
  <c r="GO118" i="24"/>
  <c r="GT118" i="24"/>
  <c r="GU118" i="24"/>
  <c r="GV118" i="24"/>
  <c r="GX118" i="24"/>
  <c r="HE118" i="24"/>
  <c r="HI118" i="24"/>
  <c r="HA118" i="24"/>
  <c r="HF118" i="24"/>
  <c r="HG118" i="24"/>
  <c r="HH118" i="24"/>
  <c r="HJ118" i="24"/>
  <c r="HQ118" i="24"/>
  <c r="HM118" i="24"/>
  <c r="HR118" i="24"/>
  <c r="HS118" i="24"/>
  <c r="HT118" i="24"/>
  <c r="HV118" i="24"/>
  <c r="IC118" i="24"/>
  <c r="HY118" i="24"/>
  <c r="ID118" i="24"/>
  <c r="IE118" i="24"/>
  <c r="IF118" i="24"/>
  <c r="IH118" i="24"/>
  <c r="IO118" i="24"/>
  <c r="IK118" i="24"/>
  <c r="IP118" i="24"/>
  <c r="IQ118" i="24"/>
  <c r="IR118" i="24"/>
  <c r="IT118" i="24"/>
  <c r="JA118" i="24"/>
  <c r="JE118" i="24"/>
  <c r="JB118" i="24"/>
  <c r="JC118" i="24"/>
  <c r="JD118" i="24"/>
  <c r="JF118" i="24"/>
  <c r="JM118" i="24"/>
  <c r="JI118" i="24"/>
  <c r="JN118" i="24"/>
  <c r="JO118" i="24"/>
  <c r="JP118" i="24"/>
  <c r="JR118" i="24"/>
  <c r="JY118" i="24"/>
  <c r="JU118" i="24"/>
  <c r="JZ118" i="24"/>
  <c r="KA118" i="24"/>
  <c r="KB118" i="24"/>
  <c r="KD118" i="24"/>
  <c r="I119" i="24"/>
  <c r="E119" i="24"/>
  <c r="J119" i="24"/>
  <c r="K119" i="24"/>
  <c r="L119" i="24"/>
  <c r="N119" i="24"/>
  <c r="U119" i="24"/>
  <c r="Y119" i="24"/>
  <c r="Q119" i="24"/>
  <c r="V119" i="24"/>
  <c r="W119" i="24"/>
  <c r="X119" i="24"/>
  <c r="Z119" i="24"/>
  <c r="AG119" i="24"/>
  <c r="AC119" i="24"/>
  <c r="AH119" i="24"/>
  <c r="AI119" i="24"/>
  <c r="AJ119" i="24"/>
  <c r="AL119" i="24"/>
  <c r="AS119" i="24"/>
  <c r="AO119" i="24"/>
  <c r="AT119" i="24"/>
  <c r="AU119" i="24"/>
  <c r="AX119" i="24"/>
  <c r="BE119" i="24"/>
  <c r="BI119" i="24"/>
  <c r="BF119" i="24"/>
  <c r="BG119" i="24"/>
  <c r="BH119" i="24"/>
  <c r="BJ119" i="24"/>
  <c r="BQ119" i="24"/>
  <c r="BN119" i="24"/>
  <c r="BR119" i="24"/>
  <c r="BS119" i="24"/>
  <c r="BV119" i="24"/>
  <c r="CC119" i="24"/>
  <c r="BY119" i="24"/>
  <c r="CD119" i="24"/>
  <c r="CE119" i="24"/>
  <c r="CH119" i="24"/>
  <c r="CO119" i="24"/>
  <c r="CL119" i="24"/>
  <c r="CP119" i="24"/>
  <c r="CQ119" i="24"/>
  <c r="CT119" i="24"/>
  <c r="DA119" i="24"/>
  <c r="DB119" i="24"/>
  <c r="DC119" i="24"/>
  <c r="DD119" i="24"/>
  <c r="DF119" i="24"/>
  <c r="DM119" i="24"/>
  <c r="DI119" i="24"/>
  <c r="DN119" i="24"/>
  <c r="DO119" i="24"/>
  <c r="DP119" i="24"/>
  <c r="DR119" i="24"/>
  <c r="ED119" i="24"/>
  <c r="FI119" i="24"/>
  <c r="FJ119" i="24"/>
  <c r="FK119" i="24"/>
  <c r="FL119" i="24"/>
  <c r="FN119" i="24"/>
  <c r="FU119" i="24"/>
  <c r="FQ119" i="24"/>
  <c r="FV119" i="24"/>
  <c r="FW119" i="24"/>
  <c r="FX119" i="24"/>
  <c r="FZ119" i="24"/>
  <c r="GG119" i="24"/>
  <c r="GC119" i="24"/>
  <c r="GH119" i="24"/>
  <c r="GI119" i="24"/>
  <c r="GJ119" i="24"/>
  <c r="GL119" i="24"/>
  <c r="GS119" i="24"/>
  <c r="GP119" i="24"/>
  <c r="GT119" i="24"/>
  <c r="GU119" i="24"/>
  <c r="GV119" i="24"/>
  <c r="GX119" i="24"/>
  <c r="HE119" i="24"/>
  <c r="HA119" i="24"/>
  <c r="HF119" i="24"/>
  <c r="HG119" i="24"/>
  <c r="HH119" i="24"/>
  <c r="HJ119" i="24"/>
  <c r="HQ119" i="24"/>
  <c r="HM119" i="24"/>
  <c r="HR119" i="24"/>
  <c r="HS119" i="24"/>
  <c r="HT119" i="24"/>
  <c r="HV119" i="24"/>
  <c r="IC119" i="24"/>
  <c r="HY119" i="24"/>
  <c r="ID119" i="24"/>
  <c r="IE119" i="24"/>
  <c r="IF119" i="24"/>
  <c r="IH119" i="24"/>
  <c r="IO119" i="24"/>
  <c r="IP119" i="24"/>
  <c r="IQ119" i="24"/>
  <c r="IR119" i="24"/>
  <c r="IT119" i="24"/>
  <c r="JA119" i="24"/>
  <c r="IW119" i="24"/>
  <c r="JB119" i="24"/>
  <c r="JC119" i="24"/>
  <c r="JD119" i="24"/>
  <c r="JF119" i="24"/>
  <c r="JM119" i="24"/>
  <c r="JI119" i="24"/>
  <c r="JN119" i="24"/>
  <c r="JO119" i="24"/>
  <c r="JP119" i="24"/>
  <c r="JR119" i="24"/>
  <c r="JY119" i="24"/>
  <c r="JU119" i="24"/>
  <c r="JZ119" i="24"/>
  <c r="KA119" i="24"/>
  <c r="KB119" i="24"/>
  <c r="KD119" i="24"/>
  <c r="I122" i="24"/>
  <c r="F122" i="24"/>
  <c r="E122" i="24"/>
  <c r="J122" i="24"/>
  <c r="K122" i="24"/>
  <c r="L122" i="24"/>
  <c r="N122" i="24"/>
  <c r="U122" i="24"/>
  <c r="Q122" i="24"/>
  <c r="V122" i="24"/>
  <c r="W122" i="24"/>
  <c r="X122" i="24"/>
  <c r="Z122" i="24"/>
  <c r="AG122" i="24"/>
  <c r="AC122" i="24"/>
  <c r="AH122" i="24"/>
  <c r="AI122" i="24"/>
  <c r="AJ122" i="24"/>
  <c r="AL122" i="24"/>
  <c r="AS122" i="24"/>
  <c r="AO122" i="24"/>
  <c r="AT122" i="24"/>
  <c r="AU122" i="24"/>
  <c r="AX122" i="24"/>
  <c r="BE122" i="24"/>
  <c r="BB122" i="24"/>
  <c r="BF122" i="24"/>
  <c r="BG122" i="24"/>
  <c r="BH122" i="24"/>
  <c r="BJ122" i="24"/>
  <c r="BQ122" i="24"/>
  <c r="BN122" i="24"/>
  <c r="BR122" i="24"/>
  <c r="BS122" i="24"/>
  <c r="BV122" i="24"/>
  <c r="CC122" i="24"/>
  <c r="BY122" i="24"/>
  <c r="CD122" i="24"/>
  <c r="CE122" i="24"/>
  <c r="CH122" i="24"/>
  <c r="CO122" i="24"/>
  <c r="CL122" i="24"/>
  <c r="CP122" i="24"/>
  <c r="CQ122" i="24"/>
  <c r="CT122" i="24"/>
  <c r="DA122" i="24"/>
  <c r="DB122" i="24"/>
  <c r="DC122" i="24"/>
  <c r="DD122" i="24"/>
  <c r="DF122" i="24"/>
  <c r="DM122" i="24"/>
  <c r="DQ122" i="24"/>
  <c r="DN122" i="24"/>
  <c r="DO122" i="24"/>
  <c r="DP122" i="24"/>
  <c r="DR122" i="24"/>
  <c r="DZ122" i="24"/>
  <c r="EA122" i="24"/>
  <c r="EB122" i="24"/>
  <c r="ED122" i="24"/>
  <c r="FI122" i="24"/>
  <c r="FJ122" i="24"/>
  <c r="FK122" i="24"/>
  <c r="FL122" i="24"/>
  <c r="FN122" i="24"/>
  <c r="FU122" i="24"/>
  <c r="FQ122" i="24"/>
  <c r="FV122" i="24"/>
  <c r="FW122" i="24"/>
  <c r="FX122" i="24"/>
  <c r="FZ122" i="24"/>
  <c r="GG122" i="24"/>
  <c r="GC122" i="24"/>
  <c r="GH122" i="24"/>
  <c r="GI122" i="24"/>
  <c r="GJ122" i="24"/>
  <c r="GL122" i="24"/>
  <c r="GS122" i="24"/>
  <c r="GO122" i="24"/>
  <c r="GT122" i="24"/>
  <c r="GU122" i="24"/>
  <c r="GV122" i="24"/>
  <c r="GX122" i="24"/>
  <c r="HE122" i="24"/>
  <c r="HA122" i="24"/>
  <c r="HF122" i="24"/>
  <c r="HG122" i="24"/>
  <c r="HH122" i="24"/>
  <c r="HJ122" i="24"/>
  <c r="HQ122" i="24"/>
  <c r="HM122" i="24"/>
  <c r="HR122" i="24"/>
  <c r="HS122" i="24"/>
  <c r="HT122" i="24"/>
  <c r="HV122" i="24"/>
  <c r="IC122" i="24"/>
  <c r="HY122" i="24"/>
  <c r="ID122" i="24"/>
  <c r="IE122" i="24"/>
  <c r="IF122" i="24"/>
  <c r="IH122" i="24"/>
  <c r="IO122" i="24"/>
  <c r="IK122" i="24"/>
  <c r="IP122" i="24"/>
  <c r="IQ122" i="24"/>
  <c r="IR122" i="24"/>
  <c r="IT122" i="24"/>
  <c r="JA122" i="24"/>
  <c r="IW122" i="24"/>
  <c r="JB122" i="24"/>
  <c r="JC122" i="24"/>
  <c r="JD122" i="24"/>
  <c r="JF122" i="24"/>
  <c r="JM122" i="24"/>
  <c r="JI122" i="24"/>
  <c r="JN122" i="24"/>
  <c r="JO122" i="24"/>
  <c r="JP122" i="24"/>
  <c r="JR122" i="24"/>
  <c r="JY122" i="24"/>
  <c r="JU122" i="24"/>
  <c r="JZ122" i="24"/>
  <c r="KA122" i="24"/>
  <c r="KB122" i="24"/>
  <c r="KD122" i="24"/>
  <c r="I123" i="24"/>
  <c r="E123" i="24"/>
  <c r="J123" i="24"/>
  <c r="K123" i="24"/>
  <c r="L123" i="24"/>
  <c r="N123" i="24"/>
  <c r="U123" i="24"/>
  <c r="Q123" i="24"/>
  <c r="V123" i="24"/>
  <c r="W123" i="24"/>
  <c r="X123" i="24"/>
  <c r="Z123" i="24"/>
  <c r="AG123" i="24"/>
  <c r="AC123" i="24"/>
  <c r="AH123" i="24"/>
  <c r="AI123" i="24"/>
  <c r="AJ123" i="24"/>
  <c r="AL123" i="24"/>
  <c r="AS123" i="24"/>
  <c r="AO123" i="24"/>
  <c r="AT123" i="24"/>
  <c r="AU123" i="24"/>
  <c r="AX123" i="24"/>
  <c r="BE123" i="24"/>
  <c r="BI123" i="24"/>
  <c r="BF123" i="24"/>
  <c r="BG123" i="24"/>
  <c r="BH123" i="24"/>
  <c r="BJ123" i="24"/>
  <c r="BQ123" i="24"/>
  <c r="BN123" i="24"/>
  <c r="BR123" i="24"/>
  <c r="BS123" i="24"/>
  <c r="BV123" i="24"/>
  <c r="CC123" i="24"/>
  <c r="BY123" i="24"/>
  <c r="CD123" i="24"/>
  <c r="CE123" i="24"/>
  <c r="CH123" i="24"/>
  <c r="CO123" i="24"/>
  <c r="CS123" i="24"/>
  <c r="CP123" i="24"/>
  <c r="CQ123" i="24"/>
  <c r="CT123" i="24"/>
  <c r="DA123" i="24"/>
  <c r="DB123" i="24"/>
  <c r="DC123" i="24"/>
  <c r="DD123" i="24"/>
  <c r="DF123" i="24"/>
  <c r="DM123" i="24"/>
  <c r="DI123" i="24"/>
  <c r="DN123" i="24"/>
  <c r="DO123" i="24"/>
  <c r="DP123" i="24"/>
  <c r="DR123" i="24"/>
  <c r="EC123" i="24"/>
  <c r="DZ123" i="24"/>
  <c r="EA123" i="24"/>
  <c r="EB123" i="24"/>
  <c r="ED123" i="24"/>
  <c r="FI123" i="24"/>
  <c r="FJ123" i="24"/>
  <c r="FK123" i="24"/>
  <c r="FL123" i="24"/>
  <c r="FN123" i="24"/>
  <c r="FU123" i="24"/>
  <c r="FY123" i="24"/>
  <c r="FV123" i="24"/>
  <c r="FW123" i="24"/>
  <c r="FX123" i="24"/>
  <c r="FZ123" i="24"/>
  <c r="GG123" i="24"/>
  <c r="GC123" i="24"/>
  <c r="GH123" i="24"/>
  <c r="GI123" i="24"/>
  <c r="GJ123" i="24"/>
  <c r="GL123" i="24"/>
  <c r="GS123" i="24"/>
  <c r="GO123" i="24"/>
  <c r="GT123" i="24"/>
  <c r="GU123" i="24"/>
  <c r="GV123" i="24"/>
  <c r="GX123" i="24"/>
  <c r="HE123" i="24"/>
  <c r="HA123" i="24"/>
  <c r="HF123" i="24"/>
  <c r="HG123" i="24"/>
  <c r="HH123" i="24"/>
  <c r="HJ123" i="24"/>
  <c r="HQ123" i="24"/>
  <c r="HU123" i="24"/>
  <c r="HR123" i="24"/>
  <c r="HS123" i="24"/>
  <c r="HT123" i="24"/>
  <c r="HV123" i="24"/>
  <c r="IC123" i="24"/>
  <c r="HY123" i="24"/>
  <c r="ID123" i="24"/>
  <c r="IE123" i="24"/>
  <c r="IF123" i="24"/>
  <c r="IH123" i="24"/>
  <c r="IO123" i="24"/>
  <c r="IK123" i="24"/>
  <c r="IP123" i="24"/>
  <c r="IQ123" i="24"/>
  <c r="IR123" i="24"/>
  <c r="IT123" i="24"/>
  <c r="JA123" i="24"/>
  <c r="IW123" i="24"/>
  <c r="JB123" i="24"/>
  <c r="JC123" i="24"/>
  <c r="JD123" i="24"/>
  <c r="JF123" i="24"/>
  <c r="JM123" i="24"/>
  <c r="JI123" i="24"/>
  <c r="JN123" i="24"/>
  <c r="JO123" i="24"/>
  <c r="JP123" i="24"/>
  <c r="JR123" i="24"/>
  <c r="JY123" i="24"/>
  <c r="JU123" i="24"/>
  <c r="JZ123" i="24"/>
  <c r="KA123" i="24"/>
  <c r="KB123" i="24"/>
  <c r="KD123" i="24"/>
  <c r="D5" i="21"/>
  <c r="K5" i="21"/>
  <c r="F5" i="2"/>
  <c r="E5" i="2"/>
  <c r="B14" i="5"/>
  <c r="F6" i="2"/>
  <c r="E6" i="2"/>
  <c r="B15" i="5"/>
  <c r="F14" i="2"/>
  <c r="E14" i="2"/>
  <c r="B19" i="5"/>
  <c r="F10" i="2"/>
  <c r="E10" i="2"/>
  <c r="B20" i="5"/>
  <c r="F13" i="2"/>
  <c r="E13" i="2"/>
  <c r="B23" i="5"/>
  <c r="F12" i="2"/>
  <c r="E12" i="2"/>
  <c r="B22" i="5"/>
  <c r="F11" i="2"/>
  <c r="E11" i="2"/>
  <c r="B21" i="5"/>
  <c r="F9" i="2"/>
  <c r="E9" i="2"/>
  <c r="B18" i="5"/>
  <c r="F8" i="2"/>
  <c r="E8" i="2"/>
  <c r="B17" i="5"/>
  <c r="F7" i="2"/>
  <c r="E7" i="2"/>
  <c r="B16" i="5"/>
  <c r="F4" i="2"/>
  <c r="E4" i="2"/>
  <c r="B13" i="5"/>
  <c r="F3" i="2"/>
  <c r="E3" i="2"/>
  <c r="B12" i="5"/>
  <c r="F2" i="2"/>
  <c r="E2" i="2"/>
  <c r="B11" i="5"/>
  <c r="I30" i="12"/>
  <c r="I29" i="12"/>
  <c r="I24" i="12"/>
  <c r="I23" i="12"/>
  <c r="I22" i="12"/>
  <c r="B26" i="23"/>
  <c r="B2" i="23"/>
  <c r="B30" i="23"/>
  <c r="V1" i="12"/>
  <c r="B22" i="23"/>
  <c r="B28" i="23"/>
  <c r="B27" i="23"/>
  <c r="B25" i="23"/>
  <c r="B24" i="23"/>
  <c r="B23" i="23"/>
  <c r="B20" i="23"/>
  <c r="B19" i="23"/>
  <c r="B18" i="23"/>
  <c r="B17" i="23"/>
  <c r="B16" i="23"/>
  <c r="B15" i="23"/>
  <c r="B14" i="23"/>
  <c r="B13" i="23"/>
  <c r="B12" i="23"/>
  <c r="B11" i="23"/>
  <c r="B10" i="23"/>
  <c r="B9" i="23"/>
  <c r="B8" i="23"/>
  <c r="B7" i="23"/>
  <c r="U1" i="12"/>
  <c r="U24" i="12"/>
  <c r="B4" i="23"/>
  <c r="V24" i="12"/>
  <c r="U23" i="12"/>
  <c r="B3" i="23"/>
  <c r="V23" i="12"/>
  <c r="C5" i="21"/>
  <c r="B31" i="23"/>
  <c r="V30" i="23"/>
  <c r="B6" i="23"/>
  <c r="T1" i="12"/>
  <c r="T30" i="12"/>
  <c r="T2" i="12"/>
  <c r="S1" i="12"/>
  <c r="S2" i="12"/>
  <c r="R1" i="12"/>
  <c r="R24" i="12"/>
  <c r="Q1" i="12"/>
  <c r="Q2" i="12"/>
  <c r="P1" i="12"/>
  <c r="P22" i="12"/>
  <c r="P2" i="12"/>
  <c r="O1" i="12"/>
  <c r="O24" i="12"/>
  <c r="N1" i="12"/>
  <c r="N2" i="12"/>
  <c r="M1" i="12"/>
  <c r="M22" i="12"/>
  <c r="M2" i="12"/>
  <c r="L1" i="12"/>
  <c r="L2" i="12"/>
  <c r="K1" i="12"/>
  <c r="K2" i="12"/>
  <c r="K24" i="12"/>
  <c r="J1" i="12"/>
  <c r="J2" i="12"/>
  <c r="H1" i="12"/>
  <c r="H22" i="12"/>
  <c r="G1" i="12"/>
  <c r="G22" i="12"/>
  <c r="G2" i="12"/>
  <c r="F1" i="12"/>
  <c r="F22" i="12"/>
  <c r="E1" i="12"/>
  <c r="E2" i="12"/>
  <c r="D1" i="12"/>
  <c r="D2" i="12"/>
  <c r="C1" i="12"/>
  <c r="C2" i="12"/>
  <c r="B1" i="12"/>
  <c r="B2" i="12"/>
  <c r="V29" i="12"/>
  <c r="U29" i="12"/>
  <c r="B23" i="12"/>
  <c r="C23" i="12"/>
  <c r="D23" i="12"/>
  <c r="E23" i="12"/>
  <c r="F23" i="12"/>
  <c r="G23" i="12"/>
  <c r="H23" i="12"/>
  <c r="J23" i="12"/>
  <c r="K23" i="12"/>
  <c r="L23" i="12"/>
  <c r="M23" i="12"/>
  <c r="N23" i="12"/>
  <c r="O23" i="12"/>
  <c r="P23" i="12"/>
  <c r="Q23" i="12"/>
  <c r="R23" i="12"/>
  <c r="S23" i="12"/>
  <c r="T23" i="12"/>
  <c r="V2" i="12"/>
  <c r="T29" i="12"/>
  <c r="S29" i="12"/>
  <c r="R29" i="12"/>
  <c r="Q29" i="12"/>
  <c r="P29" i="12"/>
  <c r="O29" i="12"/>
  <c r="N29" i="12"/>
  <c r="M29" i="12"/>
  <c r="L29" i="12"/>
  <c r="K29" i="12"/>
  <c r="J29" i="12"/>
  <c r="H29" i="12"/>
  <c r="G29" i="12"/>
  <c r="F29" i="12"/>
  <c r="E29" i="12"/>
  <c r="D29" i="12"/>
  <c r="C29" i="12"/>
  <c r="B29" i="12"/>
  <c r="Q30" i="12"/>
  <c r="Q22" i="12"/>
  <c r="Q24" i="12"/>
  <c r="M24" i="12"/>
  <c r="B24" i="12"/>
  <c r="O30" i="12"/>
  <c r="D22" i="12"/>
  <c r="D24" i="12"/>
  <c r="H24" i="12"/>
  <c r="J22" i="12"/>
  <c r="K30" i="12"/>
  <c r="S30" i="12"/>
  <c r="S22" i="12"/>
  <c r="D30" i="12"/>
  <c r="H30" i="12"/>
  <c r="F30" i="12"/>
  <c r="M30" i="12"/>
  <c r="J5" i="21"/>
  <c r="I5" i="21"/>
  <c r="H5" i="21"/>
  <c r="G5" i="21"/>
  <c r="F5" i="21"/>
  <c r="E5" i="21"/>
  <c r="A6" i="21"/>
  <c r="A5" i="21"/>
  <c r="A2" i="21"/>
  <c r="CL78" i="24"/>
  <c r="BO14" i="5"/>
  <c r="M5" i="25"/>
  <c r="BO18" i="5"/>
  <c r="M9" i="25"/>
  <c r="K9" i="25"/>
  <c r="K7" i="25"/>
  <c r="M7" i="25"/>
  <c r="O7" i="25"/>
  <c r="BO11" i="5"/>
  <c r="M2" i="25"/>
  <c r="BO15" i="5"/>
  <c r="M6" i="25"/>
  <c r="BO20" i="5"/>
  <c r="M10" i="25"/>
  <c r="AA14" i="5"/>
  <c r="K5" i="25"/>
  <c r="AA18" i="5"/>
  <c r="AA13" i="5"/>
  <c r="L4" i="25"/>
  <c r="M4" i="25"/>
  <c r="DC16" i="5"/>
  <c r="O17" i="25"/>
  <c r="DC24" i="5"/>
  <c r="N30" i="12"/>
  <c r="BO12" i="5"/>
  <c r="M3" i="25"/>
  <c r="K3" i="25"/>
  <c r="BO16" i="5"/>
  <c r="BO22" i="5"/>
  <c r="M12" i="25"/>
  <c r="AU14" i="5"/>
  <c r="J10" i="25"/>
  <c r="AA17" i="5"/>
  <c r="J30" i="12"/>
  <c r="P30" i="12"/>
  <c r="G24" i="12"/>
  <c r="J24" i="12"/>
  <c r="N22" i="12"/>
  <c r="CK78" i="24"/>
  <c r="BO13" i="5"/>
  <c r="BO17" i="5"/>
  <c r="M8" i="25"/>
  <c r="L8" i="25"/>
  <c r="BO23" i="5"/>
  <c r="M13" i="25"/>
  <c r="AU15" i="5"/>
  <c r="AU13" i="5"/>
  <c r="AU17" i="5"/>
  <c r="AU23" i="5"/>
  <c r="L13" i="25"/>
  <c r="AA12" i="5"/>
  <c r="AA16" i="5"/>
  <c r="AA23" i="5"/>
  <c r="K13" i="25"/>
  <c r="AA11" i="5"/>
  <c r="J2" i="25"/>
  <c r="AA15" i="5"/>
  <c r="J6" i="25"/>
  <c r="AA20" i="5"/>
  <c r="BU11" i="24"/>
  <c r="IK114" i="24"/>
  <c r="HM111" i="24"/>
  <c r="HY70" i="24"/>
  <c r="HM116" i="24"/>
  <c r="AC105" i="24"/>
  <c r="BI78" i="24"/>
  <c r="CG96" i="24"/>
  <c r="BZ81" i="24"/>
  <c r="CG81" i="24"/>
  <c r="BZ11" i="24"/>
  <c r="HM104" i="24"/>
  <c r="CS70" i="24"/>
  <c r="BU119" i="24"/>
  <c r="AC116" i="24"/>
  <c r="GO104" i="24"/>
  <c r="BU98" i="24"/>
  <c r="BY96" i="24"/>
  <c r="CG95" i="24"/>
  <c r="HU94" i="24"/>
  <c r="HN94" i="24"/>
  <c r="GW94" i="24"/>
  <c r="GP94" i="24"/>
  <c r="FY94" i="24"/>
  <c r="FR94" i="24"/>
  <c r="EC94" i="24"/>
  <c r="DV94" i="24"/>
  <c r="DE94" i="24"/>
  <c r="CX94" i="24"/>
  <c r="CG94" i="24"/>
  <c r="JQ93" i="24"/>
  <c r="JJ93" i="24"/>
  <c r="HM105" i="24"/>
  <c r="E105" i="24"/>
  <c r="IW70" i="24"/>
  <c r="BA122" i="24"/>
  <c r="FQ116" i="24"/>
  <c r="IK104" i="24"/>
  <c r="JQ108" i="24"/>
  <c r="JJ108" i="24"/>
  <c r="JU70" i="24"/>
  <c r="GC70" i="24"/>
  <c r="CK70" i="24"/>
  <c r="BM119" i="24"/>
  <c r="AC117" i="24"/>
  <c r="JI105" i="24"/>
  <c r="JI104" i="24"/>
  <c r="DQ72" i="24"/>
  <c r="DJ72" i="24"/>
  <c r="HA70" i="24"/>
  <c r="DI70" i="24"/>
  <c r="CG103" i="24"/>
  <c r="CG23" i="24"/>
  <c r="BA123" i="24"/>
  <c r="BZ122" i="24"/>
  <c r="JI116" i="24"/>
  <c r="BA114" i="24"/>
  <c r="FQ105" i="24"/>
  <c r="BU100" i="24"/>
  <c r="GO14" i="24"/>
  <c r="AW105" i="24"/>
  <c r="E116" i="24"/>
  <c r="HU50" i="24"/>
  <c r="AO105" i="24"/>
  <c r="JU104" i="24"/>
  <c r="HY104" i="24"/>
  <c r="HA104" i="24"/>
  <c r="GC104" i="24"/>
  <c r="JE103" i="24"/>
  <c r="IX103" i="24"/>
  <c r="BY103" i="24"/>
  <c r="BA98" i="24"/>
  <c r="CL97" i="24"/>
  <c r="FY93" i="24"/>
  <c r="FR93" i="24"/>
  <c r="FY108" i="24"/>
  <c r="FR108" i="24"/>
  <c r="FM72" i="24"/>
  <c r="FF72" i="24"/>
  <c r="AW71" i="24"/>
  <c r="E71" i="24"/>
  <c r="JI70" i="24"/>
  <c r="IK70" i="24"/>
  <c r="HM70" i="24"/>
  <c r="GO70" i="24"/>
  <c r="FQ70" i="24"/>
  <c r="CW70" i="24"/>
  <c r="AP70" i="24"/>
  <c r="JI14" i="24"/>
  <c r="CG16" i="24"/>
  <c r="AP16" i="24"/>
  <c r="KC15" i="24"/>
  <c r="JV15" i="24"/>
  <c r="JE15" i="24"/>
  <c r="IX15" i="24"/>
  <c r="IG15" i="24"/>
  <c r="HZ15" i="24"/>
  <c r="HI15" i="24"/>
  <c r="HB15" i="24"/>
  <c r="GK15" i="24"/>
  <c r="GD15" i="24"/>
  <c r="FM15" i="24"/>
  <c r="FF15" i="24"/>
  <c r="DQ15" i="24"/>
  <c r="DJ15" i="24"/>
  <c r="IK14" i="24"/>
  <c r="FQ14" i="24"/>
  <c r="BI118" i="24"/>
  <c r="BB118" i="24"/>
  <c r="GO105" i="24"/>
  <c r="AK104" i="24"/>
  <c r="AD104" i="24"/>
  <c r="BM100" i="24"/>
  <c r="IK111" i="24"/>
  <c r="EC34" i="24"/>
  <c r="DV34" i="24"/>
  <c r="CL94" i="24"/>
  <c r="CS81" i="24"/>
  <c r="CG114" i="24"/>
  <c r="CG98" i="24"/>
  <c r="JU117" i="24"/>
  <c r="BY114" i="24"/>
  <c r="IK105" i="24"/>
  <c r="BN105" i="24"/>
  <c r="IS103" i="24"/>
  <c r="IL103" i="24"/>
  <c r="HU103" i="24"/>
  <c r="HN103" i="24"/>
  <c r="BA103" i="24"/>
  <c r="CL101" i="24"/>
  <c r="BY98" i="24"/>
  <c r="GK94" i="24"/>
  <c r="GD94" i="24"/>
  <c r="CS94" i="24"/>
  <c r="GO111" i="24"/>
  <c r="CK81" i="24"/>
  <c r="CS27" i="24"/>
  <c r="HM14" i="24"/>
  <c r="BA11" i="24"/>
  <c r="JU14" i="24"/>
  <c r="IW14" i="24"/>
  <c r="HY14" i="24"/>
  <c r="HA14" i="24"/>
  <c r="GC14" i="24"/>
  <c r="DI14" i="24"/>
  <c r="BA79" i="24"/>
  <c r="BU84" i="24"/>
  <c r="Y16" i="24"/>
  <c r="R16" i="24"/>
  <c r="M29" i="24"/>
  <c r="F29" i="24"/>
  <c r="BU106" i="24"/>
  <c r="BU90" i="24"/>
  <c r="BN60" i="24"/>
  <c r="BI60" i="24"/>
  <c r="BB60" i="24"/>
  <c r="CG106" i="24"/>
  <c r="BM106" i="24"/>
  <c r="BM90" i="24"/>
  <c r="CG83" i="24"/>
  <c r="BU60" i="24"/>
  <c r="BU65" i="24"/>
  <c r="CS52" i="24"/>
  <c r="CL15" i="24"/>
  <c r="BB78" i="24"/>
  <c r="AW117" i="24"/>
  <c r="AW112" i="24"/>
  <c r="AW86" i="24"/>
  <c r="BU28" i="24"/>
  <c r="Y35" i="24"/>
  <c r="R35" i="24"/>
  <c r="CL84" i="24"/>
  <c r="CK52" i="24"/>
  <c r="M70" i="24"/>
  <c r="BZ117" i="24"/>
  <c r="CG51" i="24"/>
  <c r="EC104" i="24"/>
  <c r="DV104" i="24"/>
  <c r="CS104" i="24"/>
  <c r="BZ100" i="24"/>
  <c r="CG75" i="24"/>
  <c r="CG22" i="24"/>
  <c r="GC117" i="24"/>
  <c r="DI117" i="24"/>
  <c r="CG117" i="24"/>
  <c r="BI116" i="24"/>
  <c r="BB116" i="24"/>
  <c r="JU105" i="24"/>
  <c r="IW105" i="24"/>
  <c r="HY105" i="24"/>
  <c r="HA105" i="24"/>
  <c r="GC105" i="24"/>
  <c r="FY104" i="24"/>
  <c r="FQ104" i="24"/>
  <c r="BI104" i="24"/>
  <c r="BB104" i="24"/>
  <c r="CG100" i="24"/>
  <c r="BA100" i="24"/>
  <c r="CL99" i="24"/>
  <c r="BU97" i="24"/>
  <c r="HI94" i="24"/>
  <c r="HB94" i="24"/>
  <c r="FM94" i="24"/>
  <c r="FF94" i="24"/>
  <c r="DQ94" i="24"/>
  <c r="DJ94" i="24"/>
  <c r="JI111" i="24"/>
  <c r="FQ111" i="24"/>
  <c r="BA111" i="24"/>
  <c r="BZ140" i="24"/>
  <c r="M78" i="24"/>
  <c r="CL77" i="24"/>
  <c r="FM53" i="24"/>
  <c r="FF53" i="24"/>
  <c r="BN53" i="24"/>
  <c r="CS24" i="24"/>
  <c r="BY22" i="24"/>
  <c r="CG11" i="24"/>
  <c r="BA14" i="24"/>
  <c r="BB14" i="24"/>
  <c r="BI14" i="24"/>
  <c r="M51" i="24"/>
  <c r="KC50" i="24"/>
  <c r="JE50" i="24"/>
  <c r="IS50" i="24"/>
  <c r="IL50" i="24"/>
  <c r="HZ50" i="24"/>
  <c r="BI49" i="24"/>
  <c r="BU26" i="24"/>
  <c r="BZ35" i="24"/>
  <c r="JI15" i="24"/>
  <c r="JJ15" i="24"/>
  <c r="JQ15" i="24"/>
  <c r="HM15" i="24"/>
  <c r="HN15" i="24"/>
  <c r="HU15" i="24"/>
  <c r="FQ15" i="24"/>
  <c r="FR15" i="24"/>
  <c r="FY15" i="24"/>
  <c r="DV15" i="24"/>
  <c r="EC15" i="24"/>
  <c r="IK29" i="24"/>
  <c r="IL29" i="24"/>
  <c r="IS29" i="24"/>
  <c r="BY63" i="24"/>
  <c r="BZ63" i="24"/>
  <c r="F51" i="24"/>
  <c r="JV50" i="24"/>
  <c r="JJ50" i="24"/>
  <c r="IX50" i="24"/>
  <c r="IG50" i="24"/>
  <c r="Y51" i="24"/>
  <c r="R51" i="24"/>
  <c r="BB49" i="24"/>
  <c r="JE75" i="24"/>
  <c r="IX75" i="24"/>
  <c r="IG75" i="24"/>
  <c r="HZ75" i="24"/>
  <c r="FM75" i="24"/>
  <c r="FF75" i="24"/>
  <c r="AK91" i="24"/>
  <c r="AD91" i="24"/>
  <c r="M91" i="24"/>
  <c r="F91" i="24"/>
  <c r="HU90" i="24"/>
  <c r="HN90" i="24"/>
  <c r="GW90" i="24"/>
  <c r="GP90" i="24"/>
  <c r="CG90" i="24"/>
  <c r="CS25" i="24"/>
  <c r="CG37" i="24"/>
  <c r="CG35" i="24"/>
  <c r="AK35" i="24"/>
  <c r="AD35" i="24"/>
  <c r="HU34" i="24"/>
  <c r="HN34" i="24"/>
  <c r="BU34" i="24"/>
  <c r="BA34" i="24"/>
  <c r="CL42" i="24"/>
  <c r="CG41" i="24"/>
  <c r="BZ83" i="24"/>
  <c r="BY83" i="24"/>
  <c r="AD63" i="24"/>
  <c r="AC63" i="24"/>
  <c r="E49" i="24"/>
  <c r="Y75" i="24"/>
  <c r="R75" i="24"/>
  <c r="AO86" i="24"/>
  <c r="BZ37" i="24"/>
  <c r="BZ34" i="24"/>
  <c r="BY41" i="24"/>
  <c r="AP83" i="24"/>
  <c r="AW83" i="24"/>
  <c r="BM14" i="24"/>
  <c r="BU14" i="24"/>
  <c r="BN14" i="24"/>
  <c r="CL56" i="24"/>
  <c r="IS15" i="24"/>
  <c r="IL15" i="24"/>
  <c r="GW15" i="24"/>
  <c r="GP15" i="24"/>
  <c r="DE15" i="24"/>
  <c r="CX15" i="24"/>
  <c r="M30" i="24"/>
  <c r="F30" i="24"/>
  <c r="GW29" i="24"/>
  <c r="GP29" i="24"/>
  <c r="DE29" i="24"/>
  <c r="Y29" i="24"/>
  <c r="R29" i="24"/>
  <c r="AW63" i="24"/>
  <c r="CS54" i="24"/>
  <c r="KC14" i="24"/>
  <c r="JQ14" i="24"/>
  <c r="JE14" i="24"/>
  <c r="IS14" i="24"/>
  <c r="IG14" i="24"/>
  <c r="HU14" i="24"/>
  <c r="HI14" i="24"/>
  <c r="GW14" i="24"/>
  <c r="GK14" i="24"/>
  <c r="FY14" i="24"/>
  <c r="FM14" i="24"/>
  <c r="EC14" i="24"/>
  <c r="CX12" i="24"/>
  <c r="DE12" i="24"/>
  <c r="BU107" i="24"/>
  <c r="BA107" i="24"/>
  <c r="CL106" i="24"/>
  <c r="BI79" i="24"/>
  <c r="AW79" i="24"/>
  <c r="JQ91" i="24"/>
  <c r="JJ91" i="24"/>
  <c r="IS91" i="24"/>
  <c r="IL91" i="24"/>
  <c r="FY91" i="24"/>
  <c r="FR91" i="24"/>
  <c r="AP91" i="24"/>
  <c r="CK25" i="24"/>
  <c r="CK27" i="24"/>
  <c r="KC34" i="24"/>
  <c r="JV34" i="24"/>
  <c r="DJ34" i="24"/>
  <c r="CG34" i="24"/>
  <c r="CS41" i="24"/>
  <c r="BU41" i="24"/>
  <c r="JQ53" i="24"/>
  <c r="JJ53" i="24"/>
  <c r="FY53" i="24"/>
  <c r="FR53" i="24"/>
  <c r="EC53" i="24"/>
  <c r="DV53" i="24"/>
  <c r="KC52" i="24"/>
  <c r="JV52" i="24"/>
  <c r="BZ57" i="24"/>
  <c r="AK57" i="24"/>
  <c r="AD57" i="24"/>
  <c r="BM56" i="24"/>
  <c r="M56" i="24"/>
  <c r="CG73" i="24"/>
  <c r="AK71" i="24"/>
  <c r="AD71" i="24"/>
  <c r="CL86" i="24"/>
  <c r="CL41" i="24"/>
  <c r="AC16" i="24"/>
  <c r="AD16" i="24"/>
  <c r="AK16" i="24"/>
  <c r="CG77" i="24"/>
  <c r="BY75" i="24"/>
  <c r="IG90" i="24"/>
  <c r="HZ90" i="24"/>
  <c r="CS89" i="24"/>
  <c r="BM26" i="24"/>
  <c r="BM28" i="24"/>
  <c r="CL35" i="24"/>
  <c r="HI34" i="24"/>
  <c r="HB34" i="24"/>
  <c r="GK34" i="24"/>
  <c r="GD34" i="24"/>
  <c r="CS42" i="24"/>
  <c r="BU83" i="24"/>
  <c r="BA83" i="24"/>
  <c r="CS55" i="24"/>
  <c r="AK54" i="24"/>
  <c r="AD54" i="24"/>
  <c r="HU53" i="24"/>
  <c r="HN53" i="24"/>
  <c r="GK52" i="24"/>
  <c r="GD52" i="24"/>
  <c r="BZ15" i="24"/>
  <c r="CG15" i="24"/>
  <c r="M71" i="24"/>
  <c r="AW70" i="24"/>
  <c r="BY16" i="24"/>
  <c r="AW16" i="24"/>
  <c r="AP15" i="24"/>
  <c r="AW13" i="24"/>
  <c r="CS14" i="24"/>
  <c r="EC51" i="24"/>
  <c r="DV51" i="24"/>
  <c r="BN49" i="24"/>
  <c r="AK105" i="24"/>
  <c r="M105" i="24"/>
  <c r="KC104" i="24"/>
  <c r="JQ104" i="24"/>
  <c r="JE104" i="24"/>
  <c r="IS104" i="24"/>
  <c r="IG104" i="24"/>
  <c r="HU104" i="24"/>
  <c r="GW104" i="24"/>
  <c r="GK104" i="24"/>
  <c r="Y104" i="24"/>
  <c r="R104" i="24"/>
  <c r="HI103" i="24"/>
  <c r="HB103" i="24"/>
  <c r="BN103" i="24"/>
  <c r="BM103" i="24"/>
  <c r="CG99" i="24"/>
  <c r="BY99" i="24"/>
  <c r="CW122" i="24"/>
  <c r="CZ122" i="24"/>
  <c r="CY122" i="24"/>
  <c r="CW119" i="24"/>
  <c r="CY119" i="24"/>
  <c r="CZ119" i="24"/>
  <c r="BU114" i="24"/>
  <c r="CW51" i="24"/>
  <c r="CY51" i="24"/>
  <c r="CZ51" i="24"/>
  <c r="CY105" i="24"/>
  <c r="CZ105" i="24"/>
  <c r="CK103" i="24"/>
  <c r="CL103" i="24"/>
  <c r="CW101" i="24"/>
  <c r="CZ101" i="24"/>
  <c r="CY101" i="24"/>
  <c r="CW99" i="24"/>
  <c r="CZ99" i="24"/>
  <c r="CY99" i="24"/>
  <c r="CW97" i="24"/>
  <c r="CZ97" i="24"/>
  <c r="CY97" i="24"/>
  <c r="BZ119" i="24"/>
  <c r="CX118" i="24"/>
  <c r="CZ118" i="24"/>
  <c r="CY118" i="24"/>
  <c r="BY51" i="24"/>
  <c r="CW50" i="24"/>
  <c r="CZ50" i="24"/>
  <c r="CY50" i="24"/>
  <c r="CS49" i="24"/>
  <c r="FQ103" i="24"/>
  <c r="FR103" i="24"/>
  <c r="FY103" i="24"/>
  <c r="BB99" i="24"/>
  <c r="BA99" i="24"/>
  <c r="CK95" i="24"/>
  <c r="CS95" i="24"/>
  <c r="CL95" i="24"/>
  <c r="BU123" i="24"/>
  <c r="AW118" i="24"/>
  <c r="CX117" i="24"/>
  <c r="CY117" i="24"/>
  <c r="CZ117" i="24"/>
  <c r="CX116" i="24"/>
  <c r="CZ116" i="24"/>
  <c r="CY116" i="24"/>
  <c r="CW123" i="24"/>
  <c r="CY123" i="24"/>
  <c r="CZ123" i="24"/>
  <c r="BM123" i="24"/>
  <c r="BI122" i="24"/>
  <c r="CG119" i="24"/>
  <c r="AO118" i="24"/>
  <c r="HY117" i="24"/>
  <c r="GO116" i="24"/>
  <c r="CW116" i="24"/>
  <c r="BN116" i="24"/>
  <c r="JI114" i="24"/>
  <c r="CZ114" i="24"/>
  <c r="DQ51" i="24"/>
  <c r="DJ51" i="24"/>
  <c r="CY49" i="24"/>
  <c r="CK49" i="24"/>
  <c r="EC105" i="24"/>
  <c r="DQ105" i="24"/>
  <c r="DE105" i="24"/>
  <c r="CX105" i="24"/>
  <c r="CK104" i="24"/>
  <c r="M104" i="24"/>
  <c r="F104" i="24"/>
  <c r="JQ103" i="24"/>
  <c r="JJ103" i="24"/>
  <c r="GW103" i="24"/>
  <c r="GP103" i="24"/>
  <c r="BN101" i="24"/>
  <c r="BM101" i="24"/>
  <c r="CW100" i="24"/>
  <c r="CY100" i="24"/>
  <c r="CZ100" i="24"/>
  <c r="CY92" i="24"/>
  <c r="CZ92" i="24"/>
  <c r="CZ110" i="24"/>
  <c r="CY110" i="24"/>
  <c r="CW107" i="24"/>
  <c r="CZ107" i="24"/>
  <c r="CY107" i="24"/>
  <c r="CW106" i="24"/>
  <c r="CY106" i="24"/>
  <c r="CZ106" i="24"/>
  <c r="CW76" i="24"/>
  <c r="CY76" i="24"/>
  <c r="CZ76" i="24"/>
  <c r="CW75" i="24"/>
  <c r="CZ75" i="24"/>
  <c r="CY75" i="24"/>
  <c r="CL91" i="24"/>
  <c r="CG91" i="24"/>
  <c r="CW90" i="24"/>
  <c r="CZ90" i="24"/>
  <c r="CY90" i="24"/>
  <c r="BU86" i="24"/>
  <c r="CZ85" i="24"/>
  <c r="CY85" i="24"/>
  <c r="CY26" i="24"/>
  <c r="CZ26" i="24"/>
  <c r="CY28" i="24"/>
  <c r="CZ28" i="24"/>
  <c r="CW37" i="24"/>
  <c r="CZ37" i="24"/>
  <c r="CY37" i="24"/>
  <c r="BU42" i="24"/>
  <c r="CY82" i="24"/>
  <c r="CZ82" i="24"/>
  <c r="JU63" i="24"/>
  <c r="IW63" i="24"/>
  <c r="HY63" i="24"/>
  <c r="HA63" i="24"/>
  <c r="GC63" i="24"/>
  <c r="DI63" i="24"/>
  <c r="CG63" i="24"/>
  <c r="BI63" i="24"/>
  <c r="BB63" i="24"/>
  <c r="BN61" i="24"/>
  <c r="BI61" i="24"/>
  <c r="BB61" i="24"/>
  <c r="CG60" i="24"/>
  <c r="M66" i="24"/>
  <c r="F66" i="24"/>
  <c r="GW65" i="24"/>
  <c r="GP65" i="24"/>
  <c r="DE65" i="24"/>
  <c r="CS65" i="24"/>
  <c r="BZ55" i="24"/>
  <c r="BM54" i="24"/>
  <c r="BU54" i="24"/>
  <c r="CK74" i="24"/>
  <c r="CS74" i="24"/>
  <c r="CL74" i="24"/>
  <c r="CK73" i="24"/>
  <c r="CS73" i="24"/>
  <c r="CL73" i="24"/>
  <c r="E73" i="24"/>
  <c r="F73" i="24"/>
  <c r="M73" i="24"/>
  <c r="IK72" i="24"/>
  <c r="IL72" i="24"/>
  <c r="IS72" i="24"/>
  <c r="GO72" i="24"/>
  <c r="GP72" i="24"/>
  <c r="GW72" i="24"/>
  <c r="CW72" i="24"/>
  <c r="CZ72" i="24"/>
  <c r="CY72" i="24"/>
  <c r="CX72" i="24"/>
  <c r="DE72" i="24"/>
  <c r="CK71" i="24"/>
  <c r="CL71" i="24"/>
  <c r="IK24" i="24"/>
  <c r="IL24" i="24"/>
  <c r="IS24" i="24"/>
  <c r="GO24" i="24"/>
  <c r="GP24" i="24"/>
  <c r="GW24" i="24"/>
  <c r="CY24" i="24"/>
  <c r="CZ24" i="24"/>
  <c r="CW24" i="24"/>
  <c r="CX24" i="24"/>
  <c r="DE24" i="24"/>
  <c r="DV30" i="24"/>
  <c r="EC30" i="24"/>
  <c r="CK12" i="24"/>
  <c r="CS12" i="24"/>
  <c r="CL12" i="24"/>
  <c r="CW11" i="24"/>
  <c r="CZ11" i="24"/>
  <c r="CY11" i="24"/>
  <c r="CX103" i="24"/>
  <c r="CY103" i="24"/>
  <c r="CW98" i="24"/>
  <c r="CY98" i="24"/>
  <c r="CZ98" i="24"/>
  <c r="CL98" i="24"/>
  <c r="BM98" i="24"/>
  <c r="BM97" i="24"/>
  <c r="CW95" i="24"/>
  <c r="CZ95" i="24"/>
  <c r="CY95" i="24"/>
  <c r="BY95" i="24"/>
  <c r="IW94" i="24"/>
  <c r="IG94" i="24"/>
  <c r="HY94" i="24"/>
  <c r="CW93" i="24"/>
  <c r="CZ93" i="24"/>
  <c r="CY93" i="24"/>
  <c r="AK93" i="24"/>
  <c r="AD93" i="24"/>
  <c r="CL92" i="24"/>
  <c r="BN110" i="24"/>
  <c r="BI110" i="24"/>
  <c r="BB110" i="24"/>
  <c r="Y110" i="24"/>
  <c r="R110" i="24"/>
  <c r="KC108" i="24"/>
  <c r="JV108" i="24"/>
  <c r="HI108" i="24"/>
  <c r="HB108" i="24"/>
  <c r="GK108" i="24"/>
  <c r="GD108" i="24"/>
  <c r="DQ108" i="24"/>
  <c r="DJ108" i="24"/>
  <c r="AP108" i="24"/>
  <c r="Y108" i="24"/>
  <c r="R108" i="24"/>
  <c r="CX111" i="24"/>
  <c r="CY111" i="24"/>
  <c r="CZ111" i="24"/>
  <c r="CL107" i="24"/>
  <c r="CG140" i="24"/>
  <c r="BI106" i="24"/>
  <c r="CW78" i="24"/>
  <c r="CY78" i="24"/>
  <c r="CZ78" i="24"/>
  <c r="BU78" i="24"/>
  <c r="CS77" i="24"/>
  <c r="JQ75" i="24"/>
  <c r="JJ75" i="24"/>
  <c r="FY75" i="24"/>
  <c r="FR75" i="24"/>
  <c r="CL75" i="24"/>
  <c r="AK75" i="24"/>
  <c r="AD75" i="24"/>
  <c r="M75" i="24"/>
  <c r="KC91" i="24"/>
  <c r="JV91" i="24"/>
  <c r="GK91" i="24"/>
  <c r="GD91" i="24"/>
  <c r="CS91" i="24"/>
  <c r="JQ90" i="24"/>
  <c r="JJ90" i="24"/>
  <c r="IS90" i="24"/>
  <c r="IL90" i="24"/>
  <c r="FY90" i="24"/>
  <c r="FR90" i="24"/>
  <c r="FM90" i="24"/>
  <c r="FF90" i="24"/>
  <c r="EC90" i="24"/>
  <c r="DV90" i="24"/>
  <c r="BA90" i="24"/>
  <c r="CW89" i="24"/>
  <c r="CY89" i="24"/>
  <c r="CZ89" i="24"/>
  <c r="BM86" i="24"/>
  <c r="BZ26" i="24"/>
  <c r="BZ28" i="24"/>
  <c r="CS35" i="24"/>
  <c r="JE34" i="24"/>
  <c r="IX34" i="24"/>
  <c r="IG34" i="24"/>
  <c r="HZ34" i="24"/>
  <c r="FM34" i="24"/>
  <c r="FF34" i="24"/>
  <c r="CW34" i="24"/>
  <c r="CY34" i="24"/>
  <c r="CL34" i="24"/>
  <c r="BZ42" i="24"/>
  <c r="CS84" i="24"/>
  <c r="BM84" i="24"/>
  <c r="BM83" i="24"/>
  <c r="AO83" i="24"/>
  <c r="BZ82" i="24"/>
  <c r="BI82" i="24"/>
  <c r="BB82" i="24"/>
  <c r="AW82" i="24"/>
  <c r="BN63" i="24"/>
  <c r="BU61" i="24"/>
  <c r="GC66" i="24"/>
  <c r="CW65" i="24"/>
  <c r="CZ65" i="24"/>
  <c r="CY65" i="24"/>
  <c r="BN55" i="24"/>
  <c r="BU55" i="24"/>
  <c r="JU53" i="24"/>
  <c r="JV53" i="24"/>
  <c r="KC53" i="24"/>
  <c r="GC53" i="24"/>
  <c r="GD53" i="24"/>
  <c r="GK53" i="24"/>
  <c r="DE53" i="24"/>
  <c r="JI52" i="24"/>
  <c r="JJ52" i="24"/>
  <c r="JQ52" i="24"/>
  <c r="IG52" i="24"/>
  <c r="HZ52" i="24"/>
  <c r="FQ52" i="24"/>
  <c r="FR52" i="24"/>
  <c r="FY52" i="24"/>
  <c r="CW52" i="24"/>
  <c r="CZ52" i="24"/>
  <c r="CY52" i="24"/>
  <c r="HU56" i="24"/>
  <c r="HN56" i="24"/>
  <c r="GW56" i="24"/>
  <c r="GP56" i="24"/>
  <c r="FY56" i="24"/>
  <c r="FR56" i="24"/>
  <c r="JU74" i="24"/>
  <c r="JV74" i="24"/>
  <c r="KC74" i="24"/>
  <c r="GC74" i="24"/>
  <c r="GD74" i="24"/>
  <c r="GK74" i="24"/>
  <c r="JU73" i="24"/>
  <c r="JV73" i="24"/>
  <c r="KC73" i="24"/>
  <c r="HY73" i="24"/>
  <c r="HZ73" i="24"/>
  <c r="IG73" i="24"/>
  <c r="GC73" i="24"/>
  <c r="GD73" i="24"/>
  <c r="GK73" i="24"/>
  <c r="Q71" i="24"/>
  <c r="R71" i="24"/>
  <c r="Y71" i="24"/>
  <c r="JU24" i="24"/>
  <c r="JV24" i="24"/>
  <c r="KC24" i="24"/>
  <c r="HY24" i="24"/>
  <c r="HZ24" i="24"/>
  <c r="IG24" i="24"/>
  <c r="GC24" i="24"/>
  <c r="GD24" i="24"/>
  <c r="GK24" i="24"/>
  <c r="BZ23" i="24"/>
  <c r="BY23" i="24"/>
  <c r="CW96" i="24"/>
  <c r="CY96" i="24"/>
  <c r="CZ96" i="24"/>
  <c r="CY94" i="24"/>
  <c r="CZ94" i="24"/>
  <c r="AK94" i="24"/>
  <c r="AD94" i="24"/>
  <c r="HU93" i="24"/>
  <c r="HN93" i="24"/>
  <c r="EC93" i="24"/>
  <c r="DV93" i="24"/>
  <c r="BZ93" i="24"/>
  <c r="CS92" i="24"/>
  <c r="BU92" i="24"/>
  <c r="BU110" i="24"/>
  <c r="AK110" i="24"/>
  <c r="AD110" i="24"/>
  <c r="HU108" i="24"/>
  <c r="HN108" i="24"/>
  <c r="EC108" i="24"/>
  <c r="DV108" i="24"/>
  <c r="JU111" i="24"/>
  <c r="IW111" i="24"/>
  <c r="HY111" i="24"/>
  <c r="HA111" i="24"/>
  <c r="GC111" i="24"/>
  <c r="DI111" i="24"/>
  <c r="BM111" i="24"/>
  <c r="CS107" i="24"/>
  <c r="BY106" i="24"/>
  <c r="BB106" i="24"/>
  <c r="KC75" i="24"/>
  <c r="JV75" i="24"/>
  <c r="HI75" i="24"/>
  <c r="HB75" i="24"/>
  <c r="GK75" i="24"/>
  <c r="GD75" i="24"/>
  <c r="DQ75" i="24"/>
  <c r="DJ75" i="24"/>
  <c r="CS75" i="24"/>
  <c r="AP75" i="24"/>
  <c r="F75" i="24"/>
  <c r="HU91" i="24"/>
  <c r="HN91" i="24"/>
  <c r="GW91" i="24"/>
  <c r="GP91" i="24"/>
  <c r="EC91" i="24"/>
  <c r="DV91" i="24"/>
  <c r="KC90" i="24"/>
  <c r="JV90" i="24"/>
  <c r="GK90" i="24"/>
  <c r="GD90" i="24"/>
  <c r="CK89" i="24"/>
  <c r="CG26" i="24"/>
  <c r="CZ25" i="24"/>
  <c r="CY25" i="24"/>
  <c r="CG28" i="24"/>
  <c r="CZ27" i="24"/>
  <c r="CY27" i="24"/>
  <c r="CW36" i="24"/>
  <c r="CY36" i="24"/>
  <c r="CZ36" i="24"/>
  <c r="CK36" i="24"/>
  <c r="JQ34" i="24"/>
  <c r="JJ34" i="24"/>
  <c r="FY34" i="24"/>
  <c r="FR34" i="24"/>
  <c r="BA41" i="24"/>
  <c r="CW83" i="24"/>
  <c r="CY83" i="24"/>
  <c r="CG82" i="24"/>
  <c r="AO82" i="24"/>
  <c r="E82" i="24"/>
  <c r="JI63" i="24"/>
  <c r="IK63" i="24"/>
  <c r="HM63" i="24"/>
  <c r="GO63" i="24"/>
  <c r="FQ63" i="24"/>
  <c r="E63" i="24"/>
  <c r="HA66" i="24"/>
  <c r="CY66" i="24"/>
  <c r="CZ66" i="24"/>
  <c r="BZ66" i="24"/>
  <c r="BI66" i="24"/>
  <c r="BB66" i="24"/>
  <c r="IS65" i="24"/>
  <c r="IL65" i="24"/>
  <c r="BM65" i="24"/>
  <c r="CK54" i="24"/>
  <c r="BI54" i="24"/>
  <c r="BB54" i="24"/>
  <c r="CY53" i="24"/>
  <c r="CZ53" i="24"/>
  <c r="CW53" i="24"/>
  <c r="CZ56" i="24"/>
  <c r="CY56" i="24"/>
  <c r="JI24" i="24"/>
  <c r="JJ24" i="24"/>
  <c r="JQ24" i="24"/>
  <c r="HM24" i="24"/>
  <c r="HN24" i="24"/>
  <c r="HU24" i="24"/>
  <c r="FQ24" i="24"/>
  <c r="FR24" i="24"/>
  <c r="FY24" i="24"/>
  <c r="DV24" i="24"/>
  <c r="EC24" i="24"/>
  <c r="AP24" i="24"/>
  <c r="AW24" i="24"/>
  <c r="CX22" i="24"/>
  <c r="CY22" i="24"/>
  <c r="IK16" i="24"/>
  <c r="IL16" i="24"/>
  <c r="IS16" i="24"/>
  <c r="GO16" i="24"/>
  <c r="GP16" i="24"/>
  <c r="GW16" i="24"/>
  <c r="DJ16" i="24"/>
  <c r="DQ16" i="24"/>
  <c r="DI16" i="24"/>
  <c r="CG93" i="24"/>
  <c r="BM92" i="24"/>
  <c r="AP110" i="24"/>
  <c r="JE108" i="24"/>
  <c r="IX108" i="24"/>
  <c r="IG108" i="24"/>
  <c r="HZ108" i="24"/>
  <c r="FM108" i="24"/>
  <c r="FF108" i="24"/>
  <c r="CW79" i="24"/>
  <c r="CZ79" i="24"/>
  <c r="CY79" i="24"/>
  <c r="CZ77" i="24"/>
  <c r="CY77" i="24"/>
  <c r="BY77" i="24"/>
  <c r="HU75" i="24"/>
  <c r="HN75" i="24"/>
  <c r="EC75" i="24"/>
  <c r="DV75" i="24"/>
  <c r="IG91" i="24"/>
  <c r="HZ91" i="24"/>
  <c r="CW91" i="24"/>
  <c r="CZ91" i="24"/>
  <c r="CX41" i="24"/>
  <c r="CZ41" i="24"/>
  <c r="CY41" i="24"/>
  <c r="CY61" i="24"/>
  <c r="CZ61" i="24"/>
  <c r="CX67" i="24"/>
  <c r="CZ67" i="24"/>
  <c r="CY67" i="24"/>
  <c r="CY55" i="24"/>
  <c r="CZ55" i="24"/>
  <c r="HY53" i="24"/>
  <c r="HZ53" i="24"/>
  <c r="IG53" i="24"/>
  <c r="AC53" i="24"/>
  <c r="AD53" i="24"/>
  <c r="AK53" i="24"/>
  <c r="HM52" i="24"/>
  <c r="HN52" i="24"/>
  <c r="HU52" i="24"/>
  <c r="DV52" i="24"/>
  <c r="EC52" i="24"/>
  <c r="CW57" i="24"/>
  <c r="CY57" i="24"/>
  <c r="CZ57" i="24"/>
  <c r="IW24" i="24"/>
  <c r="IX24" i="24"/>
  <c r="JE24" i="24"/>
  <c r="HA24" i="24"/>
  <c r="HB24" i="24"/>
  <c r="HI24" i="24"/>
  <c r="FF24" i="24"/>
  <c r="FM24" i="24"/>
  <c r="DI24" i="24"/>
  <c r="DJ24" i="24"/>
  <c r="DQ24" i="24"/>
  <c r="HN30" i="24"/>
  <c r="HU30" i="24"/>
  <c r="HM30" i="24"/>
  <c r="CK111" i="24"/>
  <c r="CL111" i="24"/>
  <c r="CW54" i="24"/>
  <c r="CZ54" i="24"/>
  <c r="CY54" i="24"/>
  <c r="IG74" i="24"/>
  <c r="HZ74" i="24"/>
  <c r="CW74" i="24"/>
  <c r="CZ74" i="24"/>
  <c r="CY74" i="24"/>
  <c r="CW73" i="24"/>
  <c r="CY73" i="24"/>
  <c r="CZ73" i="24"/>
  <c r="FY72" i="24"/>
  <c r="FR72" i="24"/>
  <c r="EC72" i="24"/>
  <c r="DV72" i="24"/>
  <c r="CL72" i="24"/>
  <c r="AP71" i="24"/>
  <c r="KC70" i="24"/>
  <c r="JQ70" i="24"/>
  <c r="JE70" i="24"/>
  <c r="IS70" i="24"/>
  <c r="IG70" i="24"/>
  <c r="HU70" i="24"/>
  <c r="HI70" i="24"/>
  <c r="GW70" i="24"/>
  <c r="GK70" i="24"/>
  <c r="FY70" i="24"/>
  <c r="FM70" i="24"/>
  <c r="EC70" i="24"/>
  <c r="DQ70" i="24"/>
  <c r="DE70" i="24"/>
  <c r="F70" i="24"/>
  <c r="CK24" i="24"/>
  <c r="AD22" i="24"/>
  <c r="AK22" i="24"/>
  <c r="F22" i="24"/>
  <c r="M22" i="24"/>
  <c r="JJ16" i="24"/>
  <c r="JQ16" i="24"/>
  <c r="HY16" i="24"/>
  <c r="HZ16" i="24"/>
  <c r="IG16" i="24"/>
  <c r="GC16" i="24"/>
  <c r="GD16" i="24"/>
  <c r="GK16" i="24"/>
  <c r="IL30" i="24"/>
  <c r="IS30" i="24"/>
  <c r="KC29" i="24"/>
  <c r="JV29" i="24"/>
  <c r="IG29" i="24"/>
  <c r="HZ29" i="24"/>
  <c r="GK29" i="24"/>
  <c r="GD29" i="24"/>
  <c r="JQ73" i="24"/>
  <c r="JJ73" i="24"/>
  <c r="HU73" i="24"/>
  <c r="HN73" i="24"/>
  <c r="FY73" i="24"/>
  <c r="FR73" i="24"/>
  <c r="EC73" i="24"/>
  <c r="DV73" i="24"/>
  <c r="AP73" i="24"/>
  <c r="KC72" i="24"/>
  <c r="JV72" i="24"/>
  <c r="IG72" i="24"/>
  <c r="HZ72" i="24"/>
  <c r="GK72" i="24"/>
  <c r="GD72" i="24"/>
  <c r="CS72" i="24"/>
  <c r="AC70" i="24"/>
  <c r="AP23" i="24"/>
  <c r="AO23" i="24"/>
  <c r="AO22" i="24"/>
  <c r="HM16" i="24"/>
  <c r="HN16" i="24"/>
  <c r="HU16" i="24"/>
  <c r="FQ16" i="24"/>
  <c r="FR16" i="24"/>
  <c r="FY16" i="24"/>
  <c r="E15" i="24"/>
  <c r="JJ30" i="24"/>
  <c r="JQ30" i="24"/>
  <c r="FR30" i="24"/>
  <c r="FY30" i="24"/>
  <c r="CY71" i="24"/>
  <c r="CZ71" i="24"/>
  <c r="CZ70" i="24"/>
  <c r="CY70" i="24"/>
  <c r="DJ22" i="24"/>
  <c r="DI22" i="24"/>
  <c r="R22" i="24"/>
  <c r="Y22" i="24"/>
  <c r="JV16" i="24"/>
  <c r="KC16" i="24"/>
  <c r="IX16" i="24"/>
  <c r="JE16" i="24"/>
  <c r="HA16" i="24"/>
  <c r="HB16" i="24"/>
  <c r="HI16" i="24"/>
  <c r="FF16" i="24"/>
  <c r="FM16" i="24"/>
  <c r="GP30" i="24"/>
  <c r="GW30" i="24"/>
  <c r="CZ30" i="24"/>
  <c r="CY30" i="24"/>
  <c r="CX30" i="24"/>
  <c r="DE30" i="24"/>
  <c r="JI29" i="24"/>
  <c r="JJ29" i="24"/>
  <c r="JQ29" i="24"/>
  <c r="HM29" i="24"/>
  <c r="HN29" i="24"/>
  <c r="HU29" i="24"/>
  <c r="FQ29" i="24"/>
  <c r="FR29" i="24"/>
  <c r="FY29" i="24"/>
  <c r="DV29" i="24"/>
  <c r="EC29" i="24"/>
  <c r="DV16" i="24"/>
  <c r="EC16" i="24"/>
  <c r="CZ16" i="24"/>
  <c r="CY16" i="24"/>
  <c r="CX16" i="24"/>
  <c r="DE16" i="24"/>
  <c r="CS15" i="24"/>
  <c r="Y30" i="24"/>
  <c r="R30" i="24"/>
  <c r="JE29" i="24"/>
  <c r="IX29" i="24"/>
  <c r="HI29" i="24"/>
  <c r="HB29" i="24"/>
  <c r="FM29" i="24"/>
  <c r="FF29" i="24"/>
  <c r="DJ29" i="24"/>
  <c r="CY29" i="24"/>
  <c r="CW29" i="24"/>
  <c r="M15" i="24"/>
  <c r="JV30" i="24"/>
  <c r="KC30" i="24"/>
  <c r="IX30" i="24"/>
  <c r="JE30" i="24"/>
  <c r="HZ30" i="24"/>
  <c r="IG30" i="24"/>
  <c r="HB30" i="24"/>
  <c r="HI30" i="24"/>
  <c r="GD30" i="24"/>
  <c r="GK30" i="24"/>
  <c r="FF30" i="24"/>
  <c r="FM30" i="24"/>
  <c r="DJ30" i="24"/>
  <c r="DQ30" i="24"/>
  <c r="Q17" i="24"/>
  <c r="R17" i="24"/>
  <c r="Y17" i="24"/>
  <c r="E17" i="24"/>
  <c r="F17" i="24"/>
  <c r="M17" i="24"/>
  <c r="CG107" i="24"/>
  <c r="BZ107" i="24"/>
  <c r="CY15" i="24"/>
  <c r="CZ15" i="24"/>
  <c r="CW13" i="24"/>
  <c r="CY13" i="24"/>
  <c r="CS11" i="24"/>
  <c r="CW12" i="24"/>
  <c r="CY12" i="24"/>
  <c r="CZ12" i="24"/>
  <c r="CW86" i="24"/>
  <c r="CY86" i="24"/>
  <c r="CX43" i="24"/>
  <c r="CY43" i="24"/>
  <c r="CX63" i="24"/>
  <c r="CY63" i="24"/>
  <c r="CW63" i="24"/>
  <c r="CW22" i="24"/>
  <c r="BN104" i="24"/>
  <c r="KC103" i="24"/>
  <c r="JV103" i="24"/>
  <c r="IG103" i="24"/>
  <c r="HZ103" i="24"/>
  <c r="GK103" i="24"/>
  <c r="GD103" i="24"/>
  <c r="CK100" i="24"/>
  <c r="CL100" i="24"/>
  <c r="CL51" i="24"/>
  <c r="CL105" i="24"/>
  <c r="CK105" i="24"/>
  <c r="AO104" i="24"/>
  <c r="AW104" i="24"/>
  <c r="DV103" i="24"/>
  <c r="EC103" i="24"/>
  <c r="BB101" i="24"/>
  <c r="BA101" i="24"/>
  <c r="CG122" i="24"/>
  <c r="DI118" i="24"/>
  <c r="BZ118" i="24"/>
  <c r="AC118" i="24"/>
  <c r="E118" i="24"/>
  <c r="IK117" i="24"/>
  <c r="HM117" i="24"/>
  <c r="FQ117" i="24"/>
  <c r="CW117" i="24"/>
  <c r="BN117" i="24"/>
  <c r="Q116" i="24"/>
  <c r="IW114" i="24"/>
  <c r="BM114" i="24"/>
  <c r="CS51" i="24"/>
  <c r="AP51" i="24"/>
  <c r="BN50" i="24"/>
  <c r="BI50" i="24"/>
  <c r="BB50" i="24"/>
  <c r="AP49" i="24"/>
  <c r="AK49" i="24"/>
  <c r="AD49" i="24"/>
  <c r="Y49" i="24"/>
  <c r="R49" i="24"/>
  <c r="M49" i="24"/>
  <c r="KC105" i="24"/>
  <c r="JQ105" i="24"/>
  <c r="IS105" i="24"/>
  <c r="IG105" i="24"/>
  <c r="HU105" i="24"/>
  <c r="HI105" i="24"/>
  <c r="GW105" i="24"/>
  <c r="GK105" i="24"/>
  <c r="FY105" i="24"/>
  <c r="FM105" i="24"/>
  <c r="FF103" i="24"/>
  <c r="DI103" i="24"/>
  <c r="DJ103" i="24"/>
  <c r="DQ103" i="24"/>
  <c r="BY101" i="24"/>
  <c r="CG101" i="24"/>
  <c r="BZ101" i="24"/>
  <c r="CG118" i="24"/>
  <c r="AO117" i="24"/>
  <c r="Q117" i="24"/>
  <c r="JU116" i="24"/>
  <c r="IW116" i="24"/>
  <c r="HY116" i="24"/>
  <c r="HA116" i="24"/>
  <c r="GC116" i="24"/>
  <c r="CG112" i="24"/>
  <c r="DE51" i="24"/>
  <c r="CX51" i="24"/>
  <c r="BU50" i="24"/>
  <c r="AW49" i="24"/>
  <c r="BA105" i="24"/>
  <c r="BB105" i="24"/>
  <c r="BI105" i="24"/>
  <c r="BN99" i="24"/>
  <c r="BM99" i="24"/>
  <c r="BU93" i="24"/>
  <c r="BU108" i="24"/>
  <c r="CG42" i="24"/>
  <c r="BA42" i="24"/>
  <c r="CG61" i="24"/>
  <c r="CX66" i="24"/>
  <c r="CW66" i="24"/>
  <c r="BY65" i="24"/>
  <c r="BZ65" i="24"/>
  <c r="JU57" i="24"/>
  <c r="JV57" i="24"/>
  <c r="KC57" i="24"/>
  <c r="HY57" i="24"/>
  <c r="HZ57" i="24"/>
  <c r="IG57" i="24"/>
  <c r="GC57" i="24"/>
  <c r="GD57" i="24"/>
  <c r="GK57" i="24"/>
  <c r="BN57" i="24"/>
  <c r="BU57" i="24"/>
  <c r="BZ56" i="24"/>
  <c r="CG56" i="24"/>
  <c r="Q72" i="24"/>
  <c r="R72" i="24"/>
  <c r="Y72" i="24"/>
  <c r="IW71" i="24"/>
  <c r="IX71" i="24"/>
  <c r="JE71" i="24"/>
  <c r="HA71" i="24"/>
  <c r="HB71" i="24"/>
  <c r="HI71" i="24"/>
  <c r="FF71" i="24"/>
  <c r="FM71" i="24"/>
  <c r="DI71" i="24"/>
  <c r="DJ71" i="24"/>
  <c r="DQ71" i="24"/>
  <c r="BZ97" i="24"/>
  <c r="BU94" i="24"/>
  <c r="CL93" i="24"/>
  <c r="BN108" i="24"/>
  <c r="BI108" i="24"/>
  <c r="BB108" i="24"/>
  <c r="Y106" i="24"/>
  <c r="R106" i="24"/>
  <c r="M106" i="24"/>
  <c r="F106" i="24"/>
  <c r="KC79" i="24"/>
  <c r="JV79" i="24"/>
  <c r="JQ79" i="24"/>
  <c r="JJ79" i="24"/>
  <c r="JE79" i="24"/>
  <c r="IX79" i="24"/>
  <c r="IS79" i="24"/>
  <c r="IL79" i="24"/>
  <c r="IG79" i="24"/>
  <c r="HZ79" i="24"/>
  <c r="HU79" i="24"/>
  <c r="HN79" i="24"/>
  <c r="HI79" i="24"/>
  <c r="HB79" i="24"/>
  <c r="GW79" i="24"/>
  <c r="GP79" i="24"/>
  <c r="GK79" i="24"/>
  <c r="GD79" i="24"/>
  <c r="FY79" i="24"/>
  <c r="FR79" i="24"/>
  <c r="FM79" i="24"/>
  <c r="FF79" i="24"/>
  <c r="EC79" i="24"/>
  <c r="DV79" i="24"/>
  <c r="DQ79" i="24"/>
  <c r="DJ79" i="24"/>
  <c r="DE79" i="24"/>
  <c r="CX79" i="24"/>
  <c r="BZ76" i="24"/>
  <c r="BZ89" i="24"/>
  <c r="CS85" i="24"/>
  <c r="BZ85" i="24"/>
  <c r="BU85" i="24"/>
  <c r="CL26" i="24"/>
  <c r="BZ25" i="24"/>
  <c r="BU25" i="24"/>
  <c r="CL28" i="24"/>
  <c r="BZ27" i="24"/>
  <c r="BU27" i="24"/>
  <c r="CL37" i="24"/>
  <c r="CS36" i="24"/>
  <c r="BZ36" i="24"/>
  <c r="M35" i="24"/>
  <c r="BZ61" i="24"/>
  <c r="BZ60" i="24"/>
  <c r="BN67" i="24"/>
  <c r="BI67" i="24"/>
  <c r="BB67" i="24"/>
  <c r="DV66" i="24"/>
  <c r="BB55" i="24"/>
  <c r="BI55" i="24"/>
  <c r="Q54" i="24"/>
  <c r="R54" i="24"/>
  <c r="Y54" i="24"/>
  <c r="IW53" i="24"/>
  <c r="IX53" i="24"/>
  <c r="JE53" i="24"/>
  <c r="HA53" i="24"/>
  <c r="HB53" i="24"/>
  <c r="HI53" i="24"/>
  <c r="JI56" i="24"/>
  <c r="JJ56" i="24"/>
  <c r="JQ56" i="24"/>
  <c r="BN74" i="24"/>
  <c r="BM74" i="24"/>
  <c r="IW73" i="24"/>
  <c r="IX73" i="24"/>
  <c r="JE73" i="24"/>
  <c r="HA73" i="24"/>
  <c r="HB73" i="24"/>
  <c r="HI73" i="24"/>
  <c r="FF73" i="24"/>
  <c r="FM73" i="24"/>
  <c r="DI73" i="24"/>
  <c r="DJ73" i="24"/>
  <c r="DQ73" i="24"/>
  <c r="AC73" i="24"/>
  <c r="AD73" i="24"/>
  <c r="AK73" i="24"/>
  <c r="JI72" i="24"/>
  <c r="JJ72" i="24"/>
  <c r="JQ72" i="24"/>
  <c r="HM72" i="24"/>
  <c r="HN72" i="24"/>
  <c r="HU72" i="24"/>
  <c r="BZ72" i="24"/>
  <c r="BY72" i="24"/>
  <c r="E72" i="24"/>
  <c r="F72" i="24"/>
  <c r="M72" i="24"/>
  <c r="IK71" i="24"/>
  <c r="IL71" i="24"/>
  <c r="IS71" i="24"/>
  <c r="GO71" i="24"/>
  <c r="GP71" i="24"/>
  <c r="GW71" i="24"/>
  <c r="CW71" i="24"/>
  <c r="CX71" i="24"/>
  <c r="DE71" i="24"/>
  <c r="CG97" i="24"/>
  <c r="BA97" i="24"/>
  <c r="CL96" i="24"/>
  <c r="JI94" i="24"/>
  <c r="IK94" i="24"/>
  <c r="BY94" i="24"/>
  <c r="KC93" i="24"/>
  <c r="JV93" i="24"/>
  <c r="IG93" i="24"/>
  <c r="HZ93" i="24"/>
  <c r="GK93" i="24"/>
  <c r="GD93" i="24"/>
  <c r="CS93" i="24"/>
  <c r="BZ92" i="24"/>
  <c r="BA92" i="24"/>
  <c r="M110" i="24"/>
  <c r="F110" i="24"/>
  <c r="IS108" i="24"/>
  <c r="IL108" i="24"/>
  <c r="GW108" i="24"/>
  <c r="GP108" i="24"/>
  <c r="AK108" i="24"/>
  <c r="AD108" i="24"/>
  <c r="KC111" i="24"/>
  <c r="JQ111" i="24"/>
  <c r="JE111" i="24"/>
  <c r="IS111" i="24"/>
  <c r="IG111" i="24"/>
  <c r="HU111" i="24"/>
  <c r="HI111" i="24"/>
  <c r="GW111" i="24"/>
  <c r="GK111" i="24"/>
  <c r="FY111" i="24"/>
  <c r="FM111" i="24"/>
  <c r="EC111" i="24"/>
  <c r="DQ111" i="24"/>
  <c r="DE111" i="24"/>
  <c r="BM107" i="24"/>
  <c r="BM78" i="24"/>
  <c r="BU77" i="24"/>
  <c r="CL76" i="24"/>
  <c r="IS75" i="24"/>
  <c r="IL75" i="24"/>
  <c r="GW75" i="24"/>
  <c r="GP75" i="24"/>
  <c r="DE75" i="24"/>
  <c r="CX75" i="24"/>
  <c r="JE91" i="24"/>
  <c r="IX91" i="24"/>
  <c r="HI91" i="24"/>
  <c r="HB91" i="24"/>
  <c r="FM91" i="24"/>
  <c r="FF91" i="24"/>
  <c r="BY91" i="24"/>
  <c r="Y91" i="24"/>
  <c r="R91" i="24"/>
  <c r="JE90" i="24"/>
  <c r="IX90" i="24"/>
  <c r="HI90" i="24"/>
  <c r="HB90" i="24"/>
  <c r="CL90" i="24"/>
  <c r="CG89" i="24"/>
  <c r="CS86" i="24"/>
  <c r="BZ86" i="24"/>
  <c r="CL85" i="24"/>
  <c r="CG85" i="24"/>
  <c r="CS26" i="24"/>
  <c r="CG25" i="24"/>
  <c r="CS28" i="24"/>
  <c r="CG27" i="24"/>
  <c r="CS37" i="24"/>
  <c r="CG36" i="24"/>
  <c r="AP35" i="24"/>
  <c r="F35" i="24"/>
  <c r="IS34" i="24"/>
  <c r="IL34" i="24"/>
  <c r="GW34" i="24"/>
  <c r="GP34" i="24"/>
  <c r="BM34" i="24"/>
  <c r="BM42" i="24"/>
  <c r="BM41" i="24"/>
  <c r="BZ84" i="24"/>
  <c r="BA84" i="24"/>
  <c r="AO63" i="24"/>
  <c r="Q63" i="24"/>
  <c r="BZ67" i="24"/>
  <c r="BU67" i="24"/>
  <c r="BM66" i="24"/>
  <c r="BU66" i="24"/>
  <c r="AO66" i="24"/>
  <c r="KC65" i="24"/>
  <c r="JV65" i="24"/>
  <c r="IG65" i="24"/>
  <c r="HZ65" i="24"/>
  <c r="GK65" i="24"/>
  <c r="GD65" i="24"/>
  <c r="BM55" i="24"/>
  <c r="CL53" i="24"/>
  <c r="CK53" i="24"/>
  <c r="BU74" i="24"/>
  <c r="CG72" i="24"/>
  <c r="AO72" i="24"/>
  <c r="AW72" i="24"/>
  <c r="AP72" i="24"/>
  <c r="JU71" i="24"/>
  <c r="JV71" i="24"/>
  <c r="KC71" i="24"/>
  <c r="HY71" i="24"/>
  <c r="HZ71" i="24"/>
  <c r="IG71" i="24"/>
  <c r="GC71" i="24"/>
  <c r="GD71" i="24"/>
  <c r="GK71" i="24"/>
  <c r="Q70" i="24"/>
  <c r="R70" i="24"/>
  <c r="CS76" i="24"/>
  <c r="CG86" i="24"/>
  <c r="BA86" i="24"/>
  <c r="CG67" i="24"/>
  <c r="GO66" i="24"/>
  <c r="FR66" i="24"/>
  <c r="FQ66" i="24"/>
  <c r="BB65" i="24"/>
  <c r="BA65" i="24"/>
  <c r="CK55" i="24"/>
  <c r="BZ52" i="24"/>
  <c r="BY52" i="24"/>
  <c r="CK57" i="24"/>
  <c r="CS57" i="24"/>
  <c r="CL57" i="24"/>
  <c r="CW56" i="24"/>
  <c r="CX56" i="24"/>
  <c r="DE56" i="24"/>
  <c r="AC72" i="24"/>
  <c r="AD72" i="24"/>
  <c r="AK72" i="24"/>
  <c r="JI71" i="24"/>
  <c r="JJ71" i="24"/>
  <c r="JQ71" i="24"/>
  <c r="HM71" i="24"/>
  <c r="HN71" i="24"/>
  <c r="HU71" i="24"/>
  <c r="FQ71" i="24"/>
  <c r="FR71" i="24"/>
  <c r="FY71" i="24"/>
  <c r="DV71" i="24"/>
  <c r="EC71" i="24"/>
  <c r="R24" i="24"/>
  <c r="Y24" i="24"/>
  <c r="JV23" i="24"/>
  <c r="KC23" i="24"/>
  <c r="IX23" i="24"/>
  <c r="JE23" i="24"/>
  <c r="HZ23" i="24"/>
  <c r="IG23" i="24"/>
  <c r="HB23" i="24"/>
  <c r="HI23" i="24"/>
  <c r="GD23" i="24"/>
  <c r="GK23" i="24"/>
  <c r="FF23" i="24"/>
  <c r="FM23" i="24"/>
  <c r="DJ23" i="24"/>
  <c r="DQ23" i="24"/>
  <c r="F23" i="24"/>
  <c r="M23" i="24"/>
  <c r="JJ22" i="24"/>
  <c r="JQ22" i="24"/>
  <c r="IL22" i="24"/>
  <c r="IS22" i="24"/>
  <c r="HN22" i="24"/>
  <c r="HU22" i="24"/>
  <c r="GP22" i="24"/>
  <c r="GW22" i="24"/>
  <c r="FR22" i="24"/>
  <c r="FY22" i="24"/>
  <c r="CK22" i="24"/>
  <c r="CS22" i="24"/>
  <c r="CL22" i="24"/>
  <c r="CK16" i="24"/>
  <c r="CS16" i="24"/>
  <c r="CL16" i="24"/>
  <c r="E18" i="24"/>
  <c r="F18" i="24"/>
  <c r="M18" i="24"/>
  <c r="BZ12" i="24"/>
  <c r="BY12" i="24"/>
  <c r="CG12" i="24"/>
  <c r="E12" i="24"/>
  <c r="F12" i="24"/>
  <c r="M12" i="24"/>
  <c r="IK11" i="24"/>
  <c r="IL11" i="24"/>
  <c r="IS11" i="24"/>
  <c r="GO11" i="24"/>
  <c r="GP11" i="24"/>
  <c r="GW11" i="24"/>
  <c r="Y70" i="24"/>
  <c r="Q14" i="24"/>
  <c r="R14" i="24"/>
  <c r="Y14" i="24"/>
  <c r="IW13" i="24"/>
  <c r="IX13" i="24"/>
  <c r="JE13" i="24"/>
  <c r="HA13" i="24"/>
  <c r="HB13" i="24"/>
  <c r="HI13" i="24"/>
  <c r="FF13" i="24"/>
  <c r="FM13" i="24"/>
  <c r="Q13" i="24"/>
  <c r="R13" i="24"/>
  <c r="Y13" i="24"/>
  <c r="CK65" i="24"/>
  <c r="BZ54" i="24"/>
  <c r="M54" i="24"/>
  <c r="F54" i="24"/>
  <c r="IS53" i="24"/>
  <c r="IL53" i="24"/>
  <c r="GW53" i="24"/>
  <c r="GP53" i="24"/>
  <c r="BU53" i="24"/>
  <c r="BU52" i="24"/>
  <c r="AK52" i="24"/>
  <c r="AD52" i="24"/>
  <c r="JQ57" i="24"/>
  <c r="JJ57" i="24"/>
  <c r="HU57" i="24"/>
  <c r="HN57" i="24"/>
  <c r="FY57" i="24"/>
  <c r="FR57" i="24"/>
  <c r="EC57" i="24"/>
  <c r="DV57" i="24"/>
  <c r="CG57" i="24"/>
  <c r="CS56" i="24"/>
  <c r="F56" i="24"/>
  <c r="IS74" i="24"/>
  <c r="IL74" i="24"/>
  <c r="GW74" i="24"/>
  <c r="GP74" i="24"/>
  <c r="DE74" i="24"/>
  <c r="CX74" i="24"/>
  <c r="M74" i="24"/>
  <c r="F74" i="24"/>
  <c r="IS73" i="24"/>
  <c r="IL73" i="24"/>
  <c r="GW73" i="24"/>
  <c r="GP73" i="24"/>
  <c r="DE73" i="24"/>
  <c r="CX73" i="24"/>
  <c r="Y73" i="24"/>
  <c r="R73" i="24"/>
  <c r="JE72" i="24"/>
  <c r="IX72" i="24"/>
  <c r="HI72" i="24"/>
  <c r="HB72" i="24"/>
  <c r="CS71" i="24"/>
  <c r="AK70" i="24"/>
  <c r="AD24" i="24"/>
  <c r="AK24" i="24"/>
  <c r="F24" i="24"/>
  <c r="M24" i="24"/>
  <c r="JJ23" i="24"/>
  <c r="JQ23" i="24"/>
  <c r="IL23" i="24"/>
  <c r="IS23" i="24"/>
  <c r="HN23" i="24"/>
  <c r="HU23" i="24"/>
  <c r="GP23" i="24"/>
  <c r="GW23" i="24"/>
  <c r="FR23" i="24"/>
  <c r="FY23" i="24"/>
  <c r="DV23" i="24"/>
  <c r="EC23" i="24"/>
  <c r="R23" i="24"/>
  <c r="Y23" i="24"/>
  <c r="JV22" i="24"/>
  <c r="KC22" i="24"/>
  <c r="IX22" i="24"/>
  <c r="JE22" i="24"/>
  <c r="HZ22" i="24"/>
  <c r="IG22" i="24"/>
  <c r="HB22" i="24"/>
  <c r="HI22" i="24"/>
  <c r="GD22" i="24"/>
  <c r="GK22" i="24"/>
  <c r="FF22" i="24"/>
  <c r="FM22" i="24"/>
  <c r="E16" i="24"/>
  <c r="F16" i="24"/>
  <c r="BU56" i="24"/>
  <c r="AO24" i="24"/>
  <c r="Q24" i="24"/>
  <c r="JU23" i="24"/>
  <c r="IW23" i="24"/>
  <c r="HY23" i="24"/>
  <c r="HA23" i="24"/>
  <c r="GC23" i="24"/>
  <c r="DI23" i="24"/>
  <c r="CK23" i="24"/>
  <c r="CS23" i="24"/>
  <c r="AK23" i="24"/>
  <c r="AC23" i="24"/>
  <c r="E23" i="24"/>
  <c r="JI22" i="24"/>
  <c r="IK22" i="24"/>
  <c r="HM22" i="24"/>
  <c r="GO22" i="24"/>
  <c r="FQ22" i="24"/>
  <c r="Q18" i="24"/>
  <c r="R18" i="24"/>
  <c r="Y18" i="24"/>
  <c r="M16" i="24"/>
  <c r="AK15" i="24"/>
  <c r="AD15" i="24"/>
  <c r="Y15" i="24"/>
  <c r="R15" i="24"/>
  <c r="E14" i="24"/>
  <c r="F14" i="24"/>
  <c r="M14" i="24"/>
  <c r="IK13" i="24"/>
  <c r="IL13" i="24"/>
  <c r="IS13" i="24"/>
  <c r="GO13" i="24"/>
  <c r="GP13" i="24"/>
  <c r="GW13" i="24"/>
  <c r="CK13" i="24"/>
  <c r="CS13" i="24"/>
  <c r="CL13" i="24"/>
  <c r="BZ13" i="24"/>
  <c r="CG13" i="24"/>
  <c r="AO12" i="24"/>
  <c r="AW12" i="24"/>
  <c r="AP12" i="24"/>
  <c r="JU11" i="24"/>
  <c r="JV11" i="24"/>
  <c r="KC11" i="24"/>
  <c r="HY11" i="24"/>
  <c r="HZ11" i="24"/>
  <c r="IG11" i="24"/>
  <c r="GC11" i="24"/>
  <c r="GD11" i="24"/>
  <c r="GK11" i="24"/>
  <c r="AW22" i="24"/>
  <c r="AW15" i="24"/>
  <c r="AO14" i="24"/>
  <c r="AP14" i="24"/>
  <c r="JU13" i="24"/>
  <c r="JV13" i="24"/>
  <c r="KC13" i="24"/>
  <c r="HY13" i="24"/>
  <c r="HZ13" i="24"/>
  <c r="IG13" i="24"/>
  <c r="GC13" i="24"/>
  <c r="GD13" i="24"/>
  <c r="GK13" i="24"/>
  <c r="AO13" i="24"/>
  <c r="AP13" i="24"/>
  <c r="AC12" i="24"/>
  <c r="AD12" i="24"/>
  <c r="AK12" i="24"/>
  <c r="JI11" i="24"/>
  <c r="JJ11" i="24"/>
  <c r="JQ11" i="24"/>
  <c r="HM11" i="24"/>
  <c r="HN11" i="24"/>
  <c r="HU11" i="24"/>
  <c r="FQ11" i="24"/>
  <c r="FR11" i="24"/>
  <c r="FY11" i="24"/>
  <c r="EC11" i="24"/>
  <c r="EC22" i="24"/>
  <c r="DQ22" i="24"/>
  <c r="DE22" i="24"/>
  <c r="AC14" i="24"/>
  <c r="AD14" i="24"/>
  <c r="AK14" i="24"/>
  <c r="JI13" i="24"/>
  <c r="JJ13" i="24"/>
  <c r="JQ13" i="24"/>
  <c r="HM13" i="24"/>
  <c r="HN13" i="24"/>
  <c r="HU13" i="24"/>
  <c r="FQ13" i="24"/>
  <c r="FR13" i="24"/>
  <c r="FY13" i="24"/>
  <c r="DV13" i="24"/>
  <c r="EC13" i="24"/>
  <c r="AC13" i="24"/>
  <c r="AD13" i="24"/>
  <c r="AK13" i="24"/>
  <c r="Q12" i="24"/>
  <c r="R12" i="24"/>
  <c r="Y12" i="24"/>
  <c r="IW11" i="24"/>
  <c r="IX11" i="24"/>
  <c r="JE11" i="24"/>
  <c r="HA11" i="24"/>
  <c r="HB11" i="24"/>
  <c r="HI11" i="24"/>
  <c r="FF11" i="24"/>
  <c r="FM11" i="24"/>
  <c r="DI11" i="24"/>
  <c r="DJ11" i="24"/>
  <c r="DQ11" i="24"/>
  <c r="BN11" i="24"/>
  <c r="BM11" i="24"/>
  <c r="BY110" i="24"/>
  <c r="CG110" i="24"/>
  <c r="M13" i="24"/>
  <c r="F13" i="24"/>
  <c r="KC12" i="24"/>
  <c r="JV12" i="24"/>
  <c r="JQ12" i="24"/>
  <c r="JJ12" i="24"/>
  <c r="JE12" i="24"/>
  <c r="IX12" i="24"/>
  <c r="IS12" i="24"/>
  <c r="IL12" i="24"/>
  <c r="IG12" i="24"/>
  <c r="HZ12" i="24"/>
  <c r="HU12" i="24"/>
  <c r="HN12" i="24"/>
  <c r="HI12" i="24"/>
  <c r="HB12" i="24"/>
  <c r="GW12" i="24"/>
  <c r="GP12" i="24"/>
  <c r="GK12" i="24"/>
  <c r="GD12" i="24"/>
  <c r="FY12" i="24"/>
  <c r="FR12" i="24"/>
  <c r="FM12" i="24"/>
  <c r="FF12" i="24"/>
  <c r="EC12" i="24"/>
  <c r="DV12" i="24"/>
  <c r="CL11" i="24"/>
  <c r="CS111" i="24"/>
  <c r="AC78" i="24"/>
  <c r="AK78" i="24"/>
  <c r="AW78" i="24"/>
  <c r="BY107" i="24"/>
  <c r="AP78" i="24"/>
  <c r="KC123" i="24"/>
  <c r="JV123" i="24"/>
  <c r="JJ123" i="24"/>
  <c r="JE123" i="24"/>
  <c r="IX123" i="24"/>
  <c r="IS123" i="24"/>
  <c r="IL123" i="24"/>
  <c r="IG123" i="24"/>
  <c r="HZ123" i="24"/>
  <c r="HN123" i="24"/>
  <c r="GW123" i="24"/>
  <c r="GP123" i="24"/>
  <c r="GK123" i="24"/>
  <c r="GD123" i="24"/>
  <c r="FR123" i="24"/>
  <c r="FM123" i="24"/>
  <c r="FF123" i="24"/>
  <c r="DQ123" i="24"/>
  <c r="DJ123" i="24"/>
  <c r="DE123" i="24"/>
  <c r="CX123" i="24"/>
  <c r="AK123" i="24"/>
  <c r="AD123" i="24"/>
  <c r="Y123" i="24"/>
  <c r="R123" i="24"/>
  <c r="M123" i="24"/>
  <c r="F123" i="24"/>
  <c r="KC122" i="24"/>
  <c r="JV122" i="24"/>
  <c r="JQ122" i="24"/>
  <c r="JJ122" i="24"/>
  <c r="JE122" i="24"/>
  <c r="IX122" i="24"/>
  <c r="IS122" i="24"/>
  <c r="IG122" i="24"/>
  <c r="HZ122" i="24"/>
  <c r="HU122" i="24"/>
  <c r="HN122" i="24"/>
  <c r="HI122" i="24"/>
  <c r="HB122" i="24"/>
  <c r="GW122" i="24"/>
  <c r="GP122" i="24"/>
  <c r="GK122" i="24"/>
  <c r="GD122" i="24"/>
  <c r="FY122" i="24"/>
  <c r="FR122" i="24"/>
  <c r="FM122" i="24"/>
  <c r="DE122" i="24"/>
  <c r="CX122" i="24"/>
  <c r="CS122" i="24"/>
  <c r="CK122" i="24"/>
  <c r="AP122" i="24"/>
  <c r="AK122" i="24"/>
  <c r="AD122" i="24"/>
  <c r="Y122" i="24"/>
  <c r="R122" i="24"/>
  <c r="M122" i="24"/>
  <c r="KC119" i="24"/>
  <c r="JV119" i="24"/>
  <c r="JQ119" i="24"/>
  <c r="JJ119" i="24"/>
  <c r="JE119" i="24"/>
  <c r="IX119" i="24"/>
  <c r="IS119" i="24"/>
  <c r="IG119" i="24"/>
  <c r="HZ119" i="24"/>
  <c r="HU119" i="24"/>
  <c r="HN119" i="24"/>
  <c r="GW119" i="24"/>
  <c r="GK119" i="24"/>
  <c r="GD119" i="24"/>
  <c r="FY119" i="24"/>
  <c r="FM119" i="24"/>
  <c r="FF119" i="24"/>
  <c r="DQ119" i="24"/>
  <c r="DJ119" i="24"/>
  <c r="DE119" i="24"/>
  <c r="CX119" i="24"/>
  <c r="AP119" i="24"/>
  <c r="AD119" i="24"/>
  <c r="M119" i="24"/>
  <c r="F119" i="24"/>
  <c r="JV118" i="24"/>
  <c r="JQ118" i="24"/>
  <c r="JJ118" i="24"/>
  <c r="IS118" i="24"/>
  <c r="IL118" i="24"/>
  <c r="IG118" i="24"/>
  <c r="HZ118" i="24"/>
  <c r="HU118" i="24"/>
  <c r="HN118" i="24"/>
  <c r="GW118" i="24"/>
  <c r="GP118" i="24"/>
  <c r="GK118" i="24"/>
  <c r="GD118" i="24"/>
  <c r="FY118" i="24"/>
  <c r="FR118" i="24"/>
  <c r="DQ118" i="24"/>
  <c r="DE118" i="24"/>
  <c r="CK118" i="24"/>
  <c r="AK118" i="24"/>
  <c r="M118" i="24"/>
  <c r="KC117" i="24"/>
  <c r="JQ117" i="24"/>
  <c r="IS117" i="24"/>
  <c r="HU117" i="24"/>
  <c r="GW117" i="24"/>
  <c r="GK117" i="24"/>
  <c r="FY117" i="24"/>
  <c r="DQ117" i="24"/>
  <c r="DE117" i="24"/>
  <c r="CS117" i="24"/>
  <c r="AK117" i="24"/>
  <c r="Y117" i="24"/>
  <c r="KC116" i="24"/>
  <c r="JQ116" i="24"/>
  <c r="JE116" i="24"/>
  <c r="IS116" i="24"/>
  <c r="IG116" i="24"/>
  <c r="HU116" i="24"/>
  <c r="HI116" i="24"/>
  <c r="GK116" i="24"/>
  <c r="FY116" i="24"/>
  <c r="DE116" i="24"/>
  <c r="CS116" i="24"/>
  <c r="CK116" i="24"/>
  <c r="AK116" i="24"/>
  <c r="Y116" i="24"/>
  <c r="M116" i="24"/>
  <c r="JQ114" i="24"/>
  <c r="JE114" i="24"/>
  <c r="IS114" i="24"/>
  <c r="CK114" i="24"/>
  <c r="CS114" i="24"/>
  <c r="BI114" i="24"/>
  <c r="R114" i="24"/>
  <c r="Y114" i="24"/>
  <c r="IX112" i="24"/>
  <c r="JE112" i="24"/>
  <c r="HZ112" i="24"/>
  <c r="HB112" i="24"/>
  <c r="HI112" i="24"/>
  <c r="FF112" i="24"/>
  <c r="FM112" i="24"/>
  <c r="DJ112" i="24"/>
  <c r="DQ112" i="24"/>
  <c r="BU112" i="24"/>
  <c r="BM112" i="24"/>
  <c r="BA112" i="24"/>
  <c r="AW123" i="24"/>
  <c r="AW122" i="24"/>
  <c r="AW119" i="24"/>
  <c r="HB114" i="24"/>
  <c r="HI114" i="24"/>
  <c r="FF114" i="24"/>
  <c r="FM114" i="24"/>
  <c r="DJ114" i="24"/>
  <c r="F112" i="24"/>
  <c r="M112" i="24"/>
  <c r="BU117" i="24"/>
  <c r="BU116" i="24"/>
  <c r="AD114" i="24"/>
  <c r="AK114" i="24"/>
  <c r="F114" i="24"/>
  <c r="M114" i="24"/>
  <c r="JJ112" i="24"/>
  <c r="JQ112" i="24"/>
  <c r="IL112" i="24"/>
  <c r="IS112" i="24"/>
  <c r="HN112" i="24"/>
  <c r="HU112" i="24"/>
  <c r="GP112" i="24"/>
  <c r="GW112" i="24"/>
  <c r="FR112" i="24"/>
  <c r="FY112" i="24"/>
  <c r="AO112" i="24"/>
  <c r="HN114" i="24"/>
  <c r="HU114" i="24"/>
  <c r="GP114" i="24"/>
  <c r="GW114" i="24"/>
  <c r="FR114" i="24"/>
  <c r="FY114" i="24"/>
  <c r="DV114" i="24"/>
  <c r="CX114" i="24"/>
  <c r="DE114" i="24"/>
  <c r="CK112" i="24"/>
  <c r="CS112" i="24"/>
  <c r="BI112" i="24"/>
  <c r="R112" i="24"/>
  <c r="Y112" i="24"/>
  <c r="BU51" i="24"/>
  <c r="BM51" i="24"/>
  <c r="BA51" i="24"/>
  <c r="HB50" i="24"/>
  <c r="HI50" i="24"/>
  <c r="GD50" i="24"/>
  <c r="GK50" i="24"/>
  <c r="FF50" i="24"/>
  <c r="FM50" i="24"/>
  <c r="AW50" i="24"/>
  <c r="AO50" i="24"/>
  <c r="AC50" i="24"/>
  <c r="Q50" i="24"/>
  <c r="E50" i="24"/>
  <c r="JU49" i="24"/>
  <c r="JI49" i="24"/>
  <c r="IW49" i="24"/>
  <c r="IK49" i="24"/>
  <c r="HY49" i="24"/>
  <c r="HM49" i="24"/>
  <c r="HA49" i="24"/>
  <c r="GO49" i="24"/>
  <c r="GC49" i="24"/>
  <c r="FQ49" i="24"/>
  <c r="BY49" i="24"/>
  <c r="CG49" i="24"/>
  <c r="BZ49" i="24"/>
  <c r="KC51" i="24"/>
  <c r="JV51" i="24"/>
  <c r="JQ51" i="24"/>
  <c r="JJ51" i="24"/>
  <c r="JE51" i="24"/>
  <c r="IX51" i="24"/>
  <c r="IS51" i="24"/>
  <c r="IL51" i="24"/>
  <c r="IG51" i="24"/>
  <c r="HZ51" i="24"/>
  <c r="HU51" i="24"/>
  <c r="HN51" i="24"/>
  <c r="HI51" i="24"/>
  <c r="HB51" i="24"/>
  <c r="GW51" i="24"/>
  <c r="GP51" i="24"/>
  <c r="GK51" i="24"/>
  <c r="GD51" i="24"/>
  <c r="FY51" i="24"/>
  <c r="FR51" i="24"/>
  <c r="FM51" i="24"/>
  <c r="FF51" i="24"/>
  <c r="GP50" i="24"/>
  <c r="GW50" i="24"/>
  <c r="FR50" i="24"/>
  <c r="FY50" i="24"/>
  <c r="DV50" i="24"/>
  <c r="EC50" i="24"/>
  <c r="CX50" i="24"/>
  <c r="DE50" i="24"/>
  <c r="BY105" i="24"/>
  <c r="CG105" i="24"/>
  <c r="BZ105" i="24"/>
  <c r="BI51" i="24"/>
  <c r="AW51" i="24"/>
  <c r="HA50" i="24"/>
  <c r="GC50" i="24"/>
  <c r="CK50" i="24"/>
  <c r="CS50" i="24"/>
  <c r="AK50" i="24"/>
  <c r="Y50" i="24"/>
  <c r="M50" i="24"/>
  <c r="KC49" i="24"/>
  <c r="JQ49" i="24"/>
  <c r="JE49" i="24"/>
  <c r="IS49" i="24"/>
  <c r="IG49" i="24"/>
  <c r="HU49" i="24"/>
  <c r="HI49" i="24"/>
  <c r="GW49" i="24"/>
  <c r="GK49" i="24"/>
  <c r="FY49" i="24"/>
  <c r="FM49" i="24"/>
  <c r="BU49" i="24"/>
  <c r="BU105" i="24"/>
  <c r="BZ104" i="24"/>
  <c r="BU104" i="24"/>
  <c r="CS103" i="24"/>
  <c r="AP103" i="24"/>
  <c r="AK103" i="24"/>
  <c r="AD103" i="24"/>
  <c r="Y103" i="24"/>
  <c r="R103" i="24"/>
  <c r="M103" i="24"/>
  <c r="F103" i="24"/>
  <c r="KC101" i="24"/>
  <c r="JV101" i="24"/>
  <c r="JQ101" i="24"/>
  <c r="JJ101" i="24"/>
  <c r="JE101" i="24"/>
  <c r="IX101" i="24"/>
  <c r="IS101" i="24"/>
  <c r="IL101" i="24"/>
  <c r="IG101" i="24"/>
  <c r="HZ101" i="24"/>
  <c r="HU101" i="24"/>
  <c r="HN101" i="24"/>
  <c r="HI101" i="24"/>
  <c r="HB101" i="24"/>
  <c r="GW101" i="24"/>
  <c r="GP101" i="24"/>
  <c r="GK101" i="24"/>
  <c r="GD101" i="24"/>
  <c r="FY101" i="24"/>
  <c r="FR101" i="24"/>
  <c r="FM101" i="24"/>
  <c r="FF101" i="24"/>
  <c r="EC101" i="24"/>
  <c r="DV101" i="24"/>
  <c r="DQ101" i="24"/>
  <c r="DJ101" i="24"/>
  <c r="DE101" i="24"/>
  <c r="CX101" i="24"/>
  <c r="CS101" i="24"/>
  <c r="AP101" i="24"/>
  <c r="AK101" i="24"/>
  <c r="AD101" i="24"/>
  <c r="Y101" i="24"/>
  <c r="R101" i="24"/>
  <c r="M101" i="24"/>
  <c r="F101" i="24"/>
  <c r="KC100" i="24"/>
  <c r="JV100" i="24"/>
  <c r="JQ100" i="24"/>
  <c r="JJ100" i="24"/>
  <c r="JE100" i="24"/>
  <c r="IX100" i="24"/>
  <c r="IS100" i="24"/>
  <c r="IL100" i="24"/>
  <c r="IG100" i="24"/>
  <c r="HZ100" i="24"/>
  <c r="HU100" i="24"/>
  <c r="HN100" i="24"/>
  <c r="HI100" i="24"/>
  <c r="HB100" i="24"/>
  <c r="GW100" i="24"/>
  <c r="GP100" i="24"/>
  <c r="GK100" i="24"/>
  <c r="GD100" i="24"/>
  <c r="FY100" i="24"/>
  <c r="FR100" i="24"/>
  <c r="FM100" i="24"/>
  <c r="FF100" i="24"/>
  <c r="EC100" i="24"/>
  <c r="DV100" i="24"/>
  <c r="DQ100" i="24"/>
  <c r="DJ100" i="24"/>
  <c r="DE100" i="24"/>
  <c r="CX100" i="24"/>
  <c r="CS100" i="24"/>
  <c r="AP100" i="24"/>
  <c r="AK100" i="24"/>
  <c r="AD100" i="24"/>
  <c r="Y100" i="24"/>
  <c r="R100" i="24"/>
  <c r="M100" i="24"/>
  <c r="F100" i="24"/>
  <c r="KC99" i="24"/>
  <c r="JV99" i="24"/>
  <c r="JQ99" i="24"/>
  <c r="JJ99" i="24"/>
  <c r="JE99" i="24"/>
  <c r="IX99" i="24"/>
  <c r="IS99" i="24"/>
  <c r="IL99" i="24"/>
  <c r="IG99" i="24"/>
  <c r="HZ99" i="24"/>
  <c r="HU99" i="24"/>
  <c r="HN99" i="24"/>
  <c r="HI99" i="24"/>
  <c r="HB99" i="24"/>
  <c r="GW99" i="24"/>
  <c r="GP99" i="24"/>
  <c r="GK99" i="24"/>
  <c r="GD99" i="24"/>
  <c r="FY99" i="24"/>
  <c r="FR99" i="24"/>
  <c r="FM99" i="24"/>
  <c r="FF99" i="24"/>
  <c r="EC99" i="24"/>
  <c r="DV99" i="24"/>
  <c r="DQ99" i="24"/>
  <c r="DJ99" i="24"/>
  <c r="DE99" i="24"/>
  <c r="CX99" i="24"/>
  <c r="CS99" i="24"/>
  <c r="AP99" i="24"/>
  <c r="AK99" i="24"/>
  <c r="AD99" i="24"/>
  <c r="Y99" i="24"/>
  <c r="R99" i="24"/>
  <c r="M99" i="24"/>
  <c r="F99" i="24"/>
  <c r="KC98" i="24"/>
  <c r="JV98" i="24"/>
  <c r="JQ98" i="24"/>
  <c r="JJ98" i="24"/>
  <c r="JE98" i="24"/>
  <c r="IX98" i="24"/>
  <c r="IS98" i="24"/>
  <c r="IL98" i="24"/>
  <c r="IG98" i="24"/>
  <c r="HZ98" i="24"/>
  <c r="HU98" i="24"/>
  <c r="HN98" i="24"/>
  <c r="HI98" i="24"/>
  <c r="HB98" i="24"/>
  <c r="GW98" i="24"/>
  <c r="GP98" i="24"/>
  <c r="GK98" i="24"/>
  <c r="GD98" i="24"/>
  <c r="FY98" i="24"/>
  <c r="FR98" i="24"/>
  <c r="FM98" i="24"/>
  <c r="FF98" i="24"/>
  <c r="EC98" i="24"/>
  <c r="DV98" i="24"/>
  <c r="DQ98" i="24"/>
  <c r="DJ98" i="24"/>
  <c r="DE98" i="24"/>
  <c r="CX98" i="24"/>
  <c r="CS98" i="24"/>
  <c r="AP98" i="24"/>
  <c r="AK98" i="24"/>
  <c r="AD98" i="24"/>
  <c r="Y98" i="24"/>
  <c r="R98" i="24"/>
  <c r="M98" i="24"/>
  <c r="F98" i="24"/>
  <c r="KC97" i="24"/>
  <c r="JV97" i="24"/>
  <c r="JQ97" i="24"/>
  <c r="JJ97" i="24"/>
  <c r="JE97" i="24"/>
  <c r="IX97" i="24"/>
  <c r="IS97" i="24"/>
  <c r="IL97" i="24"/>
  <c r="IG97" i="24"/>
  <c r="HZ97" i="24"/>
  <c r="HU97" i="24"/>
  <c r="HN97" i="24"/>
  <c r="HI97" i="24"/>
  <c r="HB97" i="24"/>
  <c r="GW97" i="24"/>
  <c r="GP97" i="24"/>
  <c r="GK97" i="24"/>
  <c r="GD97" i="24"/>
  <c r="FY97" i="24"/>
  <c r="FR97" i="24"/>
  <c r="FM97" i="24"/>
  <c r="FF97" i="24"/>
  <c r="EC97" i="24"/>
  <c r="DV97" i="24"/>
  <c r="DQ97" i="24"/>
  <c r="DJ97" i="24"/>
  <c r="DE97" i="24"/>
  <c r="CX97" i="24"/>
  <c r="CS97" i="24"/>
  <c r="AP97" i="24"/>
  <c r="AK97" i="24"/>
  <c r="AD97" i="24"/>
  <c r="Y97" i="24"/>
  <c r="R97" i="24"/>
  <c r="M97" i="24"/>
  <c r="F97" i="24"/>
  <c r="KC96" i="24"/>
  <c r="JV96" i="24"/>
  <c r="JQ96" i="24"/>
  <c r="JJ96" i="24"/>
  <c r="JE96" i="24"/>
  <c r="IX96" i="24"/>
  <c r="IS96" i="24"/>
  <c r="IL96" i="24"/>
  <c r="IG96" i="24"/>
  <c r="HZ96" i="24"/>
  <c r="HU96" i="24"/>
  <c r="HN96" i="24"/>
  <c r="HI96" i="24"/>
  <c r="HB96" i="24"/>
  <c r="GW96" i="24"/>
  <c r="GP96" i="24"/>
  <c r="GK96" i="24"/>
  <c r="GD96" i="24"/>
  <c r="FY96" i="24"/>
  <c r="FR96" i="24"/>
  <c r="FM96" i="24"/>
  <c r="FF96" i="24"/>
  <c r="EC96" i="24"/>
  <c r="DV96" i="24"/>
  <c r="DQ96" i="24"/>
  <c r="DJ96" i="24"/>
  <c r="DE96" i="24"/>
  <c r="CX96" i="24"/>
  <c r="CS96" i="24"/>
  <c r="AP96" i="24"/>
  <c r="AK96" i="24"/>
  <c r="AD96" i="24"/>
  <c r="Y96" i="24"/>
  <c r="R96" i="24"/>
  <c r="M96" i="24"/>
  <c r="F96" i="24"/>
  <c r="KC95" i="24"/>
  <c r="JV95" i="24"/>
  <c r="JQ95" i="24"/>
  <c r="JJ95" i="24"/>
  <c r="JE95" i="24"/>
  <c r="IX95" i="24"/>
  <c r="IS95" i="24"/>
  <c r="IL95" i="24"/>
  <c r="IG95" i="24"/>
  <c r="HZ95" i="24"/>
  <c r="HU95" i="24"/>
  <c r="HN95" i="24"/>
  <c r="HI95" i="24"/>
  <c r="HB95" i="24"/>
  <c r="GW95" i="24"/>
  <c r="GP95" i="24"/>
  <c r="GK95" i="24"/>
  <c r="GD95" i="24"/>
  <c r="FY95" i="24"/>
  <c r="FR95" i="24"/>
  <c r="FM95" i="24"/>
  <c r="FF95" i="24"/>
  <c r="EC95" i="24"/>
  <c r="DV95" i="24"/>
  <c r="DQ95" i="24"/>
  <c r="DJ95" i="24"/>
  <c r="DE95" i="24"/>
  <c r="CX95" i="24"/>
  <c r="AP95" i="24"/>
  <c r="AK95" i="24"/>
  <c r="AD95" i="24"/>
  <c r="Y95" i="24"/>
  <c r="R95" i="24"/>
  <c r="M95" i="24"/>
  <c r="F95" i="24"/>
  <c r="KC94" i="24"/>
  <c r="JV94" i="24"/>
  <c r="JQ94" i="24"/>
  <c r="JE94" i="24"/>
  <c r="IS94" i="24"/>
  <c r="BB94" i="24"/>
  <c r="BI94" i="24"/>
  <c r="BB93" i="24"/>
  <c r="BI93" i="24"/>
  <c r="JI92" i="24"/>
  <c r="JJ92" i="24"/>
  <c r="JQ92" i="24"/>
  <c r="HM92" i="24"/>
  <c r="HN92" i="24"/>
  <c r="HU92" i="24"/>
  <c r="FQ92" i="24"/>
  <c r="FR92" i="24"/>
  <c r="FY92" i="24"/>
  <c r="DV92" i="24"/>
  <c r="EC92" i="24"/>
  <c r="Q92" i="24"/>
  <c r="R92" i="24"/>
  <c r="Y92" i="24"/>
  <c r="IW110" i="24"/>
  <c r="IX110" i="24"/>
  <c r="JE110" i="24"/>
  <c r="HA110" i="24"/>
  <c r="HB110" i="24"/>
  <c r="HI110" i="24"/>
  <c r="FF110" i="24"/>
  <c r="FM110" i="24"/>
  <c r="DI110" i="24"/>
  <c r="DJ110" i="24"/>
  <c r="DQ110" i="24"/>
  <c r="CG104" i="24"/>
  <c r="CW103" i="24"/>
  <c r="BI103" i="24"/>
  <c r="AW103" i="24"/>
  <c r="BI101" i="24"/>
  <c r="AW101" i="24"/>
  <c r="BI100" i="24"/>
  <c r="AW100" i="24"/>
  <c r="BI99" i="24"/>
  <c r="AW99" i="24"/>
  <c r="BI98" i="24"/>
  <c r="AW98" i="24"/>
  <c r="BI97" i="24"/>
  <c r="AW97" i="24"/>
  <c r="BN96" i="24"/>
  <c r="BI96" i="24"/>
  <c r="BB96" i="24"/>
  <c r="AW96" i="24"/>
  <c r="BN95" i="24"/>
  <c r="BI95" i="24"/>
  <c r="BB95" i="24"/>
  <c r="AW95" i="24"/>
  <c r="BM94" i="24"/>
  <c r="AO94" i="24"/>
  <c r="AW94" i="24"/>
  <c r="M94" i="24"/>
  <c r="F94" i="24"/>
  <c r="IS93" i="24"/>
  <c r="IL93" i="24"/>
  <c r="GW93" i="24"/>
  <c r="GP93" i="24"/>
  <c r="DE93" i="24"/>
  <c r="CX93" i="24"/>
  <c r="BM93" i="24"/>
  <c r="AO93" i="24"/>
  <c r="AW93" i="24"/>
  <c r="M93" i="24"/>
  <c r="F93" i="24"/>
  <c r="IW92" i="24"/>
  <c r="IX92" i="24"/>
  <c r="JE92" i="24"/>
  <c r="HA92" i="24"/>
  <c r="HB92" i="24"/>
  <c r="HI92" i="24"/>
  <c r="FF92" i="24"/>
  <c r="FM92" i="24"/>
  <c r="DI92" i="24"/>
  <c r="DJ92" i="24"/>
  <c r="DQ92" i="24"/>
  <c r="E92" i="24"/>
  <c r="F92" i="24"/>
  <c r="M92" i="24"/>
  <c r="IK110" i="24"/>
  <c r="IL110" i="24"/>
  <c r="IS110" i="24"/>
  <c r="GO110" i="24"/>
  <c r="GP110" i="24"/>
  <c r="GW110" i="24"/>
  <c r="CW110" i="24"/>
  <c r="CX110" i="24"/>
  <c r="DE110" i="24"/>
  <c r="BY111" i="24"/>
  <c r="CG111" i="24"/>
  <c r="BZ111" i="24"/>
  <c r="BU96" i="24"/>
  <c r="BU95" i="24"/>
  <c r="Y94" i="24"/>
  <c r="R94" i="24"/>
  <c r="JE93" i="24"/>
  <c r="IX93" i="24"/>
  <c r="HI93" i="24"/>
  <c r="HB93" i="24"/>
  <c r="FM93" i="24"/>
  <c r="FF93" i="24"/>
  <c r="DQ93" i="24"/>
  <c r="DJ93" i="24"/>
  <c r="Y93" i="24"/>
  <c r="R93" i="24"/>
  <c r="IK92" i="24"/>
  <c r="IL92" i="24"/>
  <c r="IS92" i="24"/>
  <c r="GO92" i="24"/>
  <c r="GP92" i="24"/>
  <c r="GW92" i="24"/>
  <c r="CW92" i="24"/>
  <c r="CX92" i="24"/>
  <c r="DE92" i="24"/>
  <c r="AO92" i="24"/>
  <c r="AW92" i="24"/>
  <c r="AP92" i="24"/>
  <c r="JU110" i="24"/>
  <c r="JV110" i="24"/>
  <c r="KC110" i="24"/>
  <c r="HY110" i="24"/>
  <c r="HZ110" i="24"/>
  <c r="IG110" i="24"/>
  <c r="GC110" i="24"/>
  <c r="GD110" i="24"/>
  <c r="GK110" i="24"/>
  <c r="JU92" i="24"/>
  <c r="JV92" i="24"/>
  <c r="KC92" i="24"/>
  <c r="HY92" i="24"/>
  <c r="HZ92" i="24"/>
  <c r="IG92" i="24"/>
  <c r="GC92" i="24"/>
  <c r="GD92" i="24"/>
  <c r="GK92" i="24"/>
  <c r="AC92" i="24"/>
  <c r="AD92" i="24"/>
  <c r="AK92" i="24"/>
  <c r="JI110" i="24"/>
  <c r="JJ110" i="24"/>
  <c r="JQ110" i="24"/>
  <c r="HM110" i="24"/>
  <c r="HN110" i="24"/>
  <c r="HU110" i="24"/>
  <c r="FQ110" i="24"/>
  <c r="FR110" i="24"/>
  <c r="FY110" i="24"/>
  <c r="DV110" i="24"/>
  <c r="EC110" i="24"/>
  <c r="AP111" i="24"/>
  <c r="AK111" i="24"/>
  <c r="AD111" i="24"/>
  <c r="Y111" i="24"/>
  <c r="R111" i="24"/>
  <c r="M111" i="24"/>
  <c r="F111" i="24"/>
  <c r="KC107" i="24"/>
  <c r="JV107" i="24"/>
  <c r="JQ107" i="24"/>
  <c r="JJ107" i="24"/>
  <c r="JE107" i="24"/>
  <c r="IX107" i="24"/>
  <c r="IS107" i="24"/>
  <c r="IL107" i="24"/>
  <c r="IG107" i="24"/>
  <c r="HZ107" i="24"/>
  <c r="HU107" i="24"/>
  <c r="HN107" i="24"/>
  <c r="HI107" i="24"/>
  <c r="HB107" i="24"/>
  <c r="GW107" i="24"/>
  <c r="GP107" i="24"/>
  <c r="GK107" i="24"/>
  <c r="GD107" i="24"/>
  <c r="FY107" i="24"/>
  <c r="FR107" i="24"/>
  <c r="FM107" i="24"/>
  <c r="FF107" i="24"/>
  <c r="EC107" i="24"/>
  <c r="DV107" i="24"/>
  <c r="DQ107" i="24"/>
  <c r="DJ107" i="24"/>
  <c r="DE107" i="24"/>
  <c r="CX107" i="24"/>
  <c r="AP107" i="24"/>
  <c r="AK107" i="24"/>
  <c r="AD107" i="24"/>
  <c r="Y107" i="24"/>
  <c r="R107" i="24"/>
  <c r="M107" i="24"/>
  <c r="F107" i="24"/>
  <c r="KC106" i="24"/>
  <c r="JV106" i="24"/>
  <c r="JQ106" i="24"/>
  <c r="JJ106" i="24"/>
  <c r="JE106" i="24"/>
  <c r="IX106" i="24"/>
  <c r="IS106" i="24"/>
  <c r="IL106" i="24"/>
  <c r="IG106" i="24"/>
  <c r="HZ106" i="24"/>
  <c r="HU106" i="24"/>
  <c r="HN106" i="24"/>
  <c r="HI106" i="24"/>
  <c r="HB106" i="24"/>
  <c r="GW106" i="24"/>
  <c r="GP106" i="24"/>
  <c r="GK106" i="24"/>
  <c r="GD106" i="24"/>
  <c r="FY106" i="24"/>
  <c r="FR106" i="24"/>
  <c r="FM106" i="24"/>
  <c r="FF106" i="24"/>
  <c r="EC106" i="24"/>
  <c r="DV106" i="24"/>
  <c r="DQ106" i="24"/>
  <c r="DJ106" i="24"/>
  <c r="DE106" i="24"/>
  <c r="CX106" i="24"/>
  <c r="CS106" i="24"/>
  <c r="AP106" i="24"/>
  <c r="AK106" i="24"/>
  <c r="AD106" i="24"/>
  <c r="Y78" i="24"/>
  <c r="R78" i="24"/>
  <c r="JU77" i="24"/>
  <c r="JV77" i="24"/>
  <c r="KC77" i="24"/>
  <c r="HY77" i="24"/>
  <c r="HZ77" i="24"/>
  <c r="IG77" i="24"/>
  <c r="GC77" i="24"/>
  <c r="GD77" i="24"/>
  <c r="GK77" i="24"/>
  <c r="E77" i="24"/>
  <c r="F77" i="24"/>
  <c r="M77" i="24"/>
  <c r="IK76" i="24"/>
  <c r="IL76" i="24"/>
  <c r="IS76" i="24"/>
  <c r="BI92" i="24"/>
  <c r="BI111" i="24"/>
  <c r="AW111" i="24"/>
  <c r="BI107" i="24"/>
  <c r="AW107" i="24"/>
  <c r="AW106" i="24"/>
  <c r="AD79" i="24"/>
  <c r="AK79" i="24"/>
  <c r="F79" i="24"/>
  <c r="M79" i="24"/>
  <c r="JJ78" i="24"/>
  <c r="JQ78" i="24"/>
  <c r="IL78" i="24"/>
  <c r="IS78" i="24"/>
  <c r="HN78" i="24"/>
  <c r="HU78" i="24"/>
  <c r="GP78" i="24"/>
  <c r="GW78" i="24"/>
  <c r="FR78" i="24"/>
  <c r="FY78" i="24"/>
  <c r="DV78" i="24"/>
  <c r="EC78" i="24"/>
  <c r="CX78" i="24"/>
  <c r="DE78" i="24"/>
  <c r="JI77" i="24"/>
  <c r="JJ77" i="24"/>
  <c r="JQ77" i="24"/>
  <c r="HM77" i="24"/>
  <c r="HN77" i="24"/>
  <c r="HU77" i="24"/>
  <c r="FQ77" i="24"/>
  <c r="FR77" i="24"/>
  <c r="FY77" i="24"/>
  <c r="DV77" i="24"/>
  <c r="EC77" i="24"/>
  <c r="BB77" i="24"/>
  <c r="BI77" i="24"/>
  <c r="AO77" i="24"/>
  <c r="AW77" i="24"/>
  <c r="AP77" i="24"/>
  <c r="JU76" i="24"/>
  <c r="JV76" i="24"/>
  <c r="KC76" i="24"/>
  <c r="HY76" i="24"/>
  <c r="HZ76" i="24"/>
  <c r="IG76" i="24"/>
  <c r="AO79" i="24"/>
  <c r="CK80" i="24"/>
  <c r="CS80" i="24"/>
  <c r="IW77" i="24"/>
  <c r="IX77" i="24"/>
  <c r="JE77" i="24"/>
  <c r="HA77" i="24"/>
  <c r="HB77" i="24"/>
  <c r="HI77" i="24"/>
  <c r="FF77" i="24"/>
  <c r="FM77" i="24"/>
  <c r="DI77" i="24"/>
  <c r="DJ77" i="24"/>
  <c r="DQ77" i="24"/>
  <c r="BM77" i="24"/>
  <c r="AC77" i="24"/>
  <c r="AD77" i="24"/>
  <c r="AK77" i="24"/>
  <c r="JI76" i="24"/>
  <c r="JJ76" i="24"/>
  <c r="JQ76" i="24"/>
  <c r="HM76" i="24"/>
  <c r="HN76" i="24"/>
  <c r="HU76" i="24"/>
  <c r="BM76" i="24"/>
  <c r="BU76" i="24"/>
  <c r="BN76" i="24"/>
  <c r="CG92" i="24"/>
  <c r="AW110" i="24"/>
  <c r="AW108" i="24"/>
  <c r="R79" i="24"/>
  <c r="Y79" i="24"/>
  <c r="JV78" i="24"/>
  <c r="KC78" i="24"/>
  <c r="IX78" i="24"/>
  <c r="JE78" i="24"/>
  <c r="HZ78" i="24"/>
  <c r="IG78" i="24"/>
  <c r="HB78" i="24"/>
  <c r="HI78" i="24"/>
  <c r="GD78" i="24"/>
  <c r="GK78" i="24"/>
  <c r="FF78" i="24"/>
  <c r="FM78" i="24"/>
  <c r="DJ78" i="24"/>
  <c r="DQ78" i="24"/>
  <c r="E78" i="24"/>
  <c r="F78" i="24"/>
  <c r="IK77" i="24"/>
  <c r="IL77" i="24"/>
  <c r="IS77" i="24"/>
  <c r="GO77" i="24"/>
  <c r="GP77" i="24"/>
  <c r="GW77" i="24"/>
  <c r="CW77" i="24"/>
  <c r="CX77" i="24"/>
  <c r="DE77" i="24"/>
  <c r="Q77" i="24"/>
  <c r="R77" i="24"/>
  <c r="Y77" i="24"/>
  <c r="IW76" i="24"/>
  <c r="IX76" i="24"/>
  <c r="JE76" i="24"/>
  <c r="BU89" i="24"/>
  <c r="BM89" i="24"/>
  <c r="BA89" i="24"/>
  <c r="JU85" i="24"/>
  <c r="JV85" i="24"/>
  <c r="KC85" i="24"/>
  <c r="HY85" i="24"/>
  <c r="HZ85" i="24"/>
  <c r="IG85" i="24"/>
  <c r="GC85" i="24"/>
  <c r="GD85" i="24"/>
  <c r="GK85" i="24"/>
  <c r="BB85" i="24"/>
  <c r="BI85" i="24"/>
  <c r="AO85" i="24"/>
  <c r="AW85" i="24"/>
  <c r="AP85" i="24"/>
  <c r="JU26" i="24"/>
  <c r="JV26" i="24"/>
  <c r="KC26" i="24"/>
  <c r="HY26" i="24"/>
  <c r="HZ26" i="24"/>
  <c r="IG26" i="24"/>
  <c r="GC26" i="24"/>
  <c r="GD26" i="24"/>
  <c r="GK26" i="24"/>
  <c r="E26" i="24"/>
  <c r="F26" i="24"/>
  <c r="M26" i="24"/>
  <c r="IK25" i="24"/>
  <c r="IL25" i="24"/>
  <c r="IS25" i="24"/>
  <c r="GO25" i="24"/>
  <c r="GP25" i="24"/>
  <c r="GW25" i="24"/>
  <c r="CW25" i="24"/>
  <c r="CX25" i="24"/>
  <c r="DE25" i="24"/>
  <c r="Q25" i="24"/>
  <c r="R25" i="24"/>
  <c r="Y25" i="24"/>
  <c r="IW28" i="24"/>
  <c r="IX28" i="24"/>
  <c r="JE28" i="24"/>
  <c r="HA28" i="24"/>
  <c r="HB28" i="24"/>
  <c r="HI28" i="24"/>
  <c r="FF28" i="24"/>
  <c r="FM28" i="24"/>
  <c r="DI28" i="24"/>
  <c r="DJ28" i="24"/>
  <c r="DQ28" i="24"/>
  <c r="AC28" i="24"/>
  <c r="AD28" i="24"/>
  <c r="AK28" i="24"/>
  <c r="JI27" i="24"/>
  <c r="JJ27" i="24"/>
  <c r="JQ27" i="24"/>
  <c r="HM27" i="24"/>
  <c r="HN27" i="24"/>
  <c r="HU27" i="24"/>
  <c r="FQ27" i="24"/>
  <c r="FR27" i="24"/>
  <c r="FY27" i="24"/>
  <c r="DV27" i="24"/>
  <c r="EC27" i="24"/>
  <c r="BB27" i="24"/>
  <c r="BI27" i="24"/>
  <c r="AO27" i="24"/>
  <c r="AW27" i="24"/>
  <c r="AP27" i="24"/>
  <c r="BN35" i="24"/>
  <c r="BM35" i="24"/>
  <c r="BU35" i="24"/>
  <c r="AP34" i="24"/>
  <c r="AO34" i="24"/>
  <c r="AW34" i="24"/>
  <c r="HI76" i="24"/>
  <c r="HB76" i="24"/>
  <c r="GW76" i="24"/>
  <c r="GP76" i="24"/>
  <c r="GK76" i="24"/>
  <c r="GD76" i="24"/>
  <c r="FY76" i="24"/>
  <c r="FR76" i="24"/>
  <c r="FM76" i="24"/>
  <c r="FF76" i="24"/>
  <c r="EC76" i="24"/>
  <c r="DV76" i="24"/>
  <c r="DQ76" i="24"/>
  <c r="DJ76" i="24"/>
  <c r="DE76" i="24"/>
  <c r="CX76" i="24"/>
  <c r="AP76" i="24"/>
  <c r="AK76" i="24"/>
  <c r="AD76" i="24"/>
  <c r="Y76" i="24"/>
  <c r="R76" i="24"/>
  <c r="M76" i="24"/>
  <c r="F76" i="24"/>
  <c r="AD86" i="24"/>
  <c r="AK86" i="24"/>
  <c r="JI85" i="24"/>
  <c r="JJ85" i="24"/>
  <c r="JQ85" i="24"/>
  <c r="HM85" i="24"/>
  <c r="HN85" i="24"/>
  <c r="HU85" i="24"/>
  <c r="FQ85" i="24"/>
  <c r="FR85" i="24"/>
  <c r="FY85" i="24"/>
  <c r="DV85" i="24"/>
  <c r="EC85" i="24"/>
  <c r="BM85" i="24"/>
  <c r="AC85" i="24"/>
  <c r="AD85" i="24"/>
  <c r="AK85" i="24"/>
  <c r="JI26" i="24"/>
  <c r="JJ26" i="24"/>
  <c r="JQ26" i="24"/>
  <c r="HM26" i="24"/>
  <c r="HN26" i="24"/>
  <c r="HU26" i="24"/>
  <c r="FQ26" i="24"/>
  <c r="FR26" i="24"/>
  <c r="FY26" i="24"/>
  <c r="DV26" i="24"/>
  <c r="EC26" i="24"/>
  <c r="BB26" i="24"/>
  <c r="BI26" i="24"/>
  <c r="AO26" i="24"/>
  <c r="AW26" i="24"/>
  <c r="AP26" i="24"/>
  <c r="JU25" i="24"/>
  <c r="JV25" i="24"/>
  <c r="KC25" i="24"/>
  <c r="HY25" i="24"/>
  <c r="HZ25" i="24"/>
  <c r="IG25" i="24"/>
  <c r="GC25" i="24"/>
  <c r="GD25" i="24"/>
  <c r="GK25" i="24"/>
  <c r="E25" i="24"/>
  <c r="F25" i="24"/>
  <c r="M25" i="24"/>
  <c r="IK28" i="24"/>
  <c r="IL28" i="24"/>
  <c r="IS28" i="24"/>
  <c r="GO28" i="24"/>
  <c r="GP28" i="24"/>
  <c r="GW28" i="24"/>
  <c r="CW28" i="24"/>
  <c r="CX28" i="24"/>
  <c r="DE28" i="24"/>
  <c r="Q28" i="24"/>
  <c r="R28" i="24"/>
  <c r="Y28" i="24"/>
  <c r="IW27" i="24"/>
  <c r="IX27" i="24"/>
  <c r="JE27" i="24"/>
  <c r="HA27" i="24"/>
  <c r="HB27" i="24"/>
  <c r="HI27" i="24"/>
  <c r="FF27" i="24"/>
  <c r="FM27" i="24"/>
  <c r="DI27" i="24"/>
  <c r="DJ27" i="24"/>
  <c r="DQ27" i="24"/>
  <c r="BM27" i="24"/>
  <c r="AC27" i="24"/>
  <c r="AD27" i="24"/>
  <c r="AK27" i="24"/>
  <c r="BN37" i="24"/>
  <c r="BM37" i="24"/>
  <c r="BU37" i="24"/>
  <c r="BB35" i="24"/>
  <c r="BI35" i="24"/>
  <c r="BA35" i="24"/>
  <c r="BI76" i="24"/>
  <c r="BB76" i="24"/>
  <c r="AW76" i="24"/>
  <c r="BN75" i="24"/>
  <c r="BI75" i="24"/>
  <c r="BB75" i="24"/>
  <c r="AW75" i="24"/>
  <c r="BN91" i="24"/>
  <c r="BI91" i="24"/>
  <c r="BB91" i="24"/>
  <c r="AW91" i="24"/>
  <c r="CS90" i="24"/>
  <c r="AP90" i="24"/>
  <c r="AK90" i="24"/>
  <c r="AD90" i="24"/>
  <c r="Y90" i="24"/>
  <c r="R90" i="24"/>
  <c r="M90" i="24"/>
  <c r="F90" i="24"/>
  <c r="KC89" i="24"/>
  <c r="JV89" i="24"/>
  <c r="JQ89" i="24"/>
  <c r="JJ89" i="24"/>
  <c r="JE89" i="24"/>
  <c r="IX89" i="24"/>
  <c r="IS89" i="24"/>
  <c r="IL89" i="24"/>
  <c r="IG89" i="24"/>
  <c r="HZ89" i="24"/>
  <c r="HU89" i="24"/>
  <c r="HN89" i="24"/>
  <c r="HI89" i="24"/>
  <c r="HB89" i="24"/>
  <c r="GW89" i="24"/>
  <c r="GP89" i="24"/>
  <c r="GK89" i="24"/>
  <c r="GD89" i="24"/>
  <c r="FY89" i="24"/>
  <c r="FR89" i="24"/>
  <c r="FM89" i="24"/>
  <c r="FF89" i="24"/>
  <c r="EC89" i="24"/>
  <c r="DV89" i="24"/>
  <c r="DQ89" i="24"/>
  <c r="DE89" i="24"/>
  <c r="CX89" i="24"/>
  <c r="AP89" i="24"/>
  <c r="AK89" i="24"/>
  <c r="AD89" i="24"/>
  <c r="Y89" i="24"/>
  <c r="R89" i="24"/>
  <c r="M89" i="24"/>
  <c r="F89" i="24"/>
  <c r="KC86" i="24"/>
  <c r="JV86" i="24"/>
  <c r="JQ86" i="24"/>
  <c r="JJ86" i="24"/>
  <c r="JE86" i="24"/>
  <c r="IX86" i="24"/>
  <c r="IS86" i="24"/>
  <c r="IL86" i="24"/>
  <c r="IG86" i="24"/>
  <c r="HZ86" i="24"/>
  <c r="HU86" i="24"/>
  <c r="HN86" i="24"/>
  <c r="HI86" i="24"/>
  <c r="HB86" i="24"/>
  <c r="GW86" i="24"/>
  <c r="GP86" i="24"/>
  <c r="GK86" i="24"/>
  <c r="GD86" i="24"/>
  <c r="FY86" i="24"/>
  <c r="FR86" i="24"/>
  <c r="FM86" i="24"/>
  <c r="FF86" i="24"/>
  <c r="EC86" i="24"/>
  <c r="DV86" i="24"/>
  <c r="DQ86" i="24"/>
  <c r="DJ86" i="24"/>
  <c r="DE86" i="24"/>
  <c r="CX86" i="24"/>
  <c r="Q86" i="24"/>
  <c r="R86" i="24"/>
  <c r="Y86" i="24"/>
  <c r="IW85" i="24"/>
  <c r="IX85" i="24"/>
  <c r="JE85" i="24"/>
  <c r="HA85" i="24"/>
  <c r="HB85" i="24"/>
  <c r="HI85" i="24"/>
  <c r="FF85" i="24"/>
  <c r="FM85" i="24"/>
  <c r="DI85" i="24"/>
  <c r="DJ85" i="24"/>
  <c r="DQ85" i="24"/>
  <c r="Q85" i="24"/>
  <c r="R85" i="24"/>
  <c r="Y85" i="24"/>
  <c r="IW26" i="24"/>
  <c r="IX26" i="24"/>
  <c r="JE26" i="24"/>
  <c r="HA26" i="24"/>
  <c r="HB26" i="24"/>
  <c r="HI26" i="24"/>
  <c r="FF26" i="24"/>
  <c r="FM26" i="24"/>
  <c r="DI26" i="24"/>
  <c r="DJ26" i="24"/>
  <c r="DQ26" i="24"/>
  <c r="AC26" i="24"/>
  <c r="AD26" i="24"/>
  <c r="AK26" i="24"/>
  <c r="JI25" i="24"/>
  <c r="JJ25" i="24"/>
  <c r="JQ25" i="24"/>
  <c r="HM25" i="24"/>
  <c r="HN25" i="24"/>
  <c r="HU25" i="24"/>
  <c r="FQ25" i="24"/>
  <c r="FR25" i="24"/>
  <c r="FY25" i="24"/>
  <c r="DV25" i="24"/>
  <c r="EC25" i="24"/>
  <c r="BB25" i="24"/>
  <c r="BI25" i="24"/>
  <c r="AO25" i="24"/>
  <c r="AW25" i="24"/>
  <c r="AP25" i="24"/>
  <c r="JU28" i="24"/>
  <c r="JV28" i="24"/>
  <c r="KC28" i="24"/>
  <c r="HY28" i="24"/>
  <c r="HZ28" i="24"/>
  <c r="IG28" i="24"/>
  <c r="GC28" i="24"/>
  <c r="GD28" i="24"/>
  <c r="GK28" i="24"/>
  <c r="E28" i="24"/>
  <c r="F28" i="24"/>
  <c r="M28" i="24"/>
  <c r="IK27" i="24"/>
  <c r="IL27" i="24"/>
  <c r="IS27" i="24"/>
  <c r="GO27" i="24"/>
  <c r="GP27" i="24"/>
  <c r="GW27" i="24"/>
  <c r="CW27" i="24"/>
  <c r="CX27" i="24"/>
  <c r="DE27" i="24"/>
  <c r="Q27" i="24"/>
  <c r="R27" i="24"/>
  <c r="Y27" i="24"/>
  <c r="BB37" i="24"/>
  <c r="BI37" i="24"/>
  <c r="BA37" i="24"/>
  <c r="BN36" i="24"/>
  <c r="BM36" i="24"/>
  <c r="BU36" i="24"/>
  <c r="BU75" i="24"/>
  <c r="BU91" i="24"/>
  <c r="BI90" i="24"/>
  <c r="AW90" i="24"/>
  <c r="BI89" i="24"/>
  <c r="AW89" i="24"/>
  <c r="BI86" i="24"/>
  <c r="E86" i="24"/>
  <c r="F86" i="24"/>
  <c r="M86" i="24"/>
  <c r="IK85" i="24"/>
  <c r="IL85" i="24"/>
  <c r="IS85" i="24"/>
  <c r="GO85" i="24"/>
  <c r="GP85" i="24"/>
  <c r="GW85" i="24"/>
  <c r="CW85" i="24"/>
  <c r="CX85" i="24"/>
  <c r="DE85" i="24"/>
  <c r="BA85" i="24"/>
  <c r="E85" i="24"/>
  <c r="F85" i="24"/>
  <c r="M85" i="24"/>
  <c r="IK26" i="24"/>
  <c r="IL26" i="24"/>
  <c r="IS26" i="24"/>
  <c r="GO26" i="24"/>
  <c r="GP26" i="24"/>
  <c r="GW26" i="24"/>
  <c r="CW26" i="24"/>
  <c r="CX26" i="24"/>
  <c r="DE26" i="24"/>
  <c r="Q26" i="24"/>
  <c r="R26" i="24"/>
  <c r="Y26" i="24"/>
  <c r="IW25" i="24"/>
  <c r="IX25" i="24"/>
  <c r="JE25" i="24"/>
  <c r="HA25" i="24"/>
  <c r="HB25" i="24"/>
  <c r="HI25" i="24"/>
  <c r="FF25" i="24"/>
  <c r="FM25" i="24"/>
  <c r="DI25" i="24"/>
  <c r="DJ25" i="24"/>
  <c r="DQ25" i="24"/>
  <c r="BM25" i="24"/>
  <c r="AC25" i="24"/>
  <c r="AD25" i="24"/>
  <c r="AK25" i="24"/>
  <c r="JI28" i="24"/>
  <c r="JJ28" i="24"/>
  <c r="JQ28" i="24"/>
  <c r="HM28" i="24"/>
  <c r="HN28" i="24"/>
  <c r="HU28" i="24"/>
  <c r="FQ28" i="24"/>
  <c r="FR28" i="24"/>
  <c r="FY28" i="24"/>
  <c r="DV28" i="24"/>
  <c r="EC28" i="24"/>
  <c r="BB28" i="24"/>
  <c r="BI28" i="24"/>
  <c r="AO28" i="24"/>
  <c r="AW28" i="24"/>
  <c r="AP28" i="24"/>
  <c r="JU27" i="24"/>
  <c r="JV27" i="24"/>
  <c r="KC27" i="24"/>
  <c r="HY27" i="24"/>
  <c r="HZ27" i="24"/>
  <c r="IG27" i="24"/>
  <c r="GC27" i="24"/>
  <c r="GD27" i="24"/>
  <c r="GK27" i="24"/>
  <c r="BA27" i="24"/>
  <c r="BB36" i="24"/>
  <c r="BI36" i="24"/>
  <c r="BA36" i="24"/>
  <c r="BI34" i="24"/>
  <c r="AC34" i="24"/>
  <c r="Q34" i="24"/>
  <c r="E34" i="24"/>
  <c r="JU42" i="24"/>
  <c r="JI42" i="24"/>
  <c r="IW42" i="24"/>
  <c r="IK42" i="24"/>
  <c r="HY42" i="24"/>
  <c r="HM42" i="24"/>
  <c r="HA42" i="24"/>
  <c r="GO42" i="24"/>
  <c r="GC42" i="24"/>
  <c r="FQ42" i="24"/>
  <c r="DI42" i="24"/>
  <c r="CW43" i="24"/>
  <c r="BI42" i="24"/>
  <c r="AW42" i="24"/>
  <c r="AO42" i="24"/>
  <c r="AC42" i="24"/>
  <c r="Q42" i="24"/>
  <c r="E42" i="24"/>
  <c r="JU41" i="24"/>
  <c r="JI41" i="24"/>
  <c r="IW41" i="24"/>
  <c r="IK41" i="24"/>
  <c r="HY41" i="24"/>
  <c r="HM41" i="24"/>
  <c r="HA41" i="24"/>
  <c r="GO41" i="24"/>
  <c r="GC41" i="24"/>
  <c r="FQ41" i="24"/>
  <c r="DI41" i="24"/>
  <c r="CW41" i="24"/>
  <c r="BI41" i="24"/>
  <c r="AW41" i="24"/>
  <c r="AO41" i="24"/>
  <c r="AC41" i="24"/>
  <c r="Q41" i="24"/>
  <c r="E41" i="24"/>
  <c r="JU84" i="24"/>
  <c r="JI84" i="24"/>
  <c r="IW84" i="24"/>
  <c r="IK84" i="24"/>
  <c r="HY84" i="24"/>
  <c r="HM84" i="24"/>
  <c r="HA84" i="24"/>
  <c r="GO84" i="24"/>
  <c r="GC84" i="24"/>
  <c r="FQ84" i="24"/>
  <c r="DI84" i="24"/>
  <c r="BI84" i="24"/>
  <c r="AW84" i="24"/>
  <c r="AO84" i="24"/>
  <c r="AC84" i="24"/>
  <c r="Q84" i="24"/>
  <c r="CK83" i="24"/>
  <c r="CS83" i="24"/>
  <c r="BI83" i="24"/>
  <c r="R83" i="24"/>
  <c r="Y83" i="24"/>
  <c r="JV82" i="24"/>
  <c r="KC82" i="24"/>
  <c r="IX82" i="24"/>
  <c r="JE82" i="24"/>
  <c r="HZ82" i="24"/>
  <c r="IG82" i="24"/>
  <c r="HB82" i="24"/>
  <c r="HI82" i="24"/>
  <c r="GD82" i="24"/>
  <c r="GK82" i="24"/>
  <c r="FF82" i="24"/>
  <c r="FM82" i="24"/>
  <c r="BU82" i="24"/>
  <c r="BM82" i="24"/>
  <c r="JV83" i="24"/>
  <c r="KC83" i="24"/>
  <c r="IX83" i="24"/>
  <c r="JE83" i="24"/>
  <c r="HZ83" i="24"/>
  <c r="IG83" i="24"/>
  <c r="HB83" i="24"/>
  <c r="HI83" i="24"/>
  <c r="GD83" i="24"/>
  <c r="GK83" i="24"/>
  <c r="FF83" i="24"/>
  <c r="FM83" i="24"/>
  <c r="AD82" i="24"/>
  <c r="AK82" i="24"/>
  <c r="M27" i="24"/>
  <c r="F27" i="24"/>
  <c r="KC37" i="24"/>
  <c r="JV37" i="24"/>
  <c r="JQ37" i="24"/>
  <c r="JJ37" i="24"/>
  <c r="JE37" i="24"/>
  <c r="IX37" i="24"/>
  <c r="IS37" i="24"/>
  <c r="IL37" i="24"/>
  <c r="IG37" i="24"/>
  <c r="HZ37" i="24"/>
  <c r="HU37" i="24"/>
  <c r="HN37" i="24"/>
  <c r="HI37" i="24"/>
  <c r="HB37" i="24"/>
  <c r="GW37" i="24"/>
  <c r="GP37" i="24"/>
  <c r="GK37" i="24"/>
  <c r="GD37" i="24"/>
  <c r="FY37" i="24"/>
  <c r="FR37" i="24"/>
  <c r="FM37" i="24"/>
  <c r="FF37" i="24"/>
  <c r="EC37" i="24"/>
  <c r="DV37" i="24"/>
  <c r="DQ37" i="24"/>
  <c r="DJ37" i="24"/>
  <c r="DE37" i="24"/>
  <c r="CX37" i="24"/>
  <c r="AP37" i="24"/>
  <c r="AK37" i="24"/>
  <c r="AD37" i="24"/>
  <c r="Y37" i="24"/>
  <c r="R37" i="24"/>
  <c r="M37" i="24"/>
  <c r="F37" i="24"/>
  <c r="KC36" i="24"/>
  <c r="JV36" i="24"/>
  <c r="JQ36" i="24"/>
  <c r="JJ36" i="24"/>
  <c r="JE36" i="24"/>
  <c r="IX36" i="24"/>
  <c r="IS36" i="24"/>
  <c r="IL36" i="24"/>
  <c r="IG36" i="24"/>
  <c r="HZ36" i="24"/>
  <c r="HU36" i="24"/>
  <c r="HN36" i="24"/>
  <c r="HI36" i="24"/>
  <c r="HB36" i="24"/>
  <c r="GW36" i="24"/>
  <c r="GP36" i="24"/>
  <c r="GK36" i="24"/>
  <c r="GD36" i="24"/>
  <c r="FY36" i="24"/>
  <c r="FR36" i="24"/>
  <c r="FM36" i="24"/>
  <c r="FF36" i="24"/>
  <c r="EC36" i="24"/>
  <c r="DV36" i="24"/>
  <c r="DQ36" i="24"/>
  <c r="DJ36" i="24"/>
  <c r="DE36" i="24"/>
  <c r="CX36" i="24"/>
  <c r="AP36" i="24"/>
  <c r="AK36" i="24"/>
  <c r="AD36" i="24"/>
  <c r="Y36" i="24"/>
  <c r="R36" i="24"/>
  <c r="M36" i="24"/>
  <c r="F36" i="24"/>
  <c r="KC35" i="24"/>
  <c r="JV35" i="24"/>
  <c r="JQ35" i="24"/>
  <c r="JJ35" i="24"/>
  <c r="JE35" i="24"/>
  <c r="IX35" i="24"/>
  <c r="IS35" i="24"/>
  <c r="IL35" i="24"/>
  <c r="IG35" i="24"/>
  <c r="HZ35" i="24"/>
  <c r="HU35" i="24"/>
  <c r="HN35" i="24"/>
  <c r="HI35" i="24"/>
  <c r="HB35" i="24"/>
  <c r="GW35" i="24"/>
  <c r="GP35" i="24"/>
  <c r="GK35" i="24"/>
  <c r="GD35" i="24"/>
  <c r="FY35" i="24"/>
  <c r="FR35" i="24"/>
  <c r="FM35" i="24"/>
  <c r="FF35" i="24"/>
  <c r="EC35" i="24"/>
  <c r="DV35" i="24"/>
  <c r="DJ35" i="24"/>
  <c r="CG84" i="24"/>
  <c r="AD83" i="24"/>
  <c r="AK83" i="24"/>
  <c r="F83" i="24"/>
  <c r="M83" i="24"/>
  <c r="JJ82" i="24"/>
  <c r="JQ82" i="24"/>
  <c r="IL82" i="24"/>
  <c r="IS82" i="24"/>
  <c r="HN82" i="24"/>
  <c r="HU82" i="24"/>
  <c r="GP82" i="24"/>
  <c r="GW82" i="24"/>
  <c r="FR82" i="24"/>
  <c r="FY82" i="24"/>
  <c r="DV82" i="24"/>
  <c r="EC82" i="24"/>
  <c r="CX82" i="24"/>
  <c r="DE82" i="24"/>
  <c r="AW37" i="24"/>
  <c r="AW36" i="24"/>
  <c r="AW35" i="24"/>
  <c r="CS34" i="24"/>
  <c r="AK34" i="24"/>
  <c r="Y34" i="24"/>
  <c r="M34" i="24"/>
  <c r="KC42" i="24"/>
  <c r="JQ42" i="24"/>
  <c r="JE42" i="24"/>
  <c r="IS42" i="24"/>
  <c r="IG42" i="24"/>
  <c r="HU42" i="24"/>
  <c r="HI42" i="24"/>
  <c r="GW42" i="24"/>
  <c r="GK42" i="24"/>
  <c r="FY42" i="24"/>
  <c r="FM42" i="24"/>
  <c r="EC42" i="24"/>
  <c r="DQ42" i="24"/>
  <c r="DE43" i="24"/>
  <c r="AK42" i="24"/>
  <c r="Y42" i="24"/>
  <c r="M42" i="24"/>
  <c r="KC41" i="24"/>
  <c r="JQ41" i="24"/>
  <c r="JE41" i="24"/>
  <c r="IS41" i="24"/>
  <c r="IG41" i="24"/>
  <c r="HU41" i="24"/>
  <c r="HI41" i="24"/>
  <c r="GW41" i="24"/>
  <c r="GK41" i="24"/>
  <c r="FY41" i="24"/>
  <c r="FM41" i="24"/>
  <c r="EC41" i="24"/>
  <c r="DQ41" i="24"/>
  <c r="DE41" i="24"/>
  <c r="AK41" i="24"/>
  <c r="Y41" i="24"/>
  <c r="M41" i="24"/>
  <c r="KC84" i="24"/>
  <c r="JQ84" i="24"/>
  <c r="JE84" i="24"/>
  <c r="IS84" i="24"/>
  <c r="IG84" i="24"/>
  <c r="HU84" i="24"/>
  <c r="HI84" i="24"/>
  <c r="GW84" i="24"/>
  <c r="GK84" i="24"/>
  <c r="FY84" i="24"/>
  <c r="FM84" i="24"/>
  <c r="EC84" i="24"/>
  <c r="DQ84" i="24"/>
  <c r="AK84" i="24"/>
  <c r="Y84" i="24"/>
  <c r="F84" i="24"/>
  <c r="M84" i="24"/>
  <c r="JJ83" i="24"/>
  <c r="JQ83" i="24"/>
  <c r="IL83" i="24"/>
  <c r="IS83" i="24"/>
  <c r="HN83" i="24"/>
  <c r="HU83" i="24"/>
  <c r="GP83" i="24"/>
  <c r="GW83" i="24"/>
  <c r="FR83" i="24"/>
  <c r="FY83" i="24"/>
  <c r="DV83" i="24"/>
  <c r="EC83" i="24"/>
  <c r="CX83" i="24"/>
  <c r="DE83" i="24"/>
  <c r="CK82" i="24"/>
  <c r="CS82" i="24"/>
  <c r="R82" i="24"/>
  <c r="Y82" i="24"/>
  <c r="BU63" i="24"/>
  <c r="JJ61" i="24"/>
  <c r="JQ61" i="24"/>
  <c r="IL61" i="24"/>
  <c r="IS61" i="24"/>
  <c r="HN61" i="24"/>
  <c r="HU61" i="24"/>
  <c r="GP61" i="24"/>
  <c r="GW61" i="24"/>
  <c r="FR61" i="24"/>
  <c r="FY61" i="24"/>
  <c r="DV61" i="24"/>
  <c r="EC61" i="24"/>
  <c r="CX61" i="24"/>
  <c r="DE61" i="24"/>
  <c r="F61" i="24"/>
  <c r="M61" i="24"/>
  <c r="E61" i="24"/>
  <c r="IL60" i="24"/>
  <c r="IS60" i="24"/>
  <c r="IK60" i="24"/>
  <c r="GP60" i="24"/>
  <c r="GW60" i="24"/>
  <c r="GO60" i="24"/>
  <c r="CL63" i="24"/>
  <c r="AP61" i="24"/>
  <c r="AO61" i="24"/>
  <c r="AW61" i="24"/>
  <c r="JV60" i="24"/>
  <c r="KC60" i="24"/>
  <c r="JU60" i="24"/>
  <c r="HZ60" i="24"/>
  <c r="IG60" i="24"/>
  <c r="HY60" i="24"/>
  <c r="GD60" i="24"/>
  <c r="GK60" i="24"/>
  <c r="GC60" i="24"/>
  <c r="M82" i="24"/>
  <c r="KC63" i="24"/>
  <c r="JQ63" i="24"/>
  <c r="JE63" i="24"/>
  <c r="IS63" i="24"/>
  <c r="IG63" i="24"/>
  <c r="HU63" i="24"/>
  <c r="HI63" i="24"/>
  <c r="GW63" i="24"/>
  <c r="GK63" i="24"/>
  <c r="FY63" i="24"/>
  <c r="FM63" i="24"/>
  <c r="EC63" i="24"/>
  <c r="DQ63" i="24"/>
  <c r="DE63" i="24"/>
  <c r="CS63" i="24"/>
  <c r="AK63" i="24"/>
  <c r="Y63" i="24"/>
  <c r="M63" i="24"/>
  <c r="JV61" i="24"/>
  <c r="KC61" i="24"/>
  <c r="IX61" i="24"/>
  <c r="JE61" i="24"/>
  <c r="HZ61" i="24"/>
  <c r="IG61" i="24"/>
  <c r="HB61" i="24"/>
  <c r="HI61" i="24"/>
  <c r="GD61" i="24"/>
  <c r="GK61" i="24"/>
  <c r="FF61" i="24"/>
  <c r="FM61" i="24"/>
  <c r="DJ61" i="24"/>
  <c r="DQ61" i="24"/>
  <c r="AD61" i="24"/>
  <c r="AK61" i="24"/>
  <c r="AC61" i="24"/>
  <c r="JJ60" i="24"/>
  <c r="JQ60" i="24"/>
  <c r="JI60" i="24"/>
  <c r="HN60" i="24"/>
  <c r="HU60" i="24"/>
  <c r="HM60" i="24"/>
  <c r="FR60" i="24"/>
  <c r="FY60" i="24"/>
  <c r="FQ60" i="24"/>
  <c r="R61" i="24"/>
  <c r="Y61" i="24"/>
  <c r="Q61" i="24"/>
  <c r="IX60" i="24"/>
  <c r="JE60" i="24"/>
  <c r="IW60" i="24"/>
  <c r="HB60" i="24"/>
  <c r="HI60" i="24"/>
  <c r="HA60" i="24"/>
  <c r="DI60" i="24"/>
  <c r="AW60" i="24"/>
  <c r="AO60" i="24"/>
  <c r="AC60" i="24"/>
  <c r="Q60" i="24"/>
  <c r="E60" i="24"/>
  <c r="JU67" i="24"/>
  <c r="JI67" i="24"/>
  <c r="IW67" i="24"/>
  <c r="IK67" i="24"/>
  <c r="HY67" i="24"/>
  <c r="HM67" i="24"/>
  <c r="HA67" i="24"/>
  <c r="GO67" i="24"/>
  <c r="GC67" i="24"/>
  <c r="FQ67" i="24"/>
  <c r="CW67" i="24"/>
  <c r="AW67" i="24"/>
  <c r="AO67" i="24"/>
  <c r="AC67" i="24"/>
  <c r="Q67" i="24"/>
  <c r="E67" i="24"/>
  <c r="JU66" i="24"/>
  <c r="JI66" i="24"/>
  <c r="IW66" i="24"/>
  <c r="IK66" i="24"/>
  <c r="HY66" i="24"/>
  <c r="HM66" i="24"/>
  <c r="AO65" i="24"/>
  <c r="AW65" i="24"/>
  <c r="AP65" i="24"/>
  <c r="JU55" i="24"/>
  <c r="JV55" i="24"/>
  <c r="KC55" i="24"/>
  <c r="HY55" i="24"/>
  <c r="HZ55" i="24"/>
  <c r="IG55" i="24"/>
  <c r="GC55" i="24"/>
  <c r="GD55" i="24"/>
  <c r="GK55" i="24"/>
  <c r="E55" i="24"/>
  <c r="F55" i="24"/>
  <c r="M55" i="24"/>
  <c r="AC65" i="24"/>
  <c r="AD65" i="24"/>
  <c r="AK65" i="24"/>
  <c r="JI55" i="24"/>
  <c r="JJ55" i="24"/>
  <c r="JQ55" i="24"/>
  <c r="HM55" i="24"/>
  <c r="HN55" i="24"/>
  <c r="HU55" i="24"/>
  <c r="FQ55" i="24"/>
  <c r="FR55" i="24"/>
  <c r="FY55" i="24"/>
  <c r="DV55" i="24"/>
  <c r="EC55" i="24"/>
  <c r="AO55" i="24"/>
  <c r="AW55" i="24"/>
  <c r="AP55" i="24"/>
  <c r="JU54" i="24"/>
  <c r="JV54" i="24"/>
  <c r="KC54" i="24"/>
  <c r="CL61" i="24"/>
  <c r="CL60" i="24"/>
  <c r="CL66" i="24"/>
  <c r="CG66" i="24"/>
  <c r="Y66" i="24"/>
  <c r="R66" i="24"/>
  <c r="JE65" i="24"/>
  <c r="IX65" i="24"/>
  <c r="HI65" i="24"/>
  <c r="HB65" i="24"/>
  <c r="FM65" i="24"/>
  <c r="FF65" i="24"/>
  <c r="DJ65" i="24"/>
  <c r="Q65" i="24"/>
  <c r="R65" i="24"/>
  <c r="Y65" i="24"/>
  <c r="IW55" i="24"/>
  <c r="IX55" i="24"/>
  <c r="JE55" i="24"/>
  <c r="HA55" i="24"/>
  <c r="HB55" i="24"/>
  <c r="HI55" i="24"/>
  <c r="FF55" i="24"/>
  <c r="FM55" i="24"/>
  <c r="AC55" i="24"/>
  <c r="AD55" i="24"/>
  <c r="AK55" i="24"/>
  <c r="CS61" i="24"/>
  <c r="FM60" i="24"/>
  <c r="EC60" i="24"/>
  <c r="DQ60" i="24"/>
  <c r="CS60" i="24"/>
  <c r="AK60" i="24"/>
  <c r="Y60" i="24"/>
  <c r="M60" i="24"/>
  <c r="KC67" i="24"/>
  <c r="JQ67" i="24"/>
  <c r="JE67" i="24"/>
  <c r="IS67" i="24"/>
  <c r="IG67" i="24"/>
  <c r="HU67" i="24"/>
  <c r="HI67" i="24"/>
  <c r="GW67" i="24"/>
  <c r="GK67" i="24"/>
  <c r="FY67" i="24"/>
  <c r="FM67" i="24"/>
  <c r="EC67" i="24"/>
  <c r="DE67" i="24"/>
  <c r="AK67" i="24"/>
  <c r="Y67" i="24"/>
  <c r="M67" i="24"/>
  <c r="KC66" i="24"/>
  <c r="JQ66" i="24"/>
  <c r="JE66" i="24"/>
  <c r="IS66" i="24"/>
  <c r="IG66" i="24"/>
  <c r="HU66" i="24"/>
  <c r="HI66" i="24"/>
  <c r="GW66" i="24"/>
  <c r="GK66" i="24"/>
  <c r="FY66" i="24"/>
  <c r="FM66" i="24"/>
  <c r="EC66" i="24"/>
  <c r="DE66" i="24"/>
  <c r="CS66" i="24"/>
  <c r="AK66" i="24"/>
  <c r="AD66" i="24"/>
  <c r="JQ65" i="24"/>
  <c r="JJ65" i="24"/>
  <c r="HU65" i="24"/>
  <c r="HN65" i="24"/>
  <c r="FY65" i="24"/>
  <c r="FR65" i="24"/>
  <c r="EC65" i="24"/>
  <c r="DV65" i="24"/>
  <c r="E65" i="24"/>
  <c r="F65" i="24"/>
  <c r="M65" i="24"/>
  <c r="IK55" i="24"/>
  <c r="IL55" i="24"/>
  <c r="IS55" i="24"/>
  <c r="GO55" i="24"/>
  <c r="GP55" i="24"/>
  <c r="GW55" i="24"/>
  <c r="CW55" i="24"/>
  <c r="CX55" i="24"/>
  <c r="DE55" i="24"/>
  <c r="Q55" i="24"/>
  <c r="R55" i="24"/>
  <c r="Y55" i="24"/>
  <c r="JQ54" i="24"/>
  <c r="JJ54" i="24"/>
  <c r="JE54" i="24"/>
  <c r="IX54" i="24"/>
  <c r="IS54" i="24"/>
  <c r="IL54" i="24"/>
  <c r="IG54" i="24"/>
  <c r="HZ54" i="24"/>
  <c r="HU54" i="24"/>
  <c r="HN54" i="24"/>
  <c r="HI54" i="24"/>
  <c r="HB54" i="24"/>
  <c r="GW54" i="24"/>
  <c r="GP54" i="24"/>
  <c r="GK54" i="24"/>
  <c r="GD54" i="24"/>
  <c r="FY54" i="24"/>
  <c r="FR54" i="24"/>
  <c r="FM54" i="24"/>
  <c r="FF54" i="24"/>
  <c r="EC54" i="24"/>
  <c r="DV54" i="24"/>
  <c r="DE54" i="24"/>
  <c r="CX54" i="24"/>
  <c r="AP54" i="24"/>
  <c r="DI56" i="24"/>
  <c r="DJ56" i="24"/>
  <c r="DQ56" i="24"/>
  <c r="AC56" i="24"/>
  <c r="AD56" i="24"/>
  <c r="AK56" i="24"/>
  <c r="BA73" i="24"/>
  <c r="BB73" i="24"/>
  <c r="BI73" i="24"/>
  <c r="BI65" i="24"/>
  <c r="AW54" i="24"/>
  <c r="BB53" i="24"/>
  <c r="BI53" i="24"/>
  <c r="BB52" i="24"/>
  <c r="BI52" i="24"/>
  <c r="BB57" i="24"/>
  <c r="BI57" i="24"/>
  <c r="KC56" i="24"/>
  <c r="JV56" i="24"/>
  <c r="IG56" i="24"/>
  <c r="HZ56" i="24"/>
  <c r="GK56" i="24"/>
  <c r="GD56" i="24"/>
  <c r="BB74" i="24"/>
  <c r="BI74" i="24"/>
  <c r="BA74" i="24"/>
  <c r="BZ53" i="24"/>
  <c r="AO53" i="24"/>
  <c r="AW53" i="24"/>
  <c r="M53" i="24"/>
  <c r="F53" i="24"/>
  <c r="IS52" i="24"/>
  <c r="IL52" i="24"/>
  <c r="GW52" i="24"/>
  <c r="GP52" i="24"/>
  <c r="DE52" i="24"/>
  <c r="CX52" i="24"/>
  <c r="BM52" i="24"/>
  <c r="AO52" i="24"/>
  <c r="AW52" i="24"/>
  <c r="M52" i="24"/>
  <c r="F52" i="24"/>
  <c r="IS57" i="24"/>
  <c r="IL57" i="24"/>
  <c r="GW57" i="24"/>
  <c r="GP57" i="24"/>
  <c r="DE57" i="24"/>
  <c r="CX57" i="24"/>
  <c r="BM57" i="24"/>
  <c r="AO57" i="24"/>
  <c r="AW57" i="24"/>
  <c r="M57" i="24"/>
  <c r="F57" i="24"/>
  <c r="IS56" i="24"/>
  <c r="IL56" i="24"/>
  <c r="FF56" i="24"/>
  <c r="FM56" i="24"/>
  <c r="EC56" i="24"/>
  <c r="DV56" i="24"/>
  <c r="BB56" i="24"/>
  <c r="BI56" i="24"/>
  <c r="BA56" i="24"/>
  <c r="BY74" i="24"/>
  <c r="CG74" i="24"/>
  <c r="BZ74" i="24"/>
  <c r="CG65" i="24"/>
  <c r="CG55" i="24"/>
  <c r="CG54" i="24"/>
  <c r="CG53" i="24"/>
  <c r="Y53" i="24"/>
  <c r="R53" i="24"/>
  <c r="JE52" i="24"/>
  <c r="IX52" i="24"/>
  <c r="HI52" i="24"/>
  <c r="HB52" i="24"/>
  <c r="FM52" i="24"/>
  <c r="FF52" i="24"/>
  <c r="DJ52" i="24"/>
  <c r="Y52" i="24"/>
  <c r="R52" i="24"/>
  <c r="JE57" i="24"/>
  <c r="IX57" i="24"/>
  <c r="HI57" i="24"/>
  <c r="HB57" i="24"/>
  <c r="FM57" i="24"/>
  <c r="FF57" i="24"/>
  <c r="DQ57" i="24"/>
  <c r="DJ57" i="24"/>
  <c r="Y57" i="24"/>
  <c r="R57" i="24"/>
  <c r="JE56" i="24"/>
  <c r="IX56" i="24"/>
  <c r="HI56" i="24"/>
  <c r="HB56" i="24"/>
  <c r="BY56" i="24"/>
  <c r="AO56" i="24"/>
  <c r="AW56" i="24"/>
  <c r="JI74" i="24"/>
  <c r="JJ74" i="24"/>
  <c r="JQ74" i="24"/>
  <c r="HM74" i="24"/>
  <c r="HN74" i="24"/>
  <c r="HU74" i="24"/>
  <c r="FQ74" i="24"/>
  <c r="FR74" i="24"/>
  <c r="FY74" i="24"/>
  <c r="DV74" i="24"/>
  <c r="EC74" i="24"/>
  <c r="AC74" i="24"/>
  <c r="AD74" i="24"/>
  <c r="AK74" i="24"/>
  <c r="Y56" i="24"/>
  <c r="R56" i="24"/>
  <c r="JE74" i="24"/>
  <c r="IX74" i="24"/>
  <c r="HI74" i="24"/>
  <c r="HB74" i="24"/>
  <c r="FM74" i="24"/>
  <c r="FF74" i="24"/>
  <c r="DQ74" i="24"/>
  <c r="DJ74" i="24"/>
  <c r="Y74" i="24"/>
  <c r="R74" i="24"/>
  <c r="BY73" i="24"/>
  <c r="BA71" i="24"/>
  <c r="BB71" i="24"/>
  <c r="BI71" i="24"/>
  <c r="BM73" i="24"/>
  <c r="BU73" i="24"/>
  <c r="BN73" i="24"/>
  <c r="BZ70" i="24"/>
  <c r="BY70" i="24"/>
  <c r="BA15" i="24"/>
  <c r="BB15" i="24"/>
  <c r="BI15" i="24"/>
  <c r="BA13" i="24"/>
  <c r="BB13" i="24"/>
  <c r="BI13" i="24"/>
  <c r="BA12" i="24"/>
  <c r="BB12" i="24"/>
  <c r="BI12" i="24"/>
  <c r="BM72" i="24"/>
  <c r="BU72" i="24"/>
  <c r="BN72" i="24"/>
  <c r="BZ71" i="24"/>
  <c r="BY71" i="24"/>
  <c r="BZ24" i="24"/>
  <c r="BY24" i="24"/>
  <c r="BM24" i="24"/>
  <c r="BU24" i="24"/>
  <c r="BN24" i="24"/>
  <c r="AO74" i="24"/>
  <c r="AW74" i="24"/>
  <c r="BA72" i="24"/>
  <c r="BB72" i="24"/>
  <c r="BI72" i="24"/>
  <c r="CG71" i="24"/>
  <c r="BA70" i="24"/>
  <c r="BB70" i="24"/>
  <c r="BI70" i="24"/>
  <c r="CG24" i="24"/>
  <c r="E11" i="24"/>
  <c r="F11" i="24"/>
  <c r="M11" i="24"/>
  <c r="CS79" i="24"/>
  <c r="CK79" i="24"/>
  <c r="BM71" i="24"/>
  <c r="BU71" i="24"/>
  <c r="BM70" i="24"/>
  <c r="BU70" i="24"/>
  <c r="BA24" i="24"/>
  <c r="BB24" i="24"/>
  <c r="BI24" i="24"/>
  <c r="BM23" i="24"/>
  <c r="BU23" i="24"/>
  <c r="BN23" i="24"/>
  <c r="AO11" i="24"/>
  <c r="AW11" i="24"/>
  <c r="AP11" i="24"/>
  <c r="CL79" i="24"/>
  <c r="AW73" i="24"/>
  <c r="BA23" i="24"/>
  <c r="BB23" i="24"/>
  <c r="BI23" i="24"/>
  <c r="BM22" i="24"/>
  <c r="BU22" i="24"/>
  <c r="BN22" i="24"/>
  <c r="BM16" i="24"/>
  <c r="BU16" i="24"/>
  <c r="BN16" i="24"/>
  <c r="BY15" i="24"/>
  <c r="CK14" i="24"/>
  <c r="BY13" i="24"/>
  <c r="AC11" i="24"/>
  <c r="AD11" i="24"/>
  <c r="AK11" i="24"/>
  <c r="BA22" i="24"/>
  <c r="BB22" i="24"/>
  <c r="BI22" i="24"/>
  <c r="BA16" i="24"/>
  <c r="BB16" i="24"/>
  <c r="BI16" i="24"/>
  <c r="BM15" i="24"/>
  <c r="BU15" i="24"/>
  <c r="BN15" i="24"/>
  <c r="BY14" i="24"/>
  <c r="CG14" i="24"/>
  <c r="BZ14" i="24"/>
  <c r="BM13" i="24"/>
  <c r="BU13" i="24"/>
  <c r="BN13" i="24"/>
  <c r="BM12" i="24"/>
  <c r="BU12" i="24"/>
  <c r="BN12" i="24"/>
  <c r="Q11" i="24"/>
  <c r="R11" i="24"/>
  <c r="Y11" i="24"/>
  <c r="BY80" i="24"/>
  <c r="CG80" i="24"/>
  <c r="BI11" i="24"/>
  <c r="BA78" i="24"/>
  <c r="DE34" i="24"/>
  <c r="CX34" i="24"/>
  <c r="DE103" i="24"/>
  <c r="DE13" i="24"/>
  <c r="CX13" i="24"/>
  <c r="DE90" i="24"/>
  <c r="CX90" i="24"/>
  <c r="DE49" i="24"/>
  <c r="CX49" i="24"/>
  <c r="DE11" i="24"/>
  <c r="CX11" i="24"/>
  <c r="AU12" i="5"/>
  <c r="AU16" i="5"/>
  <c r="R19" i="25"/>
  <c r="B19" i="25"/>
  <c r="T19" i="25"/>
  <c r="W19" i="25"/>
  <c r="G196" i="25"/>
  <c r="F148" i="25"/>
  <c r="G181" i="25"/>
  <c r="G184" i="25"/>
  <c r="F187" i="25"/>
  <c r="H188" i="25"/>
  <c r="I188" i="25"/>
  <c r="F196" i="25"/>
  <c r="F198" i="25"/>
  <c r="H25" i="25"/>
  <c r="I25" i="25"/>
  <c r="G103" i="25"/>
  <c r="G105" i="25"/>
  <c r="G119" i="25"/>
  <c r="F104" i="25"/>
  <c r="F118" i="25"/>
  <c r="H120" i="25"/>
  <c r="I120" i="25"/>
  <c r="H140" i="25"/>
  <c r="I140" i="25"/>
  <c r="G144" i="25"/>
  <c r="H159" i="25"/>
  <c r="I159" i="25"/>
  <c r="H171" i="25"/>
  <c r="I171" i="25"/>
  <c r="F174" i="25"/>
  <c r="H179" i="25"/>
  <c r="I179" i="25"/>
  <c r="F180" i="25"/>
  <c r="H181" i="25"/>
  <c r="I181" i="25"/>
  <c r="H182" i="25"/>
  <c r="I182" i="25"/>
  <c r="G183" i="25"/>
  <c r="H184" i="25"/>
  <c r="I184" i="25"/>
  <c r="F185" i="25"/>
  <c r="H186" i="25"/>
  <c r="I186" i="25"/>
  <c r="H187" i="25"/>
  <c r="I187" i="25"/>
  <c r="F188" i="25"/>
  <c r="H189" i="25"/>
  <c r="I189" i="25"/>
  <c r="H190" i="25"/>
  <c r="I190" i="25"/>
  <c r="F191" i="25"/>
  <c r="G192" i="25"/>
  <c r="H193" i="25"/>
  <c r="I193" i="25"/>
  <c r="H194" i="25"/>
  <c r="I194" i="25"/>
  <c r="F195" i="25"/>
  <c r="H196" i="25"/>
  <c r="I196" i="25"/>
  <c r="G197" i="25"/>
  <c r="H198" i="25"/>
  <c r="I198" i="25"/>
  <c r="G199" i="25"/>
  <c r="G200" i="25"/>
  <c r="G46" i="25"/>
  <c r="F129" i="25"/>
  <c r="F135" i="25"/>
  <c r="G141" i="25"/>
  <c r="F142" i="25"/>
  <c r="G143" i="25"/>
  <c r="G95" i="25"/>
  <c r="G186" i="25"/>
  <c r="G190" i="25"/>
  <c r="G191" i="25"/>
  <c r="G194" i="25"/>
  <c r="G195" i="25"/>
  <c r="G198" i="25"/>
  <c r="F11" i="25"/>
  <c r="H185" i="25"/>
  <c r="I185" i="25"/>
  <c r="G188" i="25"/>
  <c r="F67" i="25"/>
  <c r="F192" i="25"/>
  <c r="F199" i="25"/>
  <c r="F183" i="25"/>
  <c r="F190" i="25"/>
  <c r="H105" i="25"/>
  <c r="I105" i="25"/>
  <c r="H53" i="25"/>
  <c r="I53" i="25"/>
  <c r="G32" i="25"/>
  <c r="F169" i="25"/>
  <c r="F170" i="25"/>
  <c r="F171" i="25"/>
  <c r="G172" i="25"/>
  <c r="H173" i="25"/>
  <c r="I173" i="25"/>
  <c r="F175" i="25"/>
  <c r="F194" i="25"/>
  <c r="F186" i="25"/>
  <c r="H27" i="25"/>
  <c r="I27" i="25"/>
  <c r="H191" i="25"/>
  <c r="I191" i="25"/>
  <c r="H17" i="25"/>
  <c r="I17" i="25"/>
  <c r="H197" i="25"/>
  <c r="I197" i="25"/>
  <c r="H192" i="25"/>
  <c r="I192" i="25"/>
  <c r="F179" i="25"/>
  <c r="F182" i="25"/>
  <c r="H200" i="25"/>
  <c r="I200" i="25"/>
  <c r="F85" i="25"/>
  <c r="H65" i="25"/>
  <c r="I65" i="25"/>
  <c r="F159" i="25"/>
  <c r="F200" i="25"/>
  <c r="G189" i="25"/>
  <c r="F184" i="25"/>
  <c r="G180" i="25"/>
  <c r="H180" i="25"/>
  <c r="I180" i="25"/>
  <c r="H85" i="25"/>
  <c r="I85" i="25"/>
  <c r="G27" i="25"/>
  <c r="G53" i="25"/>
  <c r="F102" i="25"/>
  <c r="H62" i="25"/>
  <c r="I62" i="25"/>
  <c r="F87" i="25"/>
  <c r="G121" i="25"/>
  <c r="H135" i="25"/>
  <c r="I135" i="25"/>
  <c r="H143" i="25"/>
  <c r="I143" i="25"/>
  <c r="G153" i="25"/>
  <c r="G169" i="25"/>
  <c r="F95" i="25"/>
  <c r="H48" i="25"/>
  <c r="I48" i="25"/>
  <c r="G176" i="25"/>
  <c r="H177" i="25"/>
  <c r="I177" i="25"/>
  <c r="H178" i="25"/>
  <c r="I178" i="25"/>
  <c r="G182" i="25"/>
  <c r="H67" i="25"/>
  <c r="I67" i="25"/>
  <c r="F61" i="25"/>
  <c r="F71" i="25"/>
  <c r="H21" i="25"/>
  <c r="I21" i="25"/>
  <c r="H50" i="25"/>
  <c r="I50" i="25"/>
  <c r="H153" i="25"/>
  <c r="I153" i="25"/>
  <c r="F154" i="25"/>
  <c r="G155" i="25"/>
  <c r="F156" i="25"/>
  <c r="G157" i="25"/>
  <c r="H158" i="25"/>
  <c r="I158" i="25"/>
  <c r="G159" i="25"/>
  <c r="F160" i="25"/>
  <c r="H161" i="25"/>
  <c r="I161" i="25"/>
  <c r="G162" i="25"/>
  <c r="F163" i="25"/>
  <c r="F164" i="25"/>
  <c r="H165" i="25"/>
  <c r="I165" i="25"/>
  <c r="F166" i="25"/>
  <c r="F167" i="25"/>
  <c r="F168" i="25"/>
  <c r="G85" i="25"/>
  <c r="G107" i="25"/>
  <c r="G108" i="25"/>
  <c r="G111" i="25"/>
  <c r="F114" i="25"/>
  <c r="F143" i="25"/>
  <c r="H144" i="25"/>
  <c r="I144" i="25"/>
  <c r="G145" i="25"/>
  <c r="F146" i="25"/>
  <c r="H147" i="25"/>
  <c r="I147" i="25"/>
  <c r="G148" i="25"/>
  <c r="H149" i="25"/>
  <c r="I149" i="25"/>
  <c r="F150" i="25"/>
  <c r="F151" i="25"/>
  <c r="F152" i="25"/>
  <c r="F99" i="25"/>
  <c r="F66" i="25"/>
  <c r="H41" i="25"/>
  <c r="I41" i="25"/>
  <c r="F32" i="25"/>
  <c r="F58" i="25"/>
  <c r="G136" i="25"/>
  <c r="H137" i="25"/>
  <c r="I137" i="25"/>
  <c r="G138" i="25"/>
  <c r="H139" i="25"/>
  <c r="I139" i="25"/>
  <c r="F140" i="25"/>
  <c r="H141" i="25"/>
  <c r="I141" i="25"/>
  <c r="F91" i="25"/>
  <c r="F79" i="25"/>
  <c r="F59" i="25"/>
  <c r="G56" i="25"/>
  <c r="F70" i="25"/>
  <c r="H57" i="25"/>
  <c r="I57" i="25"/>
  <c r="H71" i="25"/>
  <c r="I71" i="25"/>
  <c r="F41" i="25"/>
  <c r="G11" i="25"/>
  <c r="G25" i="25"/>
  <c r="H46" i="25"/>
  <c r="I46" i="25"/>
  <c r="H34" i="25"/>
  <c r="I34" i="25"/>
  <c r="H58" i="25"/>
  <c r="I58" i="25"/>
  <c r="H87" i="25"/>
  <c r="I87" i="25"/>
  <c r="H117" i="25"/>
  <c r="I117" i="25"/>
  <c r="H121" i="25"/>
  <c r="I121" i="25"/>
  <c r="F122" i="25"/>
  <c r="F123" i="25"/>
  <c r="G124" i="25"/>
  <c r="H125" i="25"/>
  <c r="I125" i="25"/>
  <c r="H126" i="25"/>
  <c r="I126" i="25"/>
  <c r="G127" i="25"/>
  <c r="G128" i="25"/>
  <c r="H129" i="25"/>
  <c r="I129" i="25"/>
  <c r="F130" i="25"/>
  <c r="F131" i="25"/>
  <c r="F132" i="25"/>
  <c r="G133" i="25"/>
  <c r="F134" i="25"/>
  <c r="H91" i="25"/>
  <c r="I91" i="25"/>
  <c r="G68" i="25"/>
  <c r="G48" i="25"/>
  <c r="G42" i="25"/>
  <c r="F65" i="25"/>
  <c r="G59" i="25"/>
  <c r="F103" i="25"/>
  <c r="H104" i="25"/>
  <c r="I104" i="25"/>
  <c r="G106" i="25"/>
  <c r="H107" i="25"/>
  <c r="I107" i="25"/>
  <c r="G109" i="25"/>
  <c r="G110" i="25"/>
  <c r="H111" i="25"/>
  <c r="I111" i="25"/>
  <c r="H113" i="25"/>
  <c r="I113" i="25"/>
  <c r="G114" i="25"/>
  <c r="G115" i="25"/>
  <c r="F116" i="25"/>
  <c r="G117" i="25"/>
  <c r="H118" i="25"/>
  <c r="I118" i="25"/>
  <c r="H119" i="25"/>
  <c r="I119" i="25"/>
  <c r="F120" i="25"/>
  <c r="F17" i="25"/>
  <c r="F53" i="25"/>
  <c r="H59" i="25"/>
  <c r="I59" i="25"/>
  <c r="F27" i="25"/>
  <c r="H95" i="25"/>
  <c r="I95" i="25"/>
  <c r="G50" i="25"/>
  <c r="F176" i="25"/>
  <c r="F144" i="25"/>
  <c r="H157" i="25"/>
  <c r="I157" i="25"/>
  <c r="H145" i="25"/>
  <c r="I145" i="25"/>
  <c r="H133" i="25"/>
  <c r="I133" i="25"/>
  <c r="F138" i="25"/>
  <c r="H116" i="25"/>
  <c r="I116" i="25"/>
  <c r="H164" i="25"/>
  <c r="I164" i="25"/>
  <c r="G140" i="25"/>
  <c r="H103" i="25"/>
  <c r="I103" i="25"/>
  <c r="G104" i="25"/>
  <c r="H168" i="25"/>
  <c r="I168" i="25"/>
  <c r="H160" i="25"/>
  <c r="I160" i="25"/>
  <c r="G113" i="25"/>
  <c r="H74" i="25"/>
  <c r="I74" i="25"/>
  <c r="F56" i="25"/>
  <c r="F137" i="25"/>
  <c r="G167" i="25"/>
  <c r="G125" i="25"/>
  <c r="F111" i="25"/>
  <c r="G120" i="25"/>
  <c r="G165" i="25"/>
  <c r="G173" i="25"/>
  <c r="G174" i="25"/>
  <c r="F21" i="25"/>
  <c r="G74" i="25"/>
  <c r="H42" i="25"/>
  <c r="I42" i="25"/>
  <c r="G41" i="25"/>
  <c r="F172" i="25"/>
  <c r="F155" i="25"/>
  <c r="G164" i="25"/>
  <c r="H132" i="25"/>
  <c r="I132" i="25"/>
  <c r="G116" i="25"/>
  <c r="G168" i="25"/>
  <c r="G160" i="25"/>
  <c r="F113" i="25"/>
  <c r="G175" i="25"/>
  <c r="F161" i="25"/>
  <c r="F117" i="25"/>
  <c r="F105" i="25"/>
  <c r="F107" i="25"/>
  <c r="F108" i="25"/>
  <c r="F109" i="25"/>
  <c r="H110" i="25"/>
  <c r="I110" i="25"/>
  <c r="H114" i="25"/>
  <c r="I114" i="25"/>
  <c r="F115" i="25"/>
  <c r="G118" i="25"/>
  <c r="F119" i="25"/>
  <c r="G135" i="25"/>
  <c r="G154" i="25"/>
  <c r="H163" i="25"/>
  <c r="I163" i="25"/>
  <c r="G193" i="25"/>
  <c r="G21" i="25"/>
  <c r="G70" i="25"/>
  <c r="F42" i="25"/>
  <c r="F136" i="25"/>
  <c r="H169" i="25"/>
  <c r="I169" i="25"/>
  <c r="F162" i="25"/>
  <c r="G132" i="25"/>
  <c r="G61" i="25"/>
  <c r="H136" i="25"/>
  <c r="I136" i="25"/>
  <c r="H176" i="25"/>
  <c r="I176" i="25"/>
  <c r="G67" i="25"/>
  <c r="H130" i="25"/>
  <c r="I130" i="25"/>
  <c r="F145" i="25"/>
  <c r="G170" i="25"/>
  <c r="G65" i="25"/>
  <c r="H70" i="25"/>
  <c r="I70" i="25"/>
  <c r="F62" i="25"/>
  <c r="H61" i="25"/>
  <c r="I61" i="25"/>
  <c r="G34" i="25"/>
  <c r="F127" i="25"/>
  <c r="F158" i="25"/>
  <c r="F126" i="25"/>
  <c r="H156" i="25"/>
  <c r="I156" i="25"/>
  <c r="H115" i="25"/>
  <c r="I115" i="25"/>
  <c r="G102" i="25"/>
  <c r="F50" i="25"/>
  <c r="H150" i="25"/>
  <c r="I150" i="25"/>
  <c r="H108" i="25"/>
  <c r="I108" i="25"/>
  <c r="H138" i="25"/>
  <c r="I138" i="25"/>
  <c r="F141" i="25"/>
  <c r="G142" i="25"/>
  <c r="H151" i="25"/>
  <c r="I151" i="25"/>
  <c r="F153" i="25"/>
  <c r="G57" i="25"/>
  <c r="F25" i="25"/>
  <c r="G156" i="25"/>
  <c r="F121" i="25"/>
  <c r="G123" i="25"/>
  <c r="G129" i="25"/>
  <c r="G130" i="25"/>
  <c r="G131" i="25"/>
  <c r="G161" i="25"/>
  <c r="H167" i="25"/>
  <c r="I167" i="25"/>
  <c r="F189" i="25"/>
  <c r="G62" i="25"/>
  <c r="F46" i="25"/>
  <c r="G71" i="25"/>
  <c r="F128" i="25"/>
  <c r="F139" i="25"/>
  <c r="H109" i="25"/>
  <c r="I109" i="25"/>
  <c r="H124" i="25"/>
  <c r="I124" i="25"/>
  <c r="H152" i="25"/>
  <c r="I152" i="25"/>
  <c r="G146" i="25"/>
  <c r="H11" i="25"/>
  <c r="I11" i="25"/>
  <c r="F124" i="25"/>
  <c r="H172" i="25"/>
  <c r="I172" i="25"/>
  <c r="H148" i="25"/>
  <c r="I148" i="25"/>
  <c r="H102" i="25"/>
  <c r="I102" i="25"/>
  <c r="H128" i="25"/>
  <c r="I128" i="25"/>
  <c r="G152" i="25"/>
  <c r="G91" i="25"/>
  <c r="G178" i="25"/>
  <c r="F112" i="25"/>
  <c r="F149" i="25"/>
  <c r="F157" i="25"/>
  <c r="G158" i="25"/>
  <c r="H166" i="25"/>
  <c r="I166" i="25"/>
  <c r="G185" i="25"/>
  <c r="F147" i="25"/>
  <c r="F178" i="25"/>
  <c r="G99" i="25"/>
  <c r="G92" i="25"/>
  <c r="F88" i="25"/>
  <c r="F81" i="25"/>
  <c r="F96" i="25"/>
  <c r="G83" i="25"/>
  <c r="H76" i="25"/>
  <c r="I76" i="25"/>
  <c r="H68" i="25"/>
  <c r="I68" i="25"/>
  <c r="G66" i="25"/>
  <c r="F84" i="25"/>
  <c r="H79" i="25"/>
  <c r="I79" i="25"/>
  <c r="F48" i="25"/>
  <c r="G122" i="25"/>
  <c r="G149" i="25"/>
  <c r="H155" i="25"/>
  <c r="I155" i="25"/>
  <c r="G166" i="25"/>
  <c r="H175" i="25"/>
  <c r="I175" i="25"/>
  <c r="G179" i="25"/>
  <c r="H183" i="25"/>
  <c r="I183" i="25"/>
  <c r="F197" i="25"/>
  <c r="G17" i="25"/>
  <c r="DL105" i="24"/>
  <c r="DK105" i="24"/>
  <c r="DJ105" i="24"/>
  <c r="DK104" i="24"/>
  <c r="DL104" i="24"/>
  <c r="DL36" i="24"/>
  <c r="DK36" i="24"/>
  <c r="DI36" i="24"/>
  <c r="DW56" i="24"/>
  <c r="DX56" i="24"/>
  <c r="B30" i="12"/>
  <c r="B22" i="12"/>
  <c r="IL119" i="24"/>
  <c r="IK119" i="24"/>
  <c r="BM118" i="24"/>
  <c r="CS118" i="24"/>
  <c r="AK119" i="24"/>
  <c r="AP123" i="24"/>
  <c r="HB123" i="24"/>
  <c r="CY114" i="24"/>
  <c r="BM122" i="24"/>
  <c r="BU122" i="24"/>
  <c r="IW104" i="24"/>
  <c r="L22" i="12"/>
  <c r="L30" i="12"/>
  <c r="GD112" i="24"/>
  <c r="GC112" i="24"/>
  <c r="IG117" i="24"/>
  <c r="HB119" i="24"/>
  <c r="HI123" i="24"/>
  <c r="CG76" i="24"/>
  <c r="JE105" i="24"/>
  <c r="BZ112" i="24"/>
  <c r="GO117" i="24"/>
  <c r="JQ50" i="24"/>
  <c r="BU111" i="24"/>
  <c r="DJ104" i="24"/>
  <c r="FF104" i="24"/>
  <c r="U2" i="12"/>
  <c r="T24" i="12"/>
  <c r="V22" i="12"/>
  <c r="IW118" i="24"/>
  <c r="HY112" i="24"/>
  <c r="DW51" i="24"/>
  <c r="DX51" i="24"/>
  <c r="DW105" i="24"/>
  <c r="DX105" i="24"/>
  <c r="DW107" i="24"/>
  <c r="DX107" i="24"/>
  <c r="CS119" i="24"/>
  <c r="HI119" i="24"/>
  <c r="IL122" i="24"/>
  <c r="DE91" i="24"/>
  <c r="BZ90" i="24"/>
  <c r="CZ49" i="24"/>
  <c r="HI104" i="24"/>
  <c r="Y105" i="24"/>
  <c r="DQ104" i="24"/>
  <c r="FM104" i="24"/>
  <c r="AW66" i="24"/>
  <c r="Q105" i="24"/>
  <c r="R22" i="12"/>
  <c r="R2" i="12"/>
  <c r="DK103" i="24"/>
  <c r="DL103" i="24"/>
  <c r="F24" i="12"/>
  <c r="F2" i="12"/>
  <c r="O2" i="12"/>
  <c r="B29" i="23"/>
  <c r="GO119" i="24"/>
  <c r="DX99" i="24"/>
  <c r="DW99" i="24"/>
  <c r="DL98" i="24"/>
  <c r="DK98" i="24"/>
  <c r="DI98" i="24"/>
  <c r="DK95" i="24"/>
  <c r="DL95" i="24"/>
  <c r="DW93" i="24"/>
  <c r="DX93" i="24"/>
  <c r="FM116" i="24"/>
  <c r="KC118" i="24"/>
  <c r="FR119" i="24"/>
  <c r="FF122" i="24"/>
  <c r="JI117" i="24"/>
  <c r="CY91" i="24"/>
  <c r="DI105" i="24"/>
  <c r="HM50" i="24"/>
  <c r="P24" i="12"/>
  <c r="L24" i="12"/>
  <c r="S24" i="12"/>
  <c r="O22" i="12"/>
  <c r="V30" i="12"/>
  <c r="CL117" i="24"/>
  <c r="BA117" i="24"/>
  <c r="AP114" i="24"/>
  <c r="DW78" i="24"/>
  <c r="DX78" i="24"/>
  <c r="DI104" i="24"/>
  <c r="DW96" i="24"/>
  <c r="DX96" i="24"/>
  <c r="DL27" i="24"/>
  <c r="DK27" i="24"/>
  <c r="DW73" i="24"/>
  <c r="DX73" i="24"/>
  <c r="DW98" i="24"/>
  <c r="DX98" i="24"/>
  <c r="DL92" i="24"/>
  <c r="DK92" i="24"/>
  <c r="DK110" i="24"/>
  <c r="DL110" i="24"/>
  <c r="DL106" i="24"/>
  <c r="DK106" i="24"/>
  <c r="DL76" i="24"/>
  <c r="DK76" i="24"/>
  <c r="DK28" i="24"/>
  <c r="DL28" i="24"/>
  <c r="DW37" i="24"/>
  <c r="DX37" i="24"/>
  <c r="DW72" i="24"/>
  <c r="DX72" i="24"/>
  <c r="DX104" i="24"/>
  <c r="DW104" i="24"/>
  <c r="DL101" i="24"/>
  <c r="DK101" i="24"/>
  <c r="DK97" i="24"/>
  <c r="DL97" i="24"/>
  <c r="DX95" i="24"/>
  <c r="DW95" i="24"/>
  <c r="DL108" i="24"/>
  <c r="DK108" i="24"/>
  <c r="DL77" i="24"/>
  <c r="DK77" i="24"/>
  <c r="DL25" i="24"/>
  <c r="DK25" i="24"/>
  <c r="DW36" i="24"/>
  <c r="DX36" i="24"/>
  <c r="DK100" i="24"/>
  <c r="DL100" i="24"/>
  <c r="DW106" i="24"/>
  <c r="DX106" i="24"/>
  <c r="DW76" i="24"/>
  <c r="DX76" i="24"/>
  <c r="DX90" i="24"/>
  <c r="DW90" i="24"/>
  <c r="DL26" i="24"/>
  <c r="DK26" i="24"/>
  <c r="DX41" i="24"/>
  <c r="DW41" i="24"/>
  <c r="DV41" i="24"/>
  <c r="DL61" i="24"/>
  <c r="DK61" i="24"/>
  <c r="DI61" i="24"/>
  <c r="DX50" i="24"/>
  <c r="DW50" i="24"/>
  <c r="EC49" i="24"/>
  <c r="DX101" i="24"/>
  <c r="DW101" i="24"/>
  <c r="DW97" i="24"/>
  <c r="DX97" i="24"/>
  <c r="DW92" i="24"/>
  <c r="DX92" i="24"/>
  <c r="DW110" i="24"/>
  <c r="DX110" i="24"/>
  <c r="DX108" i="24"/>
  <c r="DW108" i="24"/>
  <c r="DK111" i="24"/>
  <c r="DL111" i="24"/>
  <c r="DL79" i="24"/>
  <c r="DK79" i="24"/>
  <c r="DX28" i="24"/>
  <c r="DW28" i="24"/>
  <c r="DW100" i="24"/>
  <c r="DX100" i="24"/>
  <c r="DL99" i="24"/>
  <c r="DK99" i="24"/>
  <c r="DK96" i="24"/>
  <c r="DL96" i="24"/>
  <c r="DK93" i="24"/>
  <c r="DL93" i="24"/>
  <c r="DL78" i="24"/>
  <c r="DK78" i="24"/>
  <c r="DW77" i="24"/>
  <c r="DX77" i="24"/>
  <c r="DL75" i="24"/>
  <c r="DK75" i="24"/>
  <c r="DI75" i="24"/>
  <c r="DW25" i="24"/>
  <c r="DX25" i="24"/>
  <c r="DX60" i="24"/>
  <c r="DW60" i="24"/>
  <c r="DV60" i="24"/>
  <c r="DW111" i="24"/>
  <c r="DX111" i="24"/>
  <c r="DL107" i="24"/>
  <c r="DK107" i="24"/>
  <c r="DX79" i="24"/>
  <c r="DW79" i="24"/>
  <c r="DW91" i="24"/>
  <c r="DX91" i="24"/>
  <c r="DW86" i="24"/>
  <c r="DX86" i="24"/>
  <c r="DL85" i="24"/>
  <c r="DK85" i="24"/>
  <c r="DX26" i="24"/>
  <c r="DW26" i="24"/>
  <c r="DX24" i="24"/>
  <c r="DW24" i="24"/>
  <c r="DX63" i="24"/>
  <c r="DW63" i="24"/>
  <c r="DX54" i="24"/>
  <c r="DW54" i="24"/>
  <c r="DW57" i="24"/>
  <c r="DX57" i="24"/>
  <c r="DW74" i="24"/>
  <c r="DX74" i="24"/>
  <c r="DI34" i="24"/>
  <c r="DK34" i="24"/>
  <c r="DW61" i="24"/>
  <c r="DX61" i="24"/>
  <c r="DW27" i="24"/>
  <c r="DX27" i="24"/>
  <c r="DW35" i="24"/>
  <c r="DX35" i="24"/>
  <c r="DL42" i="24"/>
  <c r="DK42" i="24"/>
  <c r="DW84" i="24"/>
  <c r="DX84" i="24"/>
  <c r="DW52" i="24"/>
  <c r="DX52" i="24"/>
  <c r="DK71" i="24"/>
  <c r="DL71" i="24"/>
  <c r="DX85" i="24"/>
  <c r="DW85" i="24"/>
  <c r="DW66" i="24"/>
  <c r="DX66" i="24"/>
  <c r="DW70" i="24"/>
  <c r="DX70" i="24"/>
  <c r="DW42" i="24"/>
  <c r="DX42" i="24"/>
  <c r="DW55" i="24"/>
  <c r="DX55" i="24"/>
  <c r="DW53" i="24"/>
  <c r="DX53" i="24"/>
  <c r="DL56" i="24"/>
  <c r="DK56" i="24"/>
  <c r="DK73" i="24"/>
  <c r="DL73" i="24"/>
  <c r="DL24" i="24"/>
  <c r="DK24" i="24"/>
  <c r="DK41" i="24"/>
  <c r="DL41" i="24"/>
  <c r="DX82" i="24"/>
  <c r="DW82" i="24"/>
  <c r="DL60" i="24"/>
  <c r="DK60" i="24"/>
  <c r="DW67" i="24"/>
  <c r="DX67" i="24"/>
  <c r="DX65" i="24"/>
  <c r="DW65" i="24"/>
  <c r="DK72" i="24"/>
  <c r="DL72" i="24"/>
  <c r="DX71" i="24"/>
  <c r="DW71" i="24"/>
  <c r="DX75" i="24"/>
  <c r="DW75" i="24"/>
  <c r="DW89" i="24"/>
  <c r="DX89" i="24"/>
  <c r="DL86" i="24"/>
  <c r="DK86" i="24"/>
  <c r="DK37" i="24"/>
  <c r="DL37" i="24"/>
  <c r="DQ35" i="24"/>
  <c r="DL63" i="24"/>
  <c r="DK63" i="24"/>
  <c r="DL57" i="24"/>
  <c r="DK57" i="24"/>
  <c r="DL74" i="24"/>
  <c r="DK74" i="24"/>
  <c r="DL16" i="24"/>
  <c r="DK16" i="24"/>
  <c r="DW16" i="24"/>
  <c r="DX16" i="24"/>
  <c r="DL15" i="24"/>
  <c r="DK15" i="24"/>
  <c r="AU11" i="5"/>
  <c r="DB14" i="5"/>
  <c r="DB12" i="5"/>
  <c r="DB27" i="5"/>
  <c r="DW40" i="24"/>
  <c r="DX40" i="24"/>
  <c r="H88" i="25"/>
  <c r="I88" i="25"/>
  <c r="F92" i="25"/>
  <c r="H83" i="25"/>
  <c r="I83" i="25"/>
  <c r="F83" i="25"/>
  <c r="G84" i="25"/>
  <c r="DW30" i="24"/>
  <c r="DX30" i="24"/>
  <c r="DB23" i="5"/>
  <c r="CS40" i="24"/>
  <c r="F39" i="24"/>
  <c r="FQ39" i="24"/>
  <c r="GO40" i="24"/>
  <c r="Q40" i="24"/>
  <c r="H81" i="25"/>
  <c r="I81" i="25"/>
  <c r="H96" i="25"/>
  <c r="I96" i="25"/>
  <c r="H84" i="25"/>
  <c r="I84" i="25"/>
  <c r="F74" i="25"/>
  <c r="DL70" i="24"/>
  <c r="DK70" i="24"/>
  <c r="DW11" i="24"/>
  <c r="DX11" i="24"/>
  <c r="DB17" i="5"/>
  <c r="DB20" i="5"/>
  <c r="DE32" i="24"/>
  <c r="AW38" i="24"/>
  <c r="CL38" i="24"/>
  <c r="CL39" i="24"/>
  <c r="GO39" i="24"/>
  <c r="FY38" i="24"/>
  <c r="BM40" i="24"/>
  <c r="Y40" i="24"/>
  <c r="IL40" i="24"/>
  <c r="G81" i="25"/>
  <c r="H92" i="25"/>
  <c r="I92" i="25"/>
  <c r="G76" i="25"/>
  <c r="G88" i="25"/>
  <c r="G87" i="25"/>
  <c r="DV22" i="24"/>
  <c r="DW22" i="24"/>
  <c r="DI29" i="24"/>
  <c r="DL29" i="24"/>
  <c r="DK29" i="24"/>
  <c r="DW13" i="24"/>
  <c r="DX13" i="24"/>
  <c r="L15" i="25"/>
  <c r="DB13" i="5"/>
  <c r="DB25" i="5"/>
  <c r="DB15" i="5"/>
  <c r="DF13" i="5"/>
  <c r="DF17" i="5"/>
  <c r="CZ32" i="24"/>
  <c r="CS39" i="24"/>
  <c r="IW39" i="24"/>
  <c r="GP39" i="24"/>
  <c r="E39" i="24"/>
  <c r="H99" i="25"/>
  <c r="I99" i="25"/>
  <c r="F76" i="25"/>
  <c r="F68" i="25"/>
  <c r="H56" i="25"/>
  <c r="I56" i="25"/>
  <c r="DX39" i="24"/>
  <c r="DW39" i="24"/>
  <c r="H66" i="25"/>
  <c r="I66" i="25"/>
  <c r="F57" i="25"/>
  <c r="DW14" i="24"/>
  <c r="DX14" i="24"/>
  <c r="DB11" i="5"/>
  <c r="BN64" i="24"/>
  <c r="CX33" i="24"/>
  <c r="JQ39" i="24"/>
  <c r="BY40" i="24"/>
  <c r="BI40" i="24"/>
  <c r="JJ39" i="24"/>
  <c r="BM39" i="24"/>
  <c r="G79" i="25"/>
  <c r="G96" i="25"/>
  <c r="F34" i="25"/>
  <c r="H32" i="25"/>
  <c r="I32" i="25"/>
  <c r="G58" i="25"/>
  <c r="DW12" i="24"/>
  <c r="DX12" i="24"/>
  <c r="DB22" i="5"/>
  <c r="DL30" i="24"/>
  <c r="DK30" i="24"/>
  <c r="DK11" i="24"/>
  <c r="DL11" i="24"/>
  <c r="DB19" i="5"/>
  <c r="M108" i="24"/>
  <c r="DV38" i="24"/>
  <c r="AK39" i="24"/>
  <c r="DV40" i="24"/>
  <c r="EC39" i="24"/>
  <c r="DE39" i="24"/>
  <c r="Q75" i="25"/>
  <c r="P75" i="25"/>
  <c r="J75" i="25"/>
  <c r="H134" i="25"/>
  <c r="I134" i="25"/>
  <c r="G134" i="25"/>
  <c r="DZ15" i="5"/>
  <c r="Q29" i="25"/>
  <c r="O93" i="25"/>
  <c r="AC75" i="25"/>
  <c r="F110" i="25"/>
  <c r="H142" i="25"/>
  <c r="I142" i="25"/>
  <c r="AA7" i="25"/>
  <c r="X7" i="25"/>
  <c r="Z29" i="25"/>
  <c r="Q37" i="25"/>
  <c r="N44" i="25"/>
  <c r="Y44" i="25"/>
  <c r="AA72" i="25"/>
  <c r="B75" i="25"/>
  <c r="B90" i="25"/>
  <c r="V90" i="25"/>
  <c r="P90" i="25"/>
  <c r="N90" i="25"/>
  <c r="O90" i="25"/>
  <c r="F133" i="25"/>
  <c r="G187" i="25"/>
  <c r="F193" i="25"/>
  <c r="H199" i="25"/>
  <c r="I199" i="25"/>
  <c r="DW12" i="5"/>
  <c r="DZ14" i="5"/>
  <c r="N23" i="25"/>
  <c r="AC23" i="25"/>
  <c r="AA23" i="25"/>
  <c r="AB23" i="25"/>
  <c r="P23" i="25"/>
  <c r="R23" i="25"/>
  <c r="T31" i="25"/>
  <c r="S31" i="25"/>
  <c r="AB31" i="25"/>
  <c r="Z35" i="25"/>
  <c r="AA35" i="25"/>
  <c r="T35" i="25"/>
  <c r="S35" i="25"/>
  <c r="R35" i="25"/>
  <c r="V35" i="25"/>
  <c r="W43" i="25"/>
  <c r="K43" i="25"/>
  <c r="P43" i="25"/>
  <c r="R86" i="25"/>
  <c r="AB86" i="25"/>
  <c r="O86" i="25"/>
  <c r="T86" i="25"/>
  <c r="B86" i="25"/>
  <c r="P86" i="25"/>
  <c r="W86" i="25"/>
  <c r="AA97" i="25"/>
  <c r="U97" i="25"/>
  <c r="P97" i="25"/>
  <c r="S93" i="25"/>
  <c r="K93" i="25"/>
  <c r="O75" i="25"/>
  <c r="Y31" i="25"/>
  <c r="Y23" i="25"/>
  <c r="X72" i="25"/>
  <c r="R72" i="25"/>
  <c r="R29" i="25"/>
  <c r="X29" i="25"/>
  <c r="AB29" i="25"/>
  <c r="G151" i="25"/>
  <c r="H195" i="25"/>
  <c r="I195" i="25"/>
  <c r="G112" i="25"/>
  <c r="O43" i="25"/>
  <c r="P31" i="25"/>
  <c r="V86" i="25"/>
  <c r="X35" i="25"/>
  <c r="AC35" i="25"/>
  <c r="X23" i="25"/>
  <c r="H131" i="25"/>
  <c r="I131" i="25"/>
  <c r="O23" i="25"/>
  <c r="Y16" i="25"/>
  <c r="S16" i="25"/>
  <c r="Y26" i="25"/>
  <c r="O26" i="25"/>
  <c r="Y49" i="25"/>
  <c r="AC55" i="25"/>
  <c r="X55" i="25"/>
  <c r="V55" i="25"/>
  <c r="AB55" i="25"/>
  <c r="P55" i="25"/>
  <c r="O55" i="25"/>
  <c r="S55" i="25"/>
  <c r="G137" i="25"/>
  <c r="G139" i="25"/>
  <c r="H146" i="25"/>
  <c r="I146" i="25"/>
  <c r="G147" i="25"/>
  <c r="G150" i="25"/>
  <c r="DW19" i="5"/>
  <c r="DZ27" i="5"/>
  <c r="DZ12" i="5"/>
  <c r="K29" i="25"/>
  <c r="AA43" i="25"/>
  <c r="T43" i="25"/>
  <c r="V31" i="25"/>
  <c r="P72" i="25"/>
  <c r="AA86" i="25"/>
  <c r="K35" i="25"/>
  <c r="K23" i="25"/>
  <c r="H174" i="25"/>
  <c r="I174" i="25"/>
  <c r="T23" i="25"/>
  <c r="M37" i="25"/>
  <c r="AC37" i="25"/>
  <c r="L37" i="25"/>
  <c r="X37" i="25"/>
  <c r="R37" i="25"/>
  <c r="B37" i="25"/>
  <c r="AB37" i="25"/>
  <c r="Z60" i="25"/>
  <c r="W60" i="25"/>
  <c r="B60" i="25"/>
  <c r="N60" i="25"/>
  <c r="Y93" i="25"/>
  <c r="H154" i="25"/>
  <c r="I154" i="25"/>
  <c r="DW17" i="5"/>
  <c r="DZ22" i="5"/>
  <c r="W75" i="25"/>
  <c r="Q31" i="25"/>
  <c r="Q23" i="25"/>
  <c r="J29" i="25"/>
  <c r="O29" i="25"/>
  <c r="S43" i="25"/>
  <c r="X31" i="25"/>
  <c r="Z43" i="25"/>
  <c r="AA31" i="25"/>
  <c r="AC86" i="25"/>
  <c r="L35" i="25"/>
  <c r="B23" i="25"/>
  <c r="Z23" i="25"/>
  <c r="Q6" i="25"/>
  <c r="U6" i="25"/>
  <c r="O22" i="25"/>
  <c r="AB22" i="25"/>
  <c r="X22" i="25"/>
  <c r="Q22" i="25"/>
  <c r="AC22" i="25"/>
  <c r="M28" i="25"/>
  <c r="AC28" i="25"/>
  <c r="AC45" i="25"/>
  <c r="T45" i="25"/>
  <c r="R45" i="25"/>
  <c r="R63" i="25"/>
  <c r="P63" i="25"/>
  <c r="AB63" i="25"/>
  <c r="Z75" i="25"/>
  <c r="X77" i="25"/>
  <c r="T77" i="25"/>
  <c r="N77" i="25"/>
  <c r="L77" i="25"/>
  <c r="AB77" i="25"/>
  <c r="J77" i="25"/>
  <c r="Z94" i="25"/>
  <c r="AB94" i="25"/>
  <c r="S94" i="25"/>
  <c r="W94" i="25"/>
  <c r="T94" i="25"/>
  <c r="O94" i="25"/>
  <c r="P94" i="25"/>
  <c r="B94" i="25"/>
  <c r="AB101" i="25"/>
  <c r="AA101" i="25"/>
  <c r="X101" i="25"/>
  <c r="H162" i="25"/>
  <c r="I162" i="25"/>
  <c r="G163" i="25"/>
  <c r="F165" i="25"/>
  <c r="F177" i="25"/>
  <c r="G177" i="25"/>
  <c r="DW16" i="5"/>
  <c r="DZ19" i="5"/>
  <c r="Q93" i="25"/>
  <c r="N93" i="25"/>
  <c r="AA75" i="25"/>
  <c r="M31" i="25"/>
  <c r="M23" i="25"/>
  <c r="Q72" i="25"/>
  <c r="B29" i="25"/>
  <c r="AC29" i="25"/>
  <c r="S29" i="25"/>
  <c r="U75" i="25"/>
  <c r="L43" i="25"/>
  <c r="R31" i="25"/>
  <c r="AC43" i="25"/>
  <c r="AC31" i="25"/>
  <c r="L86" i="25"/>
  <c r="N35" i="25"/>
  <c r="W23" i="25"/>
  <c r="T7" i="25"/>
  <c r="M24" i="25"/>
  <c r="V24" i="25"/>
  <c r="AB30" i="25"/>
  <c r="U30" i="25"/>
  <c r="W30" i="25"/>
  <c r="L31" i="25"/>
  <c r="AB33" i="25"/>
  <c r="N33" i="25"/>
  <c r="P35" i="25"/>
  <c r="N43" i="25"/>
  <c r="AC54" i="25"/>
  <c r="W54" i="25"/>
  <c r="S54" i="25"/>
  <c r="M54" i="25"/>
  <c r="T54" i="25"/>
  <c r="AB75" i="25"/>
  <c r="B77" i="25"/>
  <c r="J86" i="25"/>
  <c r="J98" i="25"/>
  <c r="W98" i="25"/>
  <c r="V98" i="25"/>
  <c r="P98" i="25"/>
  <c r="T98" i="25"/>
  <c r="F106" i="25"/>
  <c r="H106" i="25"/>
  <c r="I106" i="25"/>
  <c r="H112" i="25"/>
  <c r="I112" i="25"/>
  <c r="H122" i="25"/>
  <c r="I122" i="25"/>
  <c r="H123" i="25"/>
  <c r="I123" i="25"/>
  <c r="F125" i="25"/>
  <c r="G126" i="25"/>
  <c r="H127" i="25"/>
  <c r="I127" i="25"/>
  <c r="H170" i="25"/>
  <c r="I170" i="25"/>
  <c r="G171" i="25"/>
  <c r="Y75" i="25"/>
  <c r="X75" i="25"/>
  <c r="Y35" i="25"/>
  <c r="U29" i="25"/>
  <c r="W29" i="25"/>
  <c r="L75" i="25"/>
  <c r="J31" i="25"/>
  <c r="X43" i="25"/>
  <c r="S86" i="25"/>
  <c r="AB35" i="25"/>
  <c r="L23" i="25"/>
  <c r="Y2" i="25"/>
  <c r="U2" i="25"/>
  <c r="AB8" i="25"/>
  <c r="AA8" i="25"/>
  <c r="W12" i="25"/>
  <c r="R12" i="25"/>
  <c r="N31" i="25"/>
  <c r="W35" i="25"/>
  <c r="V43" i="25"/>
  <c r="X86" i="25"/>
  <c r="F173" i="25"/>
  <c r="F181" i="25"/>
  <c r="DZ16" i="5"/>
  <c r="M73" i="25"/>
  <c r="R73" i="25"/>
  <c r="J73" i="25"/>
  <c r="Q36" i="25"/>
  <c r="O19" i="25"/>
  <c r="AB19" i="25"/>
  <c r="K20" i="25"/>
  <c r="O39" i="25"/>
  <c r="AB39" i="25"/>
  <c r="W40" i="25"/>
  <c r="T47" i="25"/>
  <c r="Q52" i="25"/>
  <c r="Q64" i="25"/>
  <c r="T69" i="25"/>
  <c r="O73" i="25"/>
  <c r="O78" i="25"/>
  <c r="O80" i="25"/>
  <c r="X89" i="25"/>
  <c r="Z69" i="25"/>
  <c r="U78" i="25"/>
  <c r="DE59" i="24"/>
  <c r="CW42" i="24"/>
  <c r="Q20" i="25"/>
  <c r="W64" i="25"/>
  <c r="AB69" i="25"/>
  <c r="B78" i="25"/>
  <c r="V78" i="25"/>
  <c r="T80" i="25"/>
  <c r="M82" i="25"/>
  <c r="U73" i="25"/>
  <c r="T73" i="25"/>
  <c r="K36" i="25"/>
  <c r="AC82" i="25"/>
  <c r="AA36" i="25"/>
  <c r="AA9" i="25"/>
  <c r="G9" i="25"/>
  <c r="T15" i="25"/>
  <c r="W20" i="25"/>
  <c r="Y38" i="25"/>
  <c r="O47" i="25"/>
  <c r="AB47" i="25"/>
  <c r="J52" i="25"/>
  <c r="AA52" i="25"/>
  <c r="AC64" i="25"/>
  <c r="L69" i="25"/>
  <c r="S89" i="25"/>
  <c r="X100" i="25"/>
  <c r="F100" i="25"/>
  <c r="Q73" i="25"/>
  <c r="M36" i="25"/>
  <c r="B15" i="25"/>
  <c r="K19" i="25"/>
  <c r="K39" i="25"/>
  <c r="B47" i="25"/>
  <c r="O51" i="25"/>
  <c r="CW59" i="24"/>
  <c r="DW29" i="24"/>
  <c r="DX29" i="24"/>
  <c r="DQ52" i="24"/>
  <c r="JQ123" i="24"/>
  <c r="E117" i="24"/>
  <c r="DE112" i="24"/>
  <c r="DQ116" i="24"/>
  <c r="FM117" i="24"/>
  <c r="JE117" i="24"/>
  <c r="AO114" i="24"/>
  <c r="BA119" i="24"/>
  <c r="CY112" i="24"/>
  <c r="BN118" i="24"/>
  <c r="BZ123" i="24"/>
  <c r="DQ39" i="24"/>
  <c r="CX112" i="24"/>
  <c r="KC114" i="24"/>
  <c r="CK119" i="24"/>
  <c r="CZ112" i="24"/>
  <c r="CG123" i="24"/>
  <c r="HM123" i="24"/>
  <c r="FQ123" i="24"/>
  <c r="CK123" i="24"/>
  <c r="BB123" i="24"/>
  <c r="DI122" i="24"/>
  <c r="BB119" i="24"/>
  <c r="R118" i="24"/>
  <c r="IX117" i="24"/>
  <c r="HB117" i="24"/>
  <c r="FF117" i="24"/>
  <c r="F117" i="24"/>
  <c r="IL116" i="24"/>
  <c r="GP116" i="24"/>
  <c r="BZ116" i="24"/>
  <c r="AP116" i="24"/>
  <c r="JV114" i="24"/>
  <c r="HZ114" i="24"/>
  <c r="GC114" i="24"/>
  <c r="AC112" i="24"/>
  <c r="HY114" i="24"/>
  <c r="HI117" i="24"/>
  <c r="Y118" i="24"/>
  <c r="FF118" i="24"/>
  <c r="HB118" i="24"/>
  <c r="IX118" i="24"/>
  <c r="R119" i="24"/>
  <c r="DJ122" i="24"/>
  <c r="BB117" i="24"/>
  <c r="DI82" i="24"/>
  <c r="DJ39" i="24"/>
  <c r="GK114" i="24"/>
  <c r="GK112" i="24"/>
  <c r="KC112" i="24"/>
  <c r="AO116" i="24"/>
  <c r="DI112" i="24"/>
  <c r="DK112" i="24"/>
  <c r="DL112" i="24"/>
  <c r="AK112" i="24"/>
  <c r="CL123" i="24"/>
  <c r="BY116" i="24"/>
  <c r="DI114" i="24"/>
  <c r="DL114" i="24"/>
  <c r="DK114" i="24"/>
  <c r="DX23" i="24"/>
  <c r="DW15" i="24"/>
  <c r="DX15" i="24"/>
  <c r="DV116" i="24"/>
  <c r="DX116" i="24"/>
  <c r="DW116" i="24"/>
  <c r="DV122" i="24"/>
  <c r="DV123" i="24"/>
  <c r="DQ14" i="24"/>
  <c r="EC116" i="24"/>
  <c r="EC122" i="24"/>
  <c r="DJ54" i="24"/>
  <c r="DQ55" i="24"/>
  <c r="DQ65" i="24"/>
  <c r="DJ53" i="24"/>
  <c r="DW112" i="24"/>
  <c r="DX112" i="24"/>
  <c r="DQ54" i="24"/>
  <c r="DJ55" i="24"/>
  <c r="EC112" i="24"/>
  <c r="DQ53" i="24"/>
  <c r="DV117" i="24"/>
  <c r="DW117" i="24"/>
  <c r="DX117" i="24"/>
  <c r="DQ40" i="24"/>
  <c r="DJ89" i="24"/>
  <c r="DV112" i="24"/>
  <c r="EC114" i="24"/>
  <c r="DX114" i="24"/>
  <c r="DW114" i="24"/>
  <c r="DW103" i="24"/>
  <c r="DX103" i="24"/>
  <c r="DW94" i="24"/>
  <c r="DX94" i="24"/>
  <c r="DW83" i="24"/>
  <c r="DX83" i="24"/>
  <c r="DW49" i="24"/>
  <c r="DX49" i="24"/>
  <c r="DV49" i="24"/>
  <c r="DI83" i="24"/>
  <c r="DL83" i="24"/>
  <c r="DK83" i="24"/>
  <c r="DK12" i="24"/>
  <c r="DL12" i="24"/>
  <c r="DL55" i="24"/>
  <c r="DK55" i="24"/>
  <c r="DK82" i="24"/>
  <c r="DL82" i="24"/>
  <c r="DQ12" i="24"/>
  <c r="DQ90" i="24"/>
  <c r="DL65" i="24"/>
  <c r="DK65" i="24"/>
  <c r="DK52" i="24"/>
  <c r="DL52" i="24"/>
  <c r="DJ12" i="24"/>
  <c r="DI90" i="24"/>
  <c r="DK90" i="24"/>
  <c r="DL84" i="24"/>
  <c r="DK84" i="24"/>
  <c r="DK53" i="24"/>
  <c r="DL53" i="24"/>
  <c r="DI13" i="24"/>
  <c r="DL13" i="24"/>
  <c r="DK13" i="24"/>
  <c r="DI40" i="24"/>
  <c r="DK39" i="24"/>
  <c r="DL39" i="24"/>
  <c r="DL66" i="24"/>
  <c r="DK66" i="24"/>
  <c r="DJ91" i="24"/>
  <c r="DQ82" i="24"/>
  <c r="DI66" i="24"/>
  <c r="DQ91" i="24"/>
  <c r="DK51" i="24"/>
  <c r="DL51" i="24"/>
  <c r="DK89" i="24"/>
  <c r="DL89" i="24"/>
  <c r="DJ66" i="24"/>
  <c r="DK54" i="24"/>
  <c r="DL54" i="24"/>
  <c r="DL14" i="24"/>
  <c r="DK14" i="24"/>
  <c r="DK40" i="24"/>
  <c r="DL40" i="24"/>
  <c r="DI38" i="24"/>
  <c r="DK38" i="24"/>
  <c r="DL38" i="24"/>
  <c r="DW38" i="24"/>
  <c r="DX38" i="24"/>
  <c r="DW34" i="24"/>
  <c r="DX34" i="24"/>
  <c r="DV11" i="24"/>
  <c r="DK22" i="24"/>
  <c r="DL23" i="24"/>
  <c r="DL94" i="24"/>
  <c r="DK94" i="24"/>
  <c r="DL91" i="24"/>
  <c r="DL35" i="24"/>
  <c r="DJ38" i="24"/>
  <c r="DQ38" i="24"/>
  <c r="DJ83" i="24"/>
  <c r="DQ83" i="24"/>
  <c r="DQ29" i="24"/>
  <c r="DQ13" i="24"/>
  <c r="DJ13" i="24"/>
  <c r="DQ114" i="24"/>
  <c r="CW109" i="24"/>
  <c r="CY109" i="24"/>
  <c r="DE109" i="24"/>
  <c r="CZ109" i="24"/>
  <c r="CZ104" i="24"/>
  <c r="CZ84" i="24"/>
  <c r="CW84" i="24"/>
  <c r="CX59" i="24"/>
  <c r="CZ35" i="24"/>
  <c r="CX35" i="24"/>
  <c r="CZ88" i="24"/>
  <c r="DE23" i="24"/>
  <c r="CX39" i="24"/>
  <c r="DE14" i="24"/>
  <c r="CZ14" i="24"/>
  <c r="CW14" i="24"/>
  <c r="CX23" i="24"/>
  <c r="CZ23" i="24"/>
  <c r="U22" i="12"/>
  <c r="G30" i="12"/>
  <c r="N24" i="12"/>
  <c r="C24" i="12"/>
  <c r="T22" i="12"/>
  <c r="H2" i="12"/>
  <c r="E30" i="12"/>
  <c r="C30" i="12"/>
  <c r="E24" i="12"/>
  <c r="C22" i="12"/>
  <c r="U30" i="12"/>
  <c r="R30" i="12"/>
  <c r="K22" i="12"/>
  <c r="E22" i="12"/>
  <c r="F89" i="25"/>
  <c r="F60" i="25"/>
  <c r="G44" i="25"/>
  <c r="F7" i="25"/>
  <c r="G101" i="25"/>
  <c r="F35" i="25"/>
  <c r="G97" i="25"/>
  <c r="G64" i="25"/>
  <c r="H39" i="25"/>
  <c r="I39" i="25"/>
  <c r="G39" i="25"/>
  <c r="F39" i="25"/>
  <c r="F73" i="25"/>
  <c r="H73" i="25"/>
  <c r="I73" i="25"/>
  <c r="G73" i="25"/>
  <c r="F30" i="25"/>
  <c r="H30" i="25"/>
  <c r="I30" i="25"/>
  <c r="G30" i="25"/>
  <c r="G77" i="25"/>
  <c r="H77" i="25"/>
  <c r="I77" i="25"/>
  <c r="F77" i="25"/>
  <c r="G63" i="25"/>
  <c r="F63" i="25"/>
  <c r="H63" i="25"/>
  <c r="I63" i="25"/>
  <c r="F43" i="25"/>
  <c r="H43" i="25"/>
  <c r="I43" i="25"/>
  <c r="G43" i="25"/>
  <c r="H44" i="25"/>
  <c r="I44" i="25"/>
  <c r="F44" i="25"/>
  <c r="F97" i="25"/>
  <c r="O14" i="25"/>
  <c r="DC19" i="5"/>
  <c r="DW22" i="5"/>
  <c r="O12" i="25"/>
  <c r="DC22" i="5"/>
  <c r="G15" i="25"/>
  <c r="H15" i="25"/>
  <c r="I15" i="25"/>
  <c r="F15" i="25"/>
  <c r="F40" i="25"/>
  <c r="H40" i="25"/>
  <c r="I40" i="25"/>
  <c r="G40" i="25"/>
  <c r="H98" i="25"/>
  <c r="I98" i="25"/>
  <c r="G98" i="25"/>
  <c r="F98" i="25"/>
  <c r="G90" i="25"/>
  <c r="H90" i="25"/>
  <c r="I90" i="25"/>
  <c r="F90" i="25"/>
  <c r="DC11" i="5"/>
  <c r="O2" i="25"/>
  <c r="G89" i="25"/>
  <c r="H7" i="25"/>
  <c r="I7" i="25"/>
  <c r="F19" i="25"/>
  <c r="G19" i="25"/>
  <c r="H19" i="25"/>
  <c r="I19" i="25"/>
  <c r="G52" i="25"/>
  <c r="H52" i="25"/>
  <c r="I52" i="25"/>
  <c r="F52" i="25"/>
  <c r="H86" i="25"/>
  <c r="I86" i="25"/>
  <c r="G86" i="25"/>
  <c r="F86" i="25"/>
  <c r="F94" i="25"/>
  <c r="F45" i="25"/>
  <c r="G45" i="25"/>
  <c r="H45" i="25"/>
  <c r="I45" i="25"/>
  <c r="DW27" i="5"/>
  <c r="O18" i="25"/>
  <c r="DC27" i="5"/>
  <c r="H100" i="25"/>
  <c r="I100" i="25"/>
  <c r="H101" i="25"/>
  <c r="I101" i="25"/>
  <c r="H9" i="25"/>
  <c r="I9" i="25"/>
  <c r="G80" i="25"/>
  <c r="F80" i="25"/>
  <c r="H36" i="25"/>
  <c r="I36" i="25"/>
  <c r="G36" i="25"/>
  <c r="F36" i="25"/>
  <c r="G78" i="25"/>
  <c r="H78" i="25"/>
  <c r="I78" i="25"/>
  <c r="F24" i="25"/>
  <c r="G24" i="25"/>
  <c r="H24" i="25"/>
  <c r="I24" i="25"/>
  <c r="F22" i="25"/>
  <c r="H22" i="25"/>
  <c r="I22" i="25"/>
  <c r="G22" i="25"/>
  <c r="H49" i="25"/>
  <c r="I49" i="25"/>
  <c r="G49" i="25"/>
  <c r="H93" i="25"/>
  <c r="I93" i="25"/>
  <c r="F93" i="25"/>
  <c r="G93" i="25"/>
  <c r="DW11" i="5"/>
  <c r="F49" i="25"/>
  <c r="F101" i="25"/>
  <c r="O3" i="25"/>
  <c r="DC12" i="5"/>
  <c r="H80" i="25"/>
  <c r="I80" i="25"/>
  <c r="F9" i="25"/>
  <c r="H47" i="25"/>
  <c r="I47" i="25"/>
  <c r="G47" i="25"/>
  <c r="F47" i="25"/>
  <c r="G20" i="25"/>
  <c r="H20" i="25"/>
  <c r="I20" i="25"/>
  <c r="F20" i="25"/>
  <c r="F31" i="25"/>
  <c r="G31" i="25"/>
  <c r="H31" i="25"/>
  <c r="I31" i="25"/>
  <c r="F33" i="25"/>
  <c r="H33" i="25"/>
  <c r="I33" i="25"/>
  <c r="G33" i="25"/>
  <c r="F23" i="25"/>
  <c r="H23" i="25"/>
  <c r="I23" i="25"/>
  <c r="G23" i="25"/>
  <c r="H26" i="25"/>
  <c r="I26" i="25"/>
  <c r="F26" i="25"/>
  <c r="G26" i="25"/>
  <c r="O10" i="25"/>
  <c r="DC20" i="5"/>
  <c r="DW14" i="5"/>
  <c r="O5" i="25"/>
  <c r="DC14" i="5"/>
  <c r="H97" i="25"/>
  <c r="I97" i="25"/>
  <c r="G7" i="25"/>
  <c r="G38" i="25"/>
  <c r="H38" i="25"/>
  <c r="I38" i="25"/>
  <c r="F38" i="25"/>
  <c r="F55" i="25"/>
  <c r="G55" i="25"/>
  <c r="H55" i="25"/>
  <c r="I55" i="25"/>
  <c r="F75" i="25"/>
  <c r="G75" i="25"/>
  <c r="H75" i="25"/>
  <c r="I75" i="25"/>
  <c r="DW15" i="5"/>
  <c r="DC15" i="5"/>
  <c r="O6" i="25"/>
  <c r="DC17" i="5"/>
  <c r="O8" i="25"/>
  <c r="G35" i="25"/>
  <c r="H35" i="25"/>
  <c r="I35" i="25"/>
  <c r="H51" i="25"/>
  <c r="I51" i="25"/>
  <c r="F51" i="25"/>
  <c r="G51" i="25"/>
  <c r="F64" i="25"/>
  <c r="H64" i="25"/>
  <c r="I64" i="25"/>
  <c r="H54" i="25"/>
  <c r="I54" i="25"/>
  <c r="F54" i="25"/>
  <c r="G54" i="25"/>
  <c r="F28" i="25"/>
  <c r="H28" i="25"/>
  <c r="I28" i="25"/>
  <c r="G28" i="25"/>
  <c r="F78" i="25"/>
  <c r="O16" i="25"/>
  <c r="DC25" i="5"/>
  <c r="G100" i="25"/>
  <c r="H89" i="25"/>
  <c r="I89" i="25"/>
  <c r="G82" i="25"/>
  <c r="H82" i="25"/>
  <c r="I82" i="25"/>
  <c r="F82" i="25"/>
  <c r="H69" i="25"/>
  <c r="I69" i="25"/>
  <c r="F69" i="25"/>
  <c r="G69" i="25"/>
  <c r="H29" i="25"/>
  <c r="I29" i="25"/>
  <c r="F29" i="25"/>
  <c r="G29" i="25"/>
  <c r="H60" i="25"/>
  <c r="I60" i="25"/>
  <c r="G60" i="25"/>
  <c r="F37" i="25"/>
  <c r="G37" i="25"/>
  <c r="H37" i="25"/>
  <c r="I37" i="25"/>
  <c r="H72" i="25"/>
  <c r="I72" i="25"/>
  <c r="G72" i="25"/>
  <c r="F72" i="25"/>
  <c r="H94" i="25"/>
  <c r="I94" i="25"/>
  <c r="DW13" i="5"/>
  <c r="DC13" i="5"/>
  <c r="O4" i="25"/>
  <c r="DC23" i="5"/>
  <c r="O13" i="25"/>
  <c r="G94" i="25"/>
  <c r="H3" i="25"/>
  <c r="I3" i="25"/>
  <c r="G3" i="25"/>
  <c r="F3" i="25"/>
  <c r="F2" i="25"/>
  <c r="G2" i="25"/>
  <c r="H2" i="25"/>
  <c r="I2" i="25"/>
  <c r="H6" i="25"/>
  <c r="I6" i="25"/>
  <c r="F6" i="25"/>
  <c r="G6" i="25"/>
  <c r="F18" i="25"/>
  <c r="G18" i="25"/>
  <c r="H18" i="25"/>
  <c r="I18" i="25"/>
  <c r="G14" i="25"/>
  <c r="F14" i="25"/>
  <c r="H14" i="25"/>
  <c r="I14" i="25"/>
  <c r="H8" i="25"/>
  <c r="I8" i="25"/>
  <c r="F8" i="25"/>
  <c r="G8" i="25"/>
  <c r="F4" i="25"/>
  <c r="H4" i="25"/>
  <c r="I4" i="25"/>
  <c r="G4" i="25"/>
  <c r="F16" i="25"/>
  <c r="H16" i="25"/>
  <c r="I16" i="25"/>
  <c r="G16" i="25"/>
  <c r="H5" i="25"/>
  <c r="I5" i="25"/>
  <c r="F5" i="25"/>
  <c r="G5" i="25"/>
  <c r="G13" i="25"/>
  <c r="H13" i="25"/>
  <c r="I13" i="25"/>
  <c r="F13" i="25"/>
  <c r="F10" i="25"/>
  <c r="G10" i="25"/>
  <c r="H10" i="25"/>
  <c r="I10" i="25"/>
  <c r="F12" i="25"/>
  <c r="H12" i="25"/>
  <c r="I12" i="25"/>
  <c r="G12" i="25"/>
</calcChain>
</file>

<file path=xl/sharedStrings.xml><?xml version="1.0" encoding="utf-8"?>
<sst xmlns="http://schemas.openxmlformats.org/spreadsheetml/2006/main" count="4563" uniqueCount="1071">
  <si>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</si>
  <si>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</si>
  <si>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</si>
  <si>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</si>
  <si>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</si>
  <si>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</si>
  <si>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</si>
  <si>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</si>
  <si>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</si>
  <si>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</si>
  <si>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</si>
  <si>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</si>
  <si>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</si>
  <si>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</si>
  <si>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</si>
  <si>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</si>
  <si>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</si>
  <si>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</si>
  <si>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</si>
  <si>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</si>
  <si>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</si>
  <si>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</si>
  <si>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</si>
  <si>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</si>
  <si>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</si>
  <si>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</si>
  <si>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</si>
  <si>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</si>
  <si>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</si>
  <si>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</si>
  <si>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</si>
  <si>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</si>
  <si>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</si>
  <si>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</si>
  <si>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</si>
  <si>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</si>
  <si>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</si>
  <si>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</si>
  <si>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</si>
  <si>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</si>
  <si>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</si>
  <si>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</si>
  <si>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</si>
  <si>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</si>
  <si>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</si>
  <si>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</si>
  <si>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</si>
  <si>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</si>
  <si>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</si>
  <si>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</si>
  <si>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</si>
  <si>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</si>
  <si>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</si>
  <si>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</si>
  <si>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</si>
  <si>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</si>
  <si>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</si>
  <si>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</si>
  <si>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</si>
  <si>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</si>
  <si>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</si>
  <si>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</si>
  <si>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</si>
  <si>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</si>
  <si>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</si>
  <si>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</si>
  <si>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</si>
  <si>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</si>
  <si>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</si>
  <si>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</si>
  <si>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</si>
  <si>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</si>
  <si>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</si>
  <si>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</si>
  <si>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</si>
  <si>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</si>
  <si>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</si>
  <si>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</si>
  <si>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</si>
  <si>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</si>
  <si>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</si>
  <si>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</si>
  <si>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</si>
  <si>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</si>
  <si>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</si>
  <si>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</si>
  <si>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</si>
  <si>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</si>
  <si>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</si>
  <si>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</si>
  <si>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</si>
  <si>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</si>
  <si>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</si>
  <si>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</si>
  <si>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</si>
  <si>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</si>
  <si>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</si>
  <si>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</si>
  <si>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</si>
  <si>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</si>
  <si>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</si>
  <si>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</si>
  <si>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</si>
  <si>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</si>
  <si>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</si>
  <si>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</si>
  <si>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</si>
  <si>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</si>
  <si>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</si>
  <si>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</si>
  <si>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</si>
  <si>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</si>
  <si>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</si>
  <si>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</si>
  <si>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</si>
  <si>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</si>
  <si>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</si>
  <si>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</si>
  <si>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</si>
  <si>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</si>
  <si>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</si>
  <si>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</si>
  <si>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</si>
  <si>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</si>
  <si>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</si>
  <si>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</si>
  <si>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</si>
  <si>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</si>
  <si>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</si>
  <si>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</si>
  <si>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</si>
  <si>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</si>
  <si>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</si>
  <si>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</si>
  <si>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</si>
  <si>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</si>
  <si>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</si>
  <si>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</si>
  <si>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</si>
  <si>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</si>
  <si>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</si>
  <si>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</si>
  <si>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</si>
  <si>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</si>
  <si>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</si>
  <si>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</si>
  <si>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</si>
  <si>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</si>
  <si>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</si>
  <si>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</si>
  <si>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</si>
  <si>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</si>
  <si>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</si>
  <si>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</si>
  <si>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</si>
  <si>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</si>
  <si>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</si>
  <si>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</si>
  <si>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</si>
  <si>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</si>
  <si>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</si>
  <si>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</si>
  <si>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</si>
  <si>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</si>
  <si>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</si>
  <si>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</si>
  <si>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</si>
  <si>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</si>
  <si>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</si>
  <si>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</si>
  <si>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</si>
  <si>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</si>
  <si>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</si>
  <si>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</si>
  <si>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</si>
  <si>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</si>
  <si>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</si>
  <si>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</si>
  <si>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</si>
  <si>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</si>
  <si>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</si>
  <si>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</si>
  <si>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</si>
  <si>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</si>
  <si>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</si>
  <si>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</si>
  <si>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</si>
  <si>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</si>
  <si>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</si>
  <si>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</si>
  <si>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</si>
  <si>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</si>
  <si>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</si>
  <si>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</si>
  <si>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</si>
  <si>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</si>
  <si>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</si>
  <si>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</si>
  <si>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</si>
  <si>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</si>
  <si>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</si>
  <si>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</si>
  <si>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</si>
  <si>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</si>
  <si>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</si>
  <si>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</si>
  <si>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</si>
  <si>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</si>
  <si>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</si>
  <si>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</si>
  <si>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</si>
  <si>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</si>
  <si>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</si>
  <si>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</si>
  <si>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</si>
  <si>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</si>
  <si>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</si>
  <si>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</si>
  <si>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</si>
  <si>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</si>
  <si>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</si>
  <si>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</si>
  <si>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</si>
  <si>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</si>
  <si>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</si>
  <si>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</si>
  <si>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</si>
  <si>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</si>
  <si>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</si>
  <si>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</si>
  <si>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</si>
  <si>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</si>
  <si>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</si>
  <si>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</si>
  <si>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</si>
  <si>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</si>
  <si>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</si>
  <si>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</si>
  <si>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</si>
  <si>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</si>
  <si>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</si>
  <si>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</si>
  <si>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</si>
  <si>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</si>
  <si>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</si>
  <si>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</si>
  <si>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</si>
  <si>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</si>
  <si>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</si>
  <si>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</si>
  <si>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</si>
  <si>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</si>
  <si>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</si>
  <si>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</si>
  <si>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</si>
  <si>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</si>
  <si>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</si>
  <si>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</si>
  <si>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</si>
  <si>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</si>
  <si>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</si>
  <si>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</si>
  <si>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</si>
  <si>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</si>
  <si>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</si>
  <si>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</si>
  <si>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</si>
  <si>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</si>
  <si>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</si>
  <si>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</si>
  <si>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</si>
  <si>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</si>
  <si>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</si>
  <si>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</si>
  <si>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</si>
  <si>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</si>
  <si>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</si>
  <si>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</si>
  <si>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</si>
  <si>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</si>
  <si>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</si>
  <si>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</si>
  <si>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</si>
  <si>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</si>
  <si>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</si>
  <si>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</si>
  <si>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</si>
  <si>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</si>
  <si>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</si>
  <si>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</si>
  <si>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</si>
  <si>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</si>
  <si>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</si>
  <si>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</si>
  <si>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</si>
  <si>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no_dna01</t>
  </si>
  <si>
    <t>no_krf01</t>
  </si>
  <si>
    <t>no_sp01</t>
  </si>
  <si>
    <t>no_v01</t>
  </si>
  <si>
    <t>no_h01</t>
  </si>
  <si>
    <t>no_sv01</t>
  </si>
  <si>
    <t>no_frp01</t>
  </si>
  <si>
    <t>no_rv01</t>
  </si>
  <si>
    <t>no_pp01</t>
  </si>
  <si>
    <t>no_al01</t>
  </si>
  <si>
    <t>no_mdg01</t>
  </si>
  <si>
    <t>no_kp01</t>
  </si>
  <si>
    <t>no_r01</t>
  </si>
  <si>
    <t>no_others</t>
  </si>
  <si>
    <t>Labour Party</t>
  </si>
  <si>
    <t>DNA</t>
  </si>
  <si>
    <t>Christian People's Party</t>
  </si>
  <si>
    <t>KRF</t>
  </si>
  <si>
    <t>Centre Party</t>
  </si>
  <si>
    <t>Liberal Party</t>
  </si>
  <si>
    <t>V</t>
  </si>
  <si>
    <t>Høyre</t>
  </si>
  <si>
    <t>H</t>
  </si>
  <si>
    <t>Socialistic Left Party</t>
  </si>
  <si>
    <t>SV</t>
  </si>
  <si>
    <t>Progress Party</t>
  </si>
  <si>
    <t>FRP</t>
  </si>
  <si>
    <t>Red Election Alliance</t>
  </si>
  <si>
    <t>RV</t>
  </si>
  <si>
    <t>Retired People's Party</t>
  </si>
  <si>
    <t>PP</t>
  </si>
  <si>
    <t>Aune List</t>
  </si>
  <si>
    <t>AL</t>
  </si>
  <si>
    <t>Environmental Party of the Greens</t>
  </si>
  <si>
    <t>MDG</t>
  </si>
  <si>
    <t>Coastal Party</t>
  </si>
  <si>
    <t>KP</t>
  </si>
  <si>
    <t>R</t>
  </si>
  <si>
    <t>Others</t>
  </si>
  <si>
    <t>no acronym</t>
  </si>
  <si>
    <t>Det Norske Arbeiderpati</t>
  </si>
  <si>
    <t>Kristelig Folkeparti</t>
  </si>
  <si>
    <t>Senterpartiet</t>
  </si>
  <si>
    <t>Venstre</t>
  </si>
  <si>
    <t>Conservative</t>
  </si>
  <si>
    <t>Sosialistisk Venstreparti</t>
  </si>
  <si>
    <t>Fremskrittspartiet</t>
  </si>
  <si>
    <t>Rød Valgallianse</t>
  </si>
  <si>
    <t>Pensjonistpartiet</t>
  </si>
  <si>
    <t>Aunelista</t>
  </si>
  <si>
    <t>Miljøpartiet De Grønne</t>
  </si>
  <si>
    <t>Kystpartiet</t>
  </si>
  <si>
    <t>Rødt</t>
  </si>
  <si>
    <t>andre</t>
  </si>
  <si>
    <t>red</t>
  </si>
  <si>
    <t>blue</t>
  </si>
  <si>
    <t>blue (dark)</t>
  </si>
  <si>
    <t>blue (light)</t>
  </si>
  <si>
    <t>red (dark)</t>
  </si>
  <si>
    <t>green</t>
  </si>
  <si>
    <t>green (dark)</t>
  </si>
  <si>
    <t>green (light)</t>
  </si>
  <si>
    <t>orange</t>
  </si>
  <si>
    <t>teal</t>
  </si>
  <si>
    <t>gray (dark)</t>
  </si>
  <si>
    <t>blue (medium)</t>
  </si>
  <si>
    <t>turquoise</t>
  </si>
  <si>
    <t>gray</t>
  </si>
  <si>
    <t>Brundtland III</t>
  </si>
  <si>
    <t>Bruntland IV</t>
  </si>
  <si>
    <t>Jagland I</t>
  </si>
  <si>
    <t>Bondevik I</t>
  </si>
  <si>
    <t>Stoltenberg I</t>
  </si>
  <si>
    <t>Bondevik II</t>
  </si>
  <si>
    <t>Stoltenberg II</t>
  </si>
  <si>
    <t>Nov-3-1990</t>
  </si>
  <si>
    <t>Sept-14-1993</t>
  </si>
  <si>
    <t>Oct-25-1996</t>
  </si>
  <si>
    <t>Oct-17-1997</t>
  </si>
  <si>
    <t>March-17-2000</t>
  </si>
  <si>
    <t>Oct-19-2001</t>
  </si>
  <si>
    <t>Oct-17-2005</t>
  </si>
  <si>
    <t>Oct-20-2009</t>
  </si>
  <si>
    <t>no_eu01</t>
  </si>
  <si>
    <t>European Union membership</t>
  </si>
  <si>
    <t>Norwegian membership in the European Union</t>
  </si>
  <si>
    <t>Yes</t>
  </si>
  <si>
    <t>No</t>
  </si>
  <si>
    <t>http://en.wikipedia.org/wiki/Politics_of_Norway</t>
  </si>
  <si>
    <t>http://parlgov.org/stable/data/nor.html</t>
  </si>
  <si>
    <t>http://www.nsd.uib.no/european_election_database/country/norway</t>
  </si>
  <si>
    <t>http://www.ipu.org/parline-e/reports/2239_A.htm</t>
  </si>
  <si>
    <t>http://data.un.org/CountryProfile.aspx?crname=Norway</t>
  </si>
  <si>
    <t>https://www.cia.gov/library/publications/the-world-factbook/geos/no.html</t>
  </si>
  <si>
    <t>TY  - JOUR</t>
  </si>
  <si>
    <t>AU  - Svasand, Lars</t>
  </si>
  <si>
    <t>AU  - Heidar, Knut</t>
  </si>
  <si>
    <t>AU  - Narud, Hanne Marthe</t>
  </si>
  <si>
    <t>AU  - Marthe Narud, Hanne</t>
  </si>
  <si>
    <t>AU  - Aalberg, Toril</t>
  </si>
  <si>
    <t>AU  - Aalberg, Torii</t>
  </si>
  <si>
    <t>AU  - AALBERG, TORIL</t>
  </si>
  <si>
    <t>AU  - Valen, Henry</t>
  </si>
  <si>
    <t>AU  - Brekken, Tove</t>
  </si>
  <si>
    <t>TI  - Norway</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</si>
  <si>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</si>
  <si>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</si>
  <si>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</si>
  <si>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</si>
  <si>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</si>
  <si>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</si>
  <si>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</si>
  <si>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</si>
  <si>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</si>
  <si>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</si>
  <si>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</si>
  <si>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</si>
  <si>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</si>
  <si>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</si>
  <si>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</si>
  <si>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</si>
  <si>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</si>
  <si>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</si>
  <si>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</si>
  <si>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</si>
  <si>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</si>
  <si>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</si>
  <si>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</si>
  <si>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</si>
  <si>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</si>
  <si>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</si>
  <si>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</si>
  <si>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</si>
  <si>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</si>
  <si>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</si>
  <si>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</si>
  <si>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http://dx.doi.org/10.1111/j.1475-6765.1992.tb00338.x</t>
  </si>
  <si>
    <t>UR  - http://dx.doi.org/10.1111/j.1475-6765.1993.tb00406.x</t>
  </si>
  <si>
    <t>UR  - http://dx.doi.org/10.1111/j.1475-6765.1994.tb00462.x</t>
  </si>
  <si>
    <t>UR  - http://dx.doi.org/10.1111/j.1475-6765.1995.tb00511.x</t>
  </si>
  <si>
    <t>UR  - http://dx.doi.org/10.1111/j.1475-6765.1996.tb00698.x</t>
  </si>
  <si>
    <t>UR  - http://dx.doi.org/10.1111/1475-6765.00365</t>
  </si>
  <si>
    <t>UR  - http://dx.doi.org/10.1111/1475-6765.00431</t>
  </si>
  <si>
    <t>UR  - http://dx.doi.org/10.1111/j.1475-6765.1999.tb00728.x</t>
  </si>
  <si>
    <t>UR  - http://dx.doi.org/10.1111/j.1475-6765.2000.tb01157.x</t>
  </si>
  <si>
    <t>UR  - http://dx.doi.org/10.1111/1475-6765.00616</t>
  </si>
  <si>
    <t>UR  - http://dx.doi.org/10.1111/1475-6765.00062</t>
  </si>
  <si>
    <t>UR  - http://dx.doi.org/10.1111/j.0304-4130.2003.00133.x</t>
  </si>
  <si>
    <t>UR  - http://dx.doi.org/10.1111/j.1475-6765.2004.00206.x</t>
  </si>
  <si>
    <t>UR  - http://dx.doi.org/10.1111/j.1475-6765.2005.00278.x</t>
  </si>
  <si>
    <t>UR  - http://dx.doi.org/10.1111/j.1475-6765.2006.00678.x</t>
  </si>
  <si>
    <t>UR  - http://dx.doi.org/10.1111/j.1475-6765.2007.00751.x</t>
  </si>
  <si>
    <t>UR  - http://dx.doi.org/10.1111/j.1475-6765.2008.00804.x</t>
  </si>
  <si>
    <t>UR  - http://dx.doi.org/10.1111/j.1475-6765.2009.01864.x</t>
  </si>
  <si>
    <t>UR  - http://dx.doi.org/10.1111/j.1475-6765.2010.01967.x</t>
  </si>
  <si>
    <t>UR  - http://dx.doi.org/10.1111/j.1475-6765.2011.02036.x</t>
  </si>
  <si>
    <t>UR  - http://dx.doi.org/10.1111/j.2047-8852.2012.00026.x</t>
  </si>
  <si>
    <t>DO  - 10.1111/j.1475-6765.1992.tb00338.x</t>
  </si>
  <si>
    <t>DO  - 10.1111/j.1475-6765.1993.tb00406.x</t>
  </si>
  <si>
    <t>DO  - 10.1111/j.1475-6765.1994.tb00462.x</t>
  </si>
  <si>
    <t>DO  - 10.1111/j.1475-6765.1995.tb00511.x</t>
  </si>
  <si>
    <t>DO  - 10.1111/j.1475-6765.1996.tb00698.x</t>
  </si>
  <si>
    <t>DO  - 10.1111/1475-6765.00365</t>
  </si>
  <si>
    <t>DO  - 10.1111/1475-6765.00431</t>
  </si>
  <si>
    <t>DO  - 10.1111/j.1475-6765.1999.tb00728.x</t>
  </si>
  <si>
    <t>DO  - 10.1111/j.1475-6765.2000.tb01157.x</t>
  </si>
  <si>
    <t>DO  - 10.1111/1475-6765.00616</t>
  </si>
  <si>
    <t>DO  - 10.1111/1475-6765.00062</t>
  </si>
  <si>
    <t>DO  - 10.1111/j.0304-4130.2003.00133.x</t>
  </si>
  <si>
    <t>DO  - 10.1111/j.1475-6765.2004.00206.x</t>
  </si>
  <si>
    <t>DO  - 10.1111/j.1475-6765.2005.00278.x</t>
  </si>
  <si>
    <t>DO  - 10.1111/j.1475-6765.2006.00678.x</t>
  </si>
  <si>
    <t>DO  - 10.1111/j.1475-6765.2007.00751.x</t>
  </si>
  <si>
    <t>DO  - 10.1111/j.1475-6765.2008.00804.x</t>
  </si>
  <si>
    <t>DO  - 10.1111/j.1475-6765.2009.01864.x</t>
  </si>
  <si>
    <t>DO  - 10.1111/j.1475-6765.2010.01967.x</t>
  </si>
  <si>
    <t>DO  - 10.1111/j.1475-6765.2011.02036.x</t>
  </si>
  <si>
    <t>DO  - 10.1111/j.2047-8852.2012.00026.x</t>
  </si>
  <si>
    <t>SP  - 485</t>
  </si>
  <si>
    <t>SP  - 515</t>
  </si>
  <si>
    <t>SP  - 389</t>
  </si>
  <si>
    <t>SP  - 443</t>
  </si>
  <si>
    <t>SP  - 429</t>
  </si>
  <si>
    <t>SP  - 463</t>
  </si>
  <si>
    <t>SP  - 483</t>
  </si>
  <si>
    <t>SP  - 481</t>
  </si>
  <si>
    <t>SP  - 375</t>
  </si>
  <si>
    <t>SP  - 1047</t>
  </si>
  <si>
    <t>SP  - 1048</t>
  </si>
  <si>
    <t>SP  - 1099</t>
  </si>
  <si>
    <t>SP  - 1140</t>
  </si>
  <si>
    <t>SP  - 1221</t>
  </si>
  <si>
    <t>SP  - 1055</t>
  </si>
  <si>
    <t>SP  - 1089</t>
  </si>
  <si>
    <t>SP  - 1067</t>
  </si>
  <si>
    <t>SP  - 1113</t>
  </si>
  <si>
    <t>SP  - 1084</t>
  </si>
  <si>
    <t>SP  - 235</t>
  </si>
  <si>
    <t>EP  - 488</t>
  </si>
  <si>
    <t>EP  - 517</t>
  </si>
  <si>
    <t>EP  - 395</t>
  </si>
  <si>
    <t>EP  - 448</t>
  </si>
  <si>
    <t>EP  - 431</t>
  </si>
  <si>
    <t>EP  - 468</t>
  </si>
  <si>
    <t>EP  - 492</t>
  </si>
  <si>
    <t>EP  - 487</t>
  </si>
  <si>
    <t>EP  - 382</t>
  </si>
  <si>
    <t>EP  - 1056</t>
  </si>
  <si>
    <t>EP  - 1051</t>
  </si>
  <si>
    <t>EP  - 1105</t>
  </si>
  <si>
    <t>EP  - 1146</t>
  </si>
  <si>
    <t>EP  - 1230</t>
  </si>
  <si>
    <t>EP  - 1062</t>
  </si>
  <si>
    <t>EP  - 1095</t>
  </si>
  <si>
    <t>EP  - 1072</t>
  </si>
  <si>
    <t>EP  - 1121</t>
  </si>
  <si>
    <t>EP  - 1091</t>
  </si>
  <si>
    <t>EP  - 242</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</si>
  <si>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</si>
  <si>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</si>
  <si>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</si>
  <si>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</si>
  <si>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</si>
  <si>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</si>
  <si>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</si>
  <si>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</si>
  <si>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</si>
  <si>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</si>
  <si>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</si>
  <si>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</si>
  <si>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</si>
  <si>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</si>
  <si>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</si>
  <si>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</si>
  <si>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</si>
  <si>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</si>
  <si>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</si>
  <si>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</si>
  <si>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</si>
  <si>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</si>
  <si>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Norway</t>
  </si>
  <si>
    <t>ministers</t>
  </si>
  <si>
    <t>Prime Minister</t>
  </si>
  <si>
    <t>Statsdepartmentet</t>
  </si>
  <si>
    <t>Minister, Office of the Prime Minister</t>
  </si>
  <si>
    <t>Statsråd ved Statsdepartmentetens kontor</t>
  </si>
  <si>
    <t>Foreign Affairs</t>
  </si>
  <si>
    <t>Utenriksdepartemente</t>
  </si>
  <si>
    <t>Oil and Energy</t>
  </si>
  <si>
    <t>Olje og energidepartementet</t>
  </si>
  <si>
    <t>Defence</t>
  </si>
  <si>
    <t xml:space="preserve">Forsvarsdepartementet </t>
  </si>
  <si>
    <t>Local Government</t>
  </si>
  <si>
    <t>Kommunaldepartementet</t>
  </si>
  <si>
    <t>Local Government and Regional Development</t>
  </si>
  <si>
    <t xml:space="preserve">Kommunal- og regionaldepartmentet </t>
  </si>
  <si>
    <t>Labour and Government Administration</t>
  </si>
  <si>
    <t xml:space="preserve">Arbeids-og administrasjonsdepartementet </t>
  </si>
  <si>
    <t>Government Administration</t>
  </si>
  <si>
    <t>Administrasjonsdepartementet</t>
  </si>
  <si>
    <t>Planning and Coordinationdepartment</t>
  </si>
  <si>
    <t>Planleggings- og samordningsdepartementet  </t>
  </si>
  <si>
    <t>Government Administration and Reform</t>
  </si>
  <si>
    <t xml:space="preserve">Fornyings- og administrasjonsdepartmentet </t>
  </si>
  <si>
    <t>Labour and Social Inclusion</t>
  </si>
  <si>
    <t>Arbeids- og inkluderingsdepartmentet</t>
  </si>
  <si>
    <t>Labour</t>
  </si>
  <si>
    <t xml:space="preserve">Arbeidsdepartmentet </t>
  </si>
  <si>
    <t>Agriculture</t>
  </si>
  <si>
    <t>Landbruksdepartementet</t>
  </si>
  <si>
    <t>Agriculture and Food</t>
  </si>
  <si>
    <t xml:space="preserve">Landbruks- og matdepartmentet </t>
  </si>
  <si>
    <t>Justice</t>
  </si>
  <si>
    <t>Fishery</t>
  </si>
  <si>
    <t>Fiskeridepartementet</t>
  </si>
  <si>
    <t>Fisheries and Coastal Affairs</t>
  </si>
  <si>
    <t xml:space="preserve">Fiskeri- og kystdepartmentet </t>
  </si>
  <si>
    <t>Industry and Commerce</t>
  </si>
  <si>
    <t>Naeringsdepartementet</t>
  </si>
  <si>
    <t>Commerce and Energy</t>
  </si>
  <si>
    <t>Naerings- og energidepartementet</t>
  </si>
  <si>
    <t>Environmental Affairs</t>
  </si>
  <si>
    <t xml:space="preserve">Miljoverndepartementet </t>
  </si>
  <si>
    <t>Climate Negotiations Affairs in (the Ministry of) Environmental Affairs</t>
  </si>
  <si>
    <t>Internasjonale klimaforhandlingssaker I Miljøverndepartementet</t>
  </si>
  <si>
    <t>Communications and Transportation</t>
  </si>
  <si>
    <t>Samferdselsdepartementet</t>
  </si>
  <si>
    <t>Social Affairs and Health</t>
  </si>
  <si>
    <t>Sosial- og helsedepartementet</t>
  </si>
  <si>
    <t>Sosialsakene I Sosial- og helsedepartementet</t>
  </si>
  <si>
    <t>Helsesakene i Sosial- og helsedepartementet</t>
  </si>
  <si>
    <t>Church, education and research</t>
  </si>
  <si>
    <t>Kirke-, utdannings- og forskningsdepartementet</t>
  </si>
  <si>
    <t>Utdanning og forskningsdepartmentet</t>
  </si>
  <si>
    <t>Education and Research Affairs</t>
  </si>
  <si>
    <t>Children and Family Affairs</t>
  </si>
  <si>
    <t>Barne- og familiedepartementet</t>
  </si>
  <si>
    <t>Children and Equality</t>
  </si>
  <si>
    <t>Barne- og likestillingsdepartmentet</t>
  </si>
  <si>
    <t>Children, Equality and Social Inclusion</t>
  </si>
  <si>
    <t>Barne-, likestillings- og inkluderingsdepartmentet</t>
  </si>
  <si>
    <t>Kulturdepartementet</t>
  </si>
  <si>
    <t>Culture &amp; Church Affairs</t>
  </si>
  <si>
    <t>Finance</t>
  </si>
  <si>
    <t>Finansdepartementet</t>
  </si>
  <si>
    <t>National Planning in (the Ministry of) Finance</t>
  </si>
  <si>
    <t xml:space="preserve">Planleggingsavdelingen i Finansdepartementet </t>
  </si>
  <si>
    <t>Brundtland IV</t>
  </si>
  <si>
    <t>replaced</t>
  </si>
  <si>
    <t>resigned, ministry merged with Oil and Energy</t>
  </si>
  <si>
    <t>acting</t>
  </si>
  <si>
    <t>died</t>
  </si>
  <si>
    <t>Norwegian government website lists Godal as acting minister, filling Holst's leave of absence, from 17 Dec, 1993. See: http://www.regjeringen.no/en/the-government/previous-governments/the-structure-of-the-registry/governments/modern-times/governments-since-1945/gro-harlem-brundtlands-third-government-.html?id=438731</t>
  </si>
  <si>
    <t>Norwegian government website lists Kari Nordheim-Larsen as acting minister during Berget's leave of absence from 24 December 1993 until 5 April 1994.  See http://www.regjeringen.no/en/the-government/previous-governments/the-structure-of-the-registry/governments/modern-times/governments-since-1945/gro-harlem-brundtlands-third-government-.html?id=438731</t>
  </si>
  <si>
    <t>resigned</t>
  </si>
  <si>
    <t>Jørgen Kosmo served as acting minister during Holt's leave of absence from 10 January 1997 until 4 February 1996.  See: http://www.regjeringen.no/en/the-government/previous-governments/the-structure-of-the-registry/governments/modern-times/governments-since-1945/thorbjorn-jaglands-government-1996-1997.html?id=438732</t>
  </si>
  <si>
    <t>Anne Enger Lahnstein served as acting Prime Minister during Bondevik's leave of absence from 31 August 1998 to 24 September 1998.</t>
  </si>
  <si>
    <t>Anne Enger Lahnstein served as acting minister during Arnstad's leave of absence from 26 March 1999 until 27 August 1999.</t>
  </si>
  <si>
    <t>Acting minister.  See: http://www.regjeringen.no/en/the-government/previous-governments/the-structure-of-the-registry/governments/modern-times/governments-since-1945/jens-stoltenbergs-government-2000---2001.html?id=438738</t>
  </si>
  <si>
    <t>moved to Trade and Industry Ministry</t>
  </si>
  <si>
    <t>Moved to Social Affairs ministry</t>
  </si>
  <si>
    <t>moved to Oil and Energy ministry</t>
  </si>
  <si>
    <t>Moved to Health and Care Ministry</t>
  </si>
  <si>
    <t>Moved to Labour and Social Inclusion</t>
  </si>
  <si>
    <t>Trond Giske served as acting minister wihle Knut Storberget was on leave of absence from 27 February 2009 until 30 March 2009.</t>
  </si>
  <si>
    <t>Dag Terje Andersen functioned as acting minister during Pedersen's leave of absence from 16 November 2006 to 10 April 2007</t>
  </si>
  <si>
    <t>Magnhild M. Kleppa served as acting minister while Liv Signe Navarsete was on leave of absence from 29 May 2009 to 8 June 2009.</t>
  </si>
  <si>
    <t>Moved to Trade and Industry Ministry</t>
  </si>
  <si>
    <t>Acting minister</t>
  </si>
  <si>
    <t>leave of absence</t>
  </si>
  <si>
    <t>Moved to ministry of Health and Care</t>
  </si>
  <si>
    <t>Moved to Ministry of Justice</t>
  </si>
  <si>
    <t>Moved to Foreign Affairs</t>
  </si>
  <si>
    <t>The PDY record differs from the English-language version of Norwegian government website which lists Bjurstrom as taking on Government Administration and Refrom on 21 December 2009, but the Norwegian translation of the same site suggests that it is the English translation of the government website that is incorrect and the original PDY is correct.</t>
  </si>
  <si>
    <t>Rigmor Aasrud served as acting minister during Bjurstrom's leave of absence from 29 November 2010 until 1 March 2011.  Resigned on 21 September 2012</t>
  </si>
  <si>
    <t>Grete Faremo served as acting minister during Storberget's leave of absence from 1 January 2011 until 31 March 2011.</t>
  </si>
  <si>
    <t>Moved to Ministry of Defence</t>
  </si>
  <si>
    <t>Tora Aasland served as acting minister during Lysbakken's leave of absence from 29 November 2010 until 20 March 2011.  Lysbakken resigned his post in 2012.</t>
  </si>
  <si>
    <t>Moved to Ministry of Labour</t>
  </si>
  <si>
    <t>Jan Petersen (1946 male, H)</t>
  </si>
  <si>
    <t>Ansgar Gabrielsen (1955 male, H)</t>
  </si>
  <si>
    <t>Børge Brende (1965 male, H)</t>
  </si>
  <si>
    <t>Sylvia Brustad (1966 female, AP)</t>
  </si>
  <si>
    <t>Erik Solheim (1955 male, SV)</t>
  </si>
  <si>
    <t>Marit Arnstad (1962 female, SP)</t>
  </si>
  <si>
    <t>Odd Roger Enoksen (1954 female, SP)</t>
  </si>
  <si>
    <t>Terje Riis-Johansen (1968 male, SP)</t>
  </si>
  <si>
    <t>Thorhild Widvey (1956 female, H)</t>
  </si>
  <si>
    <t>Åslaug Haga (1959 female, SP)</t>
  </si>
  <si>
    <t>Ola Borten Moe (1976 male, SP)</t>
  </si>
  <si>
    <t>Kristin Krohn Devold (1961 female, H)</t>
  </si>
  <si>
    <t>Eldbjørg Løwer (1943 female, V)</t>
  </si>
  <si>
    <t>Ragnhild QuesethHaarstad (1939 female, SP)</t>
  </si>
  <si>
    <t>Odd Roger Enoksen (1954 male, SP)</t>
  </si>
  <si>
    <t>Erna Solberg (1961 female, H)</t>
  </si>
  <si>
    <t>Liv Signe Navarsete (1958 female, SP)</t>
  </si>
  <si>
    <t xml:space="preserve">Magnhild Meltveit Kleppa (1948 female, SP) </t>
  </si>
  <si>
    <t>Victor Danielsen Norman (1946 male, H)</t>
  </si>
  <si>
    <t>Morten Andreas Meyer (1959 male, H)</t>
  </si>
  <si>
    <t>Heidi Grande Røys (1967 female, SV)</t>
  </si>
  <si>
    <t>Bjarne Håkon Hanssen (1962 male, AP)</t>
  </si>
  <si>
    <t>Terje Andersen (1957 male, AP)</t>
  </si>
  <si>
    <t xml:space="preserve"> Lars Sponheim (1957 male, V)</t>
  </si>
  <si>
    <t>Lars Peder Brekk (1955 male, SP)</t>
  </si>
  <si>
    <t>Trygve Slagsvold Vedum (1978 male, SP)</t>
  </si>
  <si>
    <t>Odd Einar Dørum (1943 male, V)</t>
  </si>
  <si>
    <t>Peter Angelsen (1935 male, SP)</t>
  </si>
  <si>
    <t>Svein Ludvigsen (1946 male, H)</t>
  </si>
  <si>
    <t>Guro Fjellanger (1964 female, V)</t>
  </si>
  <si>
    <t>Bård Vegard Solhjell (1971 male, SV)</t>
  </si>
  <si>
    <t>Torild Skogsholm (1959 female, V)</t>
  </si>
  <si>
    <t>Magnhild Meltveit Kleppa (1948 female, SP)</t>
  </si>
  <si>
    <t>Ingjerd Schou (1955 female, H)</t>
  </si>
  <si>
    <t>Tora Aasland (1942 female, SV)</t>
  </si>
  <si>
    <t>Kristin Clemet (1957 female, H)</t>
  </si>
  <si>
    <t>Øystein Djupedal (1960 male, SV)</t>
  </si>
  <si>
    <t>Kristin Halvorsen (1960 female, SV)</t>
  </si>
  <si>
    <t>Karita Bekkemellem (1965 female, AP)</t>
  </si>
  <si>
    <t>Audun Lysbakken (1977 male, SV)</t>
  </si>
  <si>
    <t>Manuela Ramin-Osmundsen (1963 female, AP)</t>
  </si>
  <si>
    <t>Anniken Huitfeldt (1969 female, AP)</t>
  </si>
  <si>
    <t>Anne Enger Lahnstein (1949 female, SP)</t>
  </si>
  <si>
    <t>Åslaug Marie Haga (1959 female, SP)</t>
  </si>
  <si>
    <t>Gudmund Restad (1937 male, SP)</t>
  </si>
  <si>
    <t>Per Kristian Foss (1950 male, H)</t>
  </si>
  <si>
    <t>Gro Harlem Brundtland (1939 female, no_dna01)</t>
  </si>
  <si>
    <t>Torbjørn Jagland (1950 male, no_dna01)</t>
  </si>
  <si>
    <t>Jens Stoltenberg (1959 male, no_dna01)</t>
  </si>
  <si>
    <t>Karl Eirik Schjøtt-Pedersen (1959 male, no_dna01)</t>
  </si>
  <si>
    <t>Thorvald Stoltenberg (1931 male, no_dna01)</t>
  </si>
  <si>
    <t>Johan Jørgen Holst (1937 male, no_dna01)</t>
  </si>
  <si>
    <t>Bjørn Tore Godal (1945 male, no_dna01)</t>
  </si>
  <si>
    <t>Thorbjørn Jagland (1950 male, no_dna01)</t>
  </si>
  <si>
    <t>Jonas Gahr Støre (1960 male, no_dna01)</t>
  </si>
  <si>
    <t>Espen Barth Eide (1964 male, no_dna01)</t>
  </si>
  <si>
    <t>Eldrid Nordbø (1942 female, no_dna01)</t>
  </si>
  <si>
    <t>Grete Knutsen (1951 female, no_dna01)</t>
  </si>
  <si>
    <t>Grete Knudsen (1940 female, no_dna01)</t>
  </si>
  <si>
    <t>Trond Giske (1966 male, no_dna01)</t>
  </si>
  <si>
    <t>Grete Faremo (1955 female, no_dna01)</t>
  </si>
  <si>
    <t>Kari Nordheim Larsen (1948 female, no_dna01)</t>
  </si>
  <si>
    <t>Anne Kristin Sydnes (1956 female, no_dna01)</t>
  </si>
  <si>
    <t>Finn Kristensen (1936 male, no_dna01)</t>
  </si>
  <si>
    <t>Ranveig Frøiland (1945 female, no_dna01)</t>
  </si>
  <si>
    <t>Olav Akselsen (1965 male, no_dna01)</t>
  </si>
  <si>
    <t>Johan Jorgen Holst (1937 male, no_dna01)</t>
  </si>
  <si>
    <t xml:space="preserve"> Jørgen Kosmo (1948 male, no_dna01)</t>
  </si>
  <si>
    <t xml:space="preserve"> Anne Grete Strøm-Erichsen (1949 female, no_dna01)</t>
  </si>
  <si>
    <t>Kjell Borgen (1939 male, no_dna01)</t>
  </si>
  <si>
    <t>Gunnar Berge (1940 male, no_dna01)</t>
  </si>
  <si>
    <t>Kjell Opseth (1936 male, no_dna01)</t>
  </si>
  <si>
    <t>Sylvia Brustad (1966 female, no_dna01)</t>
  </si>
  <si>
    <t>Tove Strand Gerhardsen (1946 female, no_dna01)</t>
  </si>
  <si>
    <t>Oddny Alexandersen (1942 female, no_dna01)</t>
  </si>
  <si>
    <t>Jørgen Hårek Kosmo (1947 male, no_dna01)</t>
  </si>
  <si>
    <t>Nils Olav Totland (1936 male, no_dna01)</t>
  </si>
  <si>
    <t>Terje Rød-Larsen (1947 male, no_dna01)</t>
  </si>
  <si>
    <t>Bendik Rugaas (1942 male, no_dna01)</t>
  </si>
  <si>
    <t>Rigmor Aasrud (1960 female, no_dna01)</t>
  </si>
  <si>
    <t>Hanne Bjurstrøm (1960 female, no_dna01)</t>
  </si>
  <si>
    <t>Gunhild Oyangen (1947 female, no_dna01)</t>
  </si>
  <si>
    <t>Dag Terje Andersen (1957 male, no_dna01)</t>
  </si>
  <si>
    <t>Bjarne Håkon Hanssen (1962 male, no_dna01)</t>
  </si>
  <si>
    <t>Kari Gjesteby (1947 female, no_dna01)</t>
  </si>
  <si>
    <t>Grete Faremo (1956 male, no_dna01)</t>
  </si>
  <si>
    <t>Anne Holt (1958 female, no_dna01)</t>
  </si>
  <si>
    <t>Hanne Harlem (1964 female, no_dna01)</t>
  </si>
  <si>
    <t>Knut Storberget (1964 male, no_dna01)</t>
  </si>
  <si>
    <t>Gerd-Liv Valla (1948 female, no_dna01)</t>
  </si>
  <si>
    <t>Oddrun Pettersen (1937 female, no_dna01)</t>
  </si>
  <si>
    <t>Jan Henry T. Olsen (1956 male, no_dna01)</t>
  </si>
  <si>
    <t>Karl Eirik Schøtt-Pedersen (1959 male, no_dna01)</t>
  </si>
  <si>
    <t>Otto Gregussen (1956 male, no_dna01)</t>
  </si>
  <si>
    <t>Helga Pedersen (1973 female, no_dna01)</t>
  </si>
  <si>
    <t>Lisbeth Berg-Hansen (1963 female, no_dna01)</t>
  </si>
  <si>
    <t>Ole Knapp (1931 male, no_dna01)</t>
  </si>
  <si>
    <t>Ranveig H. Frøiland (1945 female, no_dna01)</t>
  </si>
  <si>
    <t>Thorbjørn Berntsen (1935 male, no_dna01)</t>
  </si>
  <si>
    <t>Siri Bjerke (1958 female, no_dna01)</t>
  </si>
  <si>
    <t>Sissel Rønbeck (1950 female, no_dna01)</t>
  </si>
  <si>
    <t>Terje Moe Gustavsen (1954 male, no_dna01)</t>
  </si>
  <si>
    <t>Tove Veierød (1940 female, no_dna01)</t>
  </si>
  <si>
    <t>Guri Ingebrigtsen (1952 female, no_dna01)</t>
  </si>
  <si>
    <t>Tore Tønne (1948 male, no_dna01)</t>
  </si>
  <si>
    <t>Werner Chistie (1941 male, no_dna01)</t>
  </si>
  <si>
    <t>Anne-Grete Strøm-Erichsen (1949 female, no_dna01)</t>
  </si>
  <si>
    <t>Gudmund Hernes (1941 male, no_dna01)</t>
  </si>
  <si>
    <t>Matz Sandman (1948 male, no_dna01)</t>
  </si>
  <si>
    <t>Grete Berget (1954 female, no_dna01)</t>
  </si>
  <si>
    <t>Karita Bekkemellem Orheim (1965 female, no_dna01)</t>
  </si>
  <si>
    <t>Åse Kleveland (1948 female, no_dna01)</t>
  </si>
  <si>
    <t>Turid Birkeland (1962 female, no_dna01)</t>
  </si>
  <si>
    <t>Ellen Horn (1951 female, no_dna01)</t>
  </si>
  <si>
    <t>Anniken Huitfeldt (1969 female, no_dna01)</t>
  </si>
  <si>
    <t xml:space="preserve">Hadia Tajik (1983 female, no_dna01) </t>
  </si>
  <si>
    <t>Sigbjørn Johnsen (1950 male, no_dna01)</t>
  </si>
  <si>
    <t>Sigbjorn Johnsen (1950 male, no_dna01)</t>
  </si>
  <si>
    <t>Jens Stoltenberg (1957 male, no_dna01)</t>
  </si>
  <si>
    <t>Kjell Magne Bondevik (1947 male, no_krf01)</t>
  </si>
  <si>
    <t>Knut Vollebæk (1946 male, no_krf01)</t>
  </si>
  <si>
    <t>Hilde Frafjord Johnson (1963 female, no_krf01)</t>
  </si>
  <si>
    <t>Einar Steensnæs (1942 male, no_krf01)</t>
  </si>
  <si>
    <t>Dag Jostein Fjærvoll (1947 male, no_krf01)</t>
  </si>
  <si>
    <t xml:space="preserve"> Laila Dåvøy (1948 female, no_krf01)</t>
  </si>
  <si>
    <t>Kåre Gjønnes (1942 male, no_krf01)</t>
  </si>
  <si>
    <t>Aud Inger Aure (1942 female, no_krf01)</t>
  </si>
  <si>
    <t>Knut Arild Hareide (1972 male, no_krf01)</t>
  </si>
  <si>
    <t>Dagfinn Høybråten (1957 male, no_krf01)</t>
  </si>
  <si>
    <t>Jon Lilletun (1945 male, no_krf01)</t>
  </si>
  <si>
    <t>Valgerd Svarstad Haugland (1956 female, no_krf01)</t>
  </si>
  <si>
    <t>Laila Dåvøy (1948 female, no_krf01)</t>
  </si>
  <si>
    <t>Jens Stolenberg (1957 male, no_dna01)</t>
  </si>
  <si>
    <t>Helen Bjørnøy (1954 female, no_sv01)</t>
  </si>
  <si>
    <t>Hill-Marta Solberg (1951 female, no_dna01)</t>
  </si>
  <si>
    <t>Reidar Jørgen Sandal (1949 male, no_dna01)</t>
  </si>
  <si>
    <t>Terje Rød-Larsen</t>
  </si>
  <si>
    <t>1947</t>
  </si>
  <si>
    <t>male</t>
  </si>
  <si>
    <t>Rød-Larsen_Terje_1947</t>
  </si>
  <si>
    <t>Heikki Holmås (1972 male, SV)</t>
  </si>
  <si>
    <t>Tora Aasland served as acting minister while Solhjell was on leave of absence from 18 June 2008 until 12 August 2008</t>
  </si>
  <si>
    <t>Health and Care Services</t>
  </si>
  <si>
    <t>Norwegian official results: http://www.regjeringen.no/krd/html/valg2009/bs5.html.  Valid votes cast exceeds sum of votes for all parties by 167 votes.</t>
  </si>
  <si>
    <t>yellow (dark)</t>
  </si>
  <si>
    <t>The Political Party</t>
  </si>
  <si>
    <t>DPP</t>
  </si>
  <si>
    <t>Det politiske parti</t>
  </si>
  <si>
    <t>no_dpp01</t>
  </si>
  <si>
    <t>Referendum failed: Insufficent yes votes</t>
  </si>
  <si>
    <t>no_k01</t>
  </si>
  <si>
    <t>The Christians</t>
  </si>
  <si>
    <t>K</t>
  </si>
  <si>
    <t>De Kristne</t>
  </si>
  <si>
    <t>Pirate Party</t>
  </si>
  <si>
    <t>PIR</t>
  </si>
  <si>
    <t>Piratpartiet</t>
  </si>
  <si>
    <t>no_pir01</t>
  </si>
  <si>
    <t>Solberg I</t>
  </si>
  <si>
    <t>Labour and Social Affairs</t>
  </si>
  <si>
    <t xml:space="preserve">Arbeids- og sosialdepartementet </t>
  </si>
  <si>
    <t>Justis- og politidepartementet </t>
  </si>
  <si>
    <t>Justis- og beredskapsdepartementet</t>
  </si>
  <si>
    <t>Klima- og miljødepartementet</t>
  </si>
  <si>
    <t>Kommunal- og moderniseringsdepartementet</t>
  </si>
  <si>
    <t>Local Government and Modernization</t>
  </si>
  <si>
    <t>Government Administration and Reform and Church</t>
  </si>
  <si>
    <t>Fornyings- Fornyings-, administrasjons- og kirkedepartementet</t>
  </si>
  <si>
    <t>Moderniseringsdepartementet</t>
  </si>
  <si>
    <t>Modernization</t>
  </si>
  <si>
    <t>Social Affairs and Health: Minister for Social Affairs</t>
  </si>
  <si>
    <t>Social Affairs and Health: Minister for Health Affairs</t>
  </si>
  <si>
    <t>Helse- og omsorgsdepartement</t>
  </si>
  <si>
    <t>Kirke og kulturdepartmentet</t>
  </si>
  <si>
    <t>Cultural Affairs</t>
  </si>
  <si>
    <t>Church and Culture: Cultural Affairs</t>
  </si>
  <si>
    <t>Church and Culture: Church Affairs</t>
  </si>
  <si>
    <t xml:space="preserve">Kultur og Kirkedepartmentet </t>
  </si>
  <si>
    <t>Education and Research Affairs: Minister for Primary Education</t>
  </si>
  <si>
    <t>Education and Research Affairs: Minister for Higher Education and Research</t>
  </si>
  <si>
    <t xml:space="preserve">Kunnskapsdepartementet </t>
  </si>
  <si>
    <t>Robert Eriksson (1974, male, no_frp01)</t>
  </si>
  <si>
    <t>Thorhild Widvey (1956, female, no_h01)</t>
  </si>
  <si>
    <t>Torbjørn Røe Isaksen (1978, male, no_h01)</t>
  </si>
  <si>
    <t>Solveig Horne, (1969, female, no_frp01)</t>
  </si>
  <si>
    <t>Ketil Solvik-Olsen (1972, male, no_frp01)</t>
  </si>
  <si>
    <t>Tine Sundtoft (1967, female, no_h01)</t>
  </si>
  <si>
    <t>Tord Lien (1975, male, no_frp01)</t>
  </si>
  <si>
    <t>Elisabeth Aspaker (1962, female, no_h01)</t>
  </si>
  <si>
    <t>Anders Anundsen (1975, male, no_frp01)</t>
  </si>
  <si>
    <t>Sylvi Listhaug (1977, female, no_frp01)</t>
  </si>
  <si>
    <t>Bent Høie (1971, male, no_h01)</t>
  </si>
  <si>
    <t>Jan Tore Sanner (1965, male, no_h01)</t>
  </si>
  <si>
    <t>Siv Jensen (1969, female, no_frp01)</t>
  </si>
  <si>
    <t>Ine Eriksen Søreide (1976, female, no_h01)</t>
  </si>
  <si>
    <t>Monica Mæland (1968, female, no_h01)</t>
  </si>
  <si>
    <t>Børge Brende (1965, male, no_h01)</t>
  </si>
  <si>
    <t>Vidar Helgesen (1968, male, no_h01)</t>
  </si>
  <si>
    <t>Erna Solberg (1961, female, no_h01)</t>
  </si>
  <si>
    <t>Stoltenberg III</t>
  </si>
  <si>
    <t>Inga Marte Thorkildsen (1976 female, SV)</t>
  </si>
  <si>
    <t>Industry and Fisheries: Fisheries Minister</t>
  </si>
  <si>
    <t>Industry and Fisheries: Industry Minister</t>
  </si>
  <si>
    <t>Nærings- og fiskeridepartementet: Næringsminister</t>
  </si>
  <si>
    <t>Nærings- og fiskeridepartementet: Fiskeriminister</t>
  </si>
  <si>
    <t>cabinet portfolio reshuffle</t>
  </si>
  <si>
    <t>Foreign Affairs: Minister for International Development</t>
  </si>
  <si>
    <t>Foreign Affairs: Minister for Trade and Shipping</t>
  </si>
  <si>
    <t>Trade and Industry</t>
  </si>
  <si>
    <t>Grete Knutsen</t>
  </si>
  <si>
    <t>1951</t>
  </si>
  <si>
    <t>female</t>
  </si>
  <si>
    <t>Knutsen_Grete_1951</t>
  </si>
  <si>
    <t>Lars Sponheim</t>
  </si>
  <si>
    <t>1957</t>
  </si>
  <si>
    <t>Sponheim_Lars_1957</t>
  </si>
  <si>
    <t>Lars Sponheim (1957 male, V)</t>
  </si>
  <si>
    <t>Grete Knudsen</t>
  </si>
  <si>
    <t>1940</t>
  </si>
  <si>
    <t>Knudsen_Grete_1940</t>
  </si>
  <si>
    <t>Ansgar Gabrielsen</t>
  </si>
  <si>
    <t>1955</t>
  </si>
  <si>
    <t>Gabrielsen_Ansgar_1955</t>
  </si>
  <si>
    <t>Moved to Health ministry</t>
  </si>
  <si>
    <t>Odd Eriksen</t>
  </si>
  <si>
    <t>Eriksen_Odd_1955</t>
  </si>
  <si>
    <t>Odd Eriksen (1955 male, no_dna01)</t>
  </si>
  <si>
    <t>Stoltenberg II post-election</t>
  </si>
  <si>
    <t>Trond Giske</t>
  </si>
  <si>
    <t>1966</t>
  </si>
  <si>
    <t>Giske_Trond_1966</t>
  </si>
  <si>
    <t>Børge Brende</t>
  </si>
  <si>
    <t>1965</t>
  </si>
  <si>
    <t>Brende_Børge_1965</t>
  </si>
  <si>
    <t>Dag Terje Andersen</t>
  </si>
  <si>
    <t>Andersen_Dag_1957</t>
  </si>
  <si>
    <t>Dag Terje Andersen (1957 female, AP)</t>
  </si>
  <si>
    <t>Sylvia Brustad</t>
  </si>
  <si>
    <t>Brustad_Sylvia_1966</t>
  </si>
  <si>
    <t>Handels- og Næringdepartmentet</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</si>
  <si>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</si>
  <si>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</si>
  <si>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</si>
  <si>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</si>
  <si>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</si>
  <si>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</si>
  <si>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</si>
  <si>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</si>
  <si>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</si>
  <si>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</si>
  <si>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</si>
  <si>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</si>
  <si>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New Data: ministers after 2014, parlseats_lh after 2013, parlseats_uh after 2013
Legacy Data: None
Format: Needs new parlseats_lh and parlseats_uh formats, new info_parties 
Additional data: Could use party logo, party website, party founding, name, merge/split, leader data</t>
  </si>
  <si>
    <t>Climate and Environmental Affairs</t>
  </si>
  <si>
    <t>Immigration and Integration: Ministry of Justice and Public Security</t>
  </si>
  <si>
    <t>Justice and Public Security</t>
  </si>
  <si>
    <t>Justis- og beredskapsdepartementet: Statsråd
Innvandrings- og integreringsministeren</t>
  </si>
  <si>
    <t>Foreign Affairs: Minister of EEA and EU Affairs</t>
  </si>
  <si>
    <t>Utenriksdepartementet: Bistands- og Utenriksminister</t>
  </si>
  <si>
    <t>Utenriksdepartementet: handels- og skipsfartsminister</t>
  </si>
  <si>
    <t>Utenriksdepartementet: Norges EØS- og EU-minister</t>
  </si>
  <si>
    <t>cabinet position created in reshuffle</t>
  </si>
  <si>
    <t xml:space="preserve">Sum of party votes exceeds valid votes by 5179, the number of "rejected ballots." </t>
  </si>
  <si>
    <t>VL  - 56</t>
  </si>
  <si>
    <t>PY  - 2017</t>
  </si>
  <si>
    <t>AU  - BERGH, JOHANNES</t>
  </si>
  <si>
    <t>AU  - KARLSEN, RUNE</t>
  </si>
  <si>
    <t>DO  - 10.1111/2047-8852.12176</t>
  </si>
  <si>
    <t>SP  - 210</t>
  </si>
  <si>
    <t>EP  - 213</t>
  </si>
  <si>
    <t>Resigned</t>
  </si>
  <si>
    <t>Terje Søviknes (1969 male, no_frp01)</t>
  </si>
  <si>
    <t>Frank Bakke-Jensen (1965 male, no_h01)</t>
  </si>
  <si>
    <t>Solberg II</t>
  </si>
  <si>
    <t>Per-Willy Amundsen (1971 male, no_frp01)</t>
  </si>
  <si>
    <t>reshuffle</t>
  </si>
  <si>
    <t>Marit Berger Røsland (1978 female, no_h01)</t>
  </si>
  <si>
    <t>Trine Skei Grande (1969 female, no_v01)</t>
  </si>
  <si>
    <t>Vidar Helgesen (1968 male, no_h01))</t>
  </si>
  <si>
    <t>Per Sandberg (1960 male, no_frp01)</t>
  </si>
  <si>
    <t>Anniken Hauglie (1972 female, no_h01)</t>
  </si>
  <si>
    <t>Jon Georg Dale (1984 male, no_frp01)</t>
  </si>
  <si>
    <t>Linda Cathrine Hofstad Helleland (1977 female, no_h01)</t>
  </si>
  <si>
    <t>Education</t>
  </si>
  <si>
    <t>Research and Higher Education</t>
  </si>
  <si>
    <t>Iselin Nybø (1981 female, no_v01)</t>
  </si>
  <si>
    <t>Torbjørn Røe Isaksen (1978 male, no_h01)</t>
  </si>
  <si>
    <t>Ola Elvestuen (1967 male, no_v01)</t>
  </si>
  <si>
    <t>Harald Tom Nesvik (1966 male, no_frp01)</t>
  </si>
  <si>
    <t>Tor Mikkel Wara (1964 male, no_frp01)</t>
  </si>
  <si>
    <t>Kjell-Børge Freiberg (1971 male, no_frp01)</t>
  </si>
  <si>
    <t>Solberg III</t>
  </si>
  <si>
    <t>Justice and Immigration</t>
  </si>
  <si>
    <t>Olaug Bollestad (1961 female, no_krf01)</t>
  </si>
  <si>
    <t>Transport</t>
  </si>
  <si>
    <t>Kjell Ingolf Ropstad (1985 male, no_krf01)</t>
  </si>
  <si>
    <t>Education and Integration</t>
  </si>
  <si>
    <t>Kunnskapsdeparementet</t>
  </si>
  <si>
    <t>Digitalisation</t>
  </si>
  <si>
    <t>Nikolai Astrup (1978 male, no_h01)</t>
  </si>
  <si>
    <t>Public Security</t>
  </si>
  <si>
    <t>Ingvild Smines Tybring-Gjedde (1965 female, no_frp01)</t>
  </si>
  <si>
    <t>Dag-Inge Ulstein (1980 male, no_krf01)</t>
  </si>
  <si>
    <t>Elderly and Public Health</t>
  </si>
  <si>
    <t>Helse- og omsorgsdepartementet</t>
  </si>
  <si>
    <t>Åse Michaelsen (1960 female, no_frp01)</t>
  </si>
  <si>
    <t>Terje Søvkines (1969 male, no_frp01)</t>
  </si>
  <si>
    <t>Jøran Kallmyr (1978 male, no_frp01)</t>
  </si>
  <si>
    <t>Solberg IV</t>
  </si>
  <si>
    <t>Jan Tore Sanner (1965 male, no_h01)</t>
  </si>
  <si>
    <t>Abid Raja (1975 male, no_v01)</t>
  </si>
  <si>
    <t>Tina Bruu (1986 female, no_h01)</t>
  </si>
  <si>
    <t>Monica Maeland (1968 female, no_h01)</t>
  </si>
  <si>
    <t>Geir-Inge Sivertsen (1965 male, no_h01)</t>
  </si>
  <si>
    <t>Sveinung Rotevatn (1987 male, no_v01)</t>
  </si>
  <si>
    <t>Regional Development and Digitalisation</t>
  </si>
  <si>
    <t>Kommunal- og
moderniseringsdepartementet</t>
  </si>
  <si>
    <t>Linda Hofstad Helleland (1977 female, no_h01)</t>
  </si>
  <si>
    <t>Henrik Asheim (1983 male, no_h01)</t>
  </si>
  <si>
    <t>no_pf01</t>
  </si>
  <si>
    <t>Patient Focus</t>
  </si>
  <si>
    <t>PF</t>
  </si>
  <si>
    <t>pasientfokus</t>
  </si>
  <si>
    <t>Støre I</t>
  </si>
  <si>
    <t>Trygve Slagsvold Vedum (1978 male, no_sp01)</t>
  </si>
  <si>
    <t>Culture and Equality</t>
  </si>
  <si>
    <t>Anette Trettebergstuen (1981 female, no_dna01)</t>
  </si>
  <si>
    <t>Tonje Brenna (1987 female, no_dna01)</t>
  </si>
  <si>
    <t>Sandra Borch (1988 female, no_sp01)</t>
  </si>
  <si>
    <t>Bjørn Arild Gram (1972 male, no_sp01)</t>
  </si>
  <si>
    <t>Ingvild Kjerkol (1975 female, no_dna01)</t>
  </si>
  <si>
    <t>Emilie Enger Mehl (1993 female, no_sp01)</t>
  </si>
  <si>
    <t>Jan Christian Vestre (1986 male, no_dna01)</t>
  </si>
  <si>
    <t>Bjørnar Skjæran (1966 male, no_dna01)</t>
  </si>
  <si>
    <t>Hadia Tajik (1983 female, no_dna01)</t>
  </si>
  <si>
    <t>Odd Roger Enoksen (1954 male, no_sp01)</t>
  </si>
  <si>
    <t>Kjersti Toppe (1967 female, no_sp01)</t>
  </si>
  <si>
    <t>Jon-Ivar Nygård (1973 male, no_dna01)</t>
  </si>
  <si>
    <t>Marte Mjøs Persen (1975 female, no_dna01)</t>
  </si>
  <si>
    <t>Ola Borten Moe (1976 male, no_sp01)</t>
  </si>
  <si>
    <t>Anne Beathe Tvinnereim (1974 female, no_sp01)</t>
  </si>
  <si>
    <t>Marte Mjøs Pedersen (1975 female, no_dna01)</t>
  </si>
  <si>
    <t>Terje Aasland (1965 male, no_dna01)</t>
  </si>
  <si>
    <t>Sigbjørn Gjelsvik (1974 male, no_sp01)</t>
  </si>
  <si>
    <t>AU  - Bergh, Johannes</t>
  </si>
  <si>
    <t>AU  - Karlsen, Rune</t>
  </si>
  <si>
    <t>TI  - Norway: Political development and data for 2017</t>
  </si>
  <si>
    <t>TI  - Norway: Political Developments and Data in 2018</t>
  </si>
  <si>
    <t>TI  - Norway: Political Developments and Data in 2019</t>
  </si>
  <si>
    <t>TI  - Norway: Political Developments and Data in 2020</t>
  </si>
  <si>
    <t>JO  - EUROPEAN JOURNAL OF POLITICAL RESEARCH POLITICAL DATA YEARBOOK</t>
  </si>
  <si>
    <t>VL  - 52</t>
  </si>
  <si>
    <t>VL  - 53</t>
  </si>
  <si>
    <t>VL  - 54</t>
  </si>
  <si>
    <t>VL  - 55</t>
  </si>
  <si>
    <t>VL  - 57</t>
  </si>
  <si>
    <t>VL  - 58</t>
  </si>
  <si>
    <t>VL  - 59</t>
  </si>
  <si>
    <t>VL  - 60</t>
  </si>
  <si>
    <t>PB  - John Wiley &amp; Sons, Ltd</t>
  </si>
  <si>
    <t>SN  - 2047-8844</t>
  </si>
  <si>
    <t>UR  - https://doi.org/10.1111/2047-8852.12025</t>
  </si>
  <si>
    <t>UR  - https://doi.org/10.1111/2047-8852.12062</t>
  </si>
  <si>
    <t>UR  - https://doi.org/10.1111/2047-8852.12102</t>
  </si>
  <si>
    <t>UR  - https://doi.org/10.1111/2047-8852.12141</t>
  </si>
  <si>
    <t>UR  - https://doi.org/10.1111/2047-8852.12176</t>
  </si>
  <si>
    <t>UR  - https://doi.org/10.1111/2047-8852.12227</t>
  </si>
  <si>
    <t>UR  - https://doi.org/10.1111/2047-8852.12264</t>
  </si>
  <si>
    <t>UR  - https://doi.org/10.1111/2047-8852.12301</t>
  </si>
  <si>
    <t>UR  - https://doi.org/10.1111/2047-8852.12325</t>
  </si>
  <si>
    <t>DO  - 10.1111/2047-8852.12025</t>
  </si>
  <si>
    <t>DO  - 10.1111/2047-8852.12062</t>
  </si>
  <si>
    <t>DO  - 10.1111/2047-8852.12102</t>
  </si>
  <si>
    <t>DO  - 10.1111/2047-8852.12141</t>
  </si>
  <si>
    <t>DO  - 10.1111/2047-8852.12227</t>
  </si>
  <si>
    <t>DO  - 10.1111/2047-8852.12264</t>
  </si>
  <si>
    <t>DO  - 10.1111/2047-8852.12301</t>
  </si>
  <si>
    <t>DO  - 10.1111/2047-8852.12325</t>
  </si>
  <si>
    <t>SP  - 177</t>
  </si>
  <si>
    <t>SP  - 242</t>
  </si>
  <si>
    <t>SP  - 229</t>
  </si>
  <si>
    <t>SP  - 199</t>
  </si>
  <si>
    <t>SP  - 221</t>
  </si>
  <si>
    <t>SP  - 212</t>
  </si>
  <si>
    <t>SP  - 279</t>
  </si>
  <si>
    <t>SP  - 295</t>
  </si>
  <si>
    <t>EP  - 182</t>
  </si>
  <si>
    <t>EP  - 249</t>
  </si>
  <si>
    <t>EP  - 232</t>
  </si>
  <si>
    <t>EP  - 203</t>
  </si>
  <si>
    <t>EP  - 226</t>
  </si>
  <si>
    <t>EP  - 216</t>
  </si>
  <si>
    <t>EP  - 285</t>
  </si>
  <si>
    <t>EP  - 302</t>
  </si>
  <si>
    <t>PY  - 2013</t>
  </si>
  <si>
    <t>PY  - 2014</t>
  </si>
  <si>
    <t>PY  - 2015</t>
  </si>
  <si>
    <t>PY  - 2016</t>
  </si>
  <si>
    <t>PY  - 2018</t>
  </si>
  <si>
    <t>PY  - 2019</t>
  </si>
  <si>
    <t>PY  - 2020</t>
  </si>
  <si>
    <t>PY  - 2021</t>
  </si>
  <si>
    <t>AU1  - Bergh, Johannes</t>
  </si>
  <si>
    <t>AU2  - Karlsen, Rune</t>
  </si>
  <si>
    <t>TI  - Norway: Political Developments and Data in 2021</t>
  </si>
  <si>
    <t>TI  - Norway: Political Developments and Data in 2022</t>
  </si>
  <si>
    <t>TI  - Norway: Political Developments and Data in 2023</t>
  </si>
  <si>
    <t>VL  - 61</t>
  </si>
  <si>
    <t>VL  - 62</t>
  </si>
  <si>
    <t>VL  - 63</t>
  </si>
  <si>
    <t>PB - John Wiley &amp; Sons, Ltd</t>
  </si>
  <si>
    <t>UR  - https://doi.org/10.1111/2047-8852.12377</t>
  </si>
  <si>
    <t>UR  - https://doi.org/10.1111/2047-8852.12427</t>
  </si>
  <si>
    <t>UR  - https://doi.org/10.1111/2047-8852.12463</t>
  </si>
  <si>
    <t>DO  - 10.1111/2047-8852.12377</t>
  </si>
  <si>
    <t>DO  - 10.1111/2047-8852.12427</t>
  </si>
  <si>
    <t>DO  - 10.1111/2047-8852.12463</t>
  </si>
  <si>
    <t>SP  - 351</t>
  </si>
  <si>
    <t>SP  - 391</t>
  </si>
  <si>
    <t>SP  - 372</t>
  </si>
  <si>
    <t>EP  - 361</t>
  </si>
  <si>
    <t>EP  - 397</t>
  </si>
  <si>
    <t>EP  - 379</t>
  </si>
  <si>
    <t>PY  - 2022</t>
  </si>
  <si>
    <t>PY  - 2023</t>
  </si>
  <si>
    <t>PY  - 2024</t>
  </si>
  <si>
    <t>Forsknings-og høyere utdanningsminister</t>
  </si>
  <si>
    <t>Kultur-og likestillingsminister</t>
  </si>
  <si>
    <t>Lubna Jaffery (1980 female, no_dna01)</t>
  </si>
  <si>
    <t>Geir Pollestad (1978 male, no_sp01)</t>
  </si>
  <si>
    <t>Kari NessNordtun (1986 female, no_dna01)</t>
  </si>
  <si>
    <t>Andreas Bjelland Eriksen (1992 male, no_dna01)</t>
  </si>
  <si>
    <t>Cecilie Myrseth (1984 female, no_dna01)</t>
  </si>
  <si>
    <t>Erling Sande (1978 male, no_sp01)</t>
  </si>
  <si>
    <t>Digitalisation and Public Governance</t>
  </si>
  <si>
    <t>Kommunal-og distriktsminister</t>
  </si>
  <si>
    <t>Karianne Oldernes Tung (1978 female, no_dna01)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</si>
</sst>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yyyy"/>
    <numFmt numFmtId="171" formatCode="0.000%"/>
    <numFmt numFmtId="172" formatCode="yyyy\-mm\-dd"/>
    <numFmt numFmtId="173" formatCode="[$-409]d\-mmm\-yyyy;@"/>
  </numFmts>
  <fonts count="41"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8"/>
      <color rgb="FF333333"/>
      <name val="Verdana"/>
      <family val="2"/>
    </font>
    <font>
      <sz val="8"/>
      <color rgb="FF222222"/>
      <name val="Consolas"/>
      <family val="3"/>
    </font>
    <font>
      <sz val="8"/>
      <color rgb="FF000000"/>
      <name val="Calibri"/>
      <family val="2"/>
      <scheme val="minor"/>
    </font>
    <font>
      <sz val="8"/>
      <color indexed="8"/>
      <name val="Calibri"/>
      <family val="2"/>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49">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 fillId="0" borderId="0" applyFont="0" applyFill="0" applyBorder="0" applyAlignment="0" applyProtection="0"/>
  </cellStyleXfs>
  <cellXfs count="263">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0" fontId="6" fillId="0" borderId="0" xfId="0" applyFont="1" applyAlignment="1">
      <alignment horizontal="left" vertical="top" wrapText="1"/>
    </xf>
    <xf numFmtId="165" fontId="6" fillId="25" borderId="0" xfId="0" applyNumberFormat="1" applyFont="1" applyFill="1">
      <alignment horizontal="left" vertical="top"/>
    </xf>
    <xf numFmtId="165" fontId="6" fillId="0" borderId="2" xfId="0" applyNumberFormat="1" applyFont="1" applyBorder="1">
      <alignment horizontal="left" vertical="top"/>
    </xf>
    <xf numFmtId="165" fontId="6" fillId="26" borderId="0" xfId="0" applyNumberFormat="1" applyFont="1" applyFill="1">
      <alignment horizontal="left" vertical="top"/>
    </xf>
    <xf numFmtId="165" fontId="6" fillId="26" borderId="12" xfId="0" applyNumberFormat="1" applyFont="1" applyFill="1" applyBorder="1">
      <alignment horizontal="left" vertical="top"/>
    </xf>
    <xf numFmtId="165" fontId="6" fillId="26" borderId="13" xfId="0" applyNumberFormat="1" applyFont="1" applyFill="1" applyBorder="1">
      <alignment horizontal="left" vertical="top"/>
    </xf>
    <xf numFmtId="165"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6" fontId="6" fillId="25" borderId="0" xfId="2" applyNumberFormat="1" applyFont="1" applyFill="1" applyAlignment="1">
      <alignment horizontal="left" vertical="top"/>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6" fontId="7" fillId="0" borderId="0" xfId="0" applyNumberFormat="1" applyFont="1">
      <alignment horizontal="left" vertical="top"/>
    </xf>
    <xf numFmtId="0" fontId="7" fillId="0" borderId="2" xfId="0" applyFont="1" applyBorder="1">
      <alignment horizontal="left" vertical="top"/>
    </xf>
    <xf numFmtId="168" fontId="7" fillId="0" borderId="12" xfId="0" applyNumberFormat="1" applyFont="1" applyBorder="1">
      <alignment horizontal="left" vertical="top"/>
    </xf>
    <xf numFmtId="0" fontId="6" fillId="2" borderId="0" xfId="0" applyFont="1" applyFill="1" applyProtection="1">
      <alignment horizontal="left" vertical="top"/>
      <protection locked="0"/>
    </xf>
    <xf numFmtId="15" fontId="6" fillId="0" borderId="0" xfId="0" applyNumberFormat="1" applyFont="1">
      <alignment horizontal="left" vertical="top"/>
    </xf>
    <xf numFmtId="164" fontId="6" fillId="26" borderId="0" xfId="0" applyNumberFormat="1" applyFont="1" applyFill="1">
      <alignment horizontal="left" vertical="top"/>
    </xf>
    <xf numFmtId="15" fontId="6" fillId="0" borderId="2" xfId="0" applyNumberFormat="1" applyFont="1" applyBorder="1">
      <alignment horizontal="left" vertical="top"/>
    </xf>
    <xf numFmtId="164" fontId="6" fillId="26" borderId="14" xfId="0" applyNumberFormat="1" applyFont="1" applyFill="1" applyBorder="1">
      <alignment horizontal="left" vertical="top"/>
    </xf>
    <xf numFmtId="15" fontId="6" fillId="26" borderId="2" xfId="0" applyNumberFormat="1" applyFont="1" applyFill="1" applyBorder="1">
      <alignment horizontal="left" vertical="top"/>
    </xf>
    <xf numFmtId="15" fontId="6" fillId="26" borderId="0" xfId="0" applyNumberFormat="1" applyFont="1" applyFill="1">
      <alignment horizontal="left" vertical="top"/>
    </xf>
    <xf numFmtId="0" fontId="6" fillId="25" borderId="14" xfId="0" applyFont="1" applyFill="1" applyBorder="1" applyAlignment="1">
      <alignment horizontal="left" vertical="top" wrapText="1"/>
    </xf>
    <xf numFmtId="0" fontId="6" fillId="29" borderId="0" xfId="0" applyFont="1" applyFill="1">
      <alignment horizontal="left" vertical="top"/>
    </xf>
    <xf numFmtId="0" fontId="6" fillId="0" borderId="14" xfId="0" applyFont="1" applyBorder="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0" xfId="2" applyFont="1" applyFill="1" applyAlignment="1">
      <alignment horizontal="left" vertical="top"/>
    </xf>
    <xf numFmtId="0" fontId="26" fillId="0" borderId="0" xfId="0" applyFont="1" applyAlignment="1"/>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0" fontId="6" fillId="30" borderId="2" xfId="0" applyFont="1" applyFill="1" applyBorder="1">
      <alignment horizontal="left" vertical="top"/>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3" fontId="6" fillId="25" borderId="0" xfId="0" applyNumberFormat="1"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4" fontId="7" fillId="25" borderId="0" xfId="0" applyNumberFormat="1" applyFont="1" applyFill="1">
      <alignment horizontal="left" vertical="top"/>
    </xf>
    <xf numFmtId="164" fontId="7" fillId="26" borderId="0" xfId="0" applyNumberFormat="1" applyFont="1" applyFill="1" applyProtection="1">
      <alignment horizontal="left" vertical="top"/>
      <protection locked="0"/>
    </xf>
    <xf numFmtId="164" fontId="7" fillId="26" borderId="0" xfId="0" applyNumberFormat="1" applyFont="1" applyFill="1">
      <alignment horizontal="left" vertical="top"/>
    </xf>
    <xf numFmtId="15" fontId="6" fillId="0" borderId="2" xfId="46" applyNumberFormat="1" applyFont="1" applyBorder="1">
      <alignment horizontal="left" vertical="top"/>
    </xf>
    <xf numFmtId="164"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5"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16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15" fontId="6" fillId="26" borderId="21" xfId="0" applyNumberFormat="1" applyFont="1" applyFill="1" applyBorder="1">
      <alignment horizontal="left" vertical="top"/>
    </xf>
    <xf numFmtId="15" fontId="6" fillId="26" borderId="22" xfId="0" applyNumberFormat="1" applyFont="1" applyFill="1" applyBorder="1">
      <alignment horizontal="left" vertical="top"/>
    </xf>
    <xf numFmtId="0" fontId="26" fillId="26" borderId="23" xfId="0" applyFont="1" applyFill="1" applyBorder="1" applyAlignment="1">
      <alignment horizontal="left" vertical="top" wrapText="1"/>
    </xf>
    <xf numFmtId="0" fontId="26" fillId="26" borderId="24" xfId="0" applyFont="1" applyFill="1" applyBorder="1" applyAlignment="1">
      <alignment horizontal="left" vertical="top" wrapText="1"/>
    </xf>
    <xf numFmtId="0" fontId="26" fillId="26" borderId="22" xfId="0" applyFont="1" applyFill="1" applyBorder="1" applyAlignment="1">
      <alignment horizontal="left" vertical="top" wrapText="1"/>
    </xf>
    <xf numFmtId="0" fontId="6" fillId="26" borderId="19" xfId="0" applyFont="1" applyFill="1" applyBorder="1">
      <alignment horizontal="left" vertical="top"/>
    </xf>
    <xf numFmtId="0" fontId="26" fillId="26" borderId="0" xfId="0" applyFont="1" applyFill="1" applyAlignment="1"/>
    <xf numFmtId="15" fontId="6" fillId="26" borderId="25" xfId="0" applyNumberFormat="1" applyFont="1" applyFill="1" applyBorder="1">
      <alignment horizontal="left" vertical="top"/>
    </xf>
    <xf numFmtId="15" fontId="6" fillId="26" borderId="26" xfId="0" applyNumberFormat="1" applyFont="1" applyFill="1" applyBorder="1">
      <alignment horizontal="left" vertical="top"/>
    </xf>
    <xf numFmtId="0" fontId="26" fillId="26" borderId="27" xfId="0" applyFont="1" applyFill="1" applyBorder="1" applyAlignment="1">
      <alignment horizontal="left" vertical="top" wrapText="1"/>
    </xf>
    <xf numFmtId="0" fontId="26" fillId="26" borderId="28" xfId="0" applyFont="1" applyFill="1" applyBorder="1" applyAlignment="1">
      <alignment horizontal="left" vertical="top" wrapText="1"/>
    </xf>
    <xf numFmtId="0" fontId="26" fillId="26" borderId="26" xfId="0" applyFont="1" applyFill="1" applyBorder="1" applyAlignment="1">
      <alignment horizontal="left" vertical="top" wrapText="1"/>
    </xf>
    <xf numFmtId="0" fontId="6" fillId="29" borderId="29" xfId="0" applyFont="1" applyFill="1" applyBorder="1" applyProtection="1">
      <alignment horizontal="left" vertical="top"/>
      <protection locked="0"/>
    </xf>
    <xf numFmtId="0" fontId="6" fillId="26" borderId="29" xfId="0" applyFont="1" applyFill="1" applyBorder="1">
      <alignment horizontal="left" vertical="top"/>
    </xf>
    <xf numFmtId="0" fontId="6" fillId="26" borderId="14" xfId="0" applyFont="1" applyFill="1" applyBorder="1">
      <alignment horizontal="left" vertical="top"/>
    </xf>
    <xf numFmtId="0" fontId="6" fillId="26" borderId="2" xfId="0" applyFont="1" applyFill="1" applyBorder="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0" fontId="6" fillId="25" borderId="0" xfId="46" applyFont="1" applyFill="1">
      <alignment horizontal="left" vertical="top"/>
    </xf>
    <xf numFmtId="0" fontId="6" fillId="29" borderId="0" xfId="46" applyFont="1" applyFill="1" applyAlignment="1">
      <alignment horizontal="left" vertical="top" wrapText="1"/>
    </xf>
    <xf numFmtId="0" fontId="6" fillId="31" borderId="0" xfId="46" applyFont="1" applyFill="1" applyAlignment="1">
      <alignment horizontal="left" vertical="top" wrapText="1"/>
    </xf>
    <xf numFmtId="0" fontId="29" fillId="32" borderId="0" xfId="46" applyFont="1" applyFill="1" applyAlignment="1">
      <alignment horizontal="left" vertical="top" wrapText="1"/>
    </xf>
    <xf numFmtId="0" fontId="30" fillId="33" borderId="0" xfId="46" applyFont="1" applyFill="1" applyAlignment="1">
      <alignment horizontal="left" vertical="top" wrapText="1"/>
    </xf>
    <xf numFmtId="0" fontId="30" fillId="33"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2"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31" fillId="35" borderId="0" xfId="2" applyFont="1" applyFill="1" applyAlignment="1">
      <alignment horizontal="left" vertical="top"/>
    </xf>
    <xf numFmtId="0" fontId="6" fillId="36" borderId="0" xfId="0" applyFont="1" applyFill="1" applyAlignment="1">
      <alignment horizontal="left" vertical="top" wrapText="1"/>
    </xf>
    <xf numFmtId="0" fontId="26" fillId="29" borderId="0" xfId="0" applyFont="1" applyFill="1">
      <alignment horizontal="left" vertical="top"/>
    </xf>
    <xf numFmtId="0" fontId="31" fillId="35"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2" borderId="0" xfId="0" applyFont="1" applyFill="1" applyAlignment="1">
      <alignment horizontal="left" vertical="top" wrapText="1"/>
    </xf>
    <xf numFmtId="0" fontId="6" fillId="32" borderId="0" xfId="0" applyFont="1" applyFill="1">
      <alignment horizontal="left" vertical="top"/>
    </xf>
    <xf numFmtId="0" fontId="27" fillId="32" borderId="0" xfId="1" applyFont="1" applyFill="1" applyProtection="1">
      <alignment horizontal="left" vertical="top"/>
    </xf>
    <xf numFmtId="0" fontId="27" fillId="32" borderId="0" xfId="1" applyFont="1" applyFill="1">
      <alignment horizontal="left" vertical="top"/>
    </xf>
    <xf numFmtId="0" fontId="34" fillId="32" borderId="0" xfId="1" applyFont="1" applyFill="1" applyProtection="1">
      <alignment horizontal="left" vertical="top"/>
    </xf>
    <xf numFmtId="0" fontId="2" fillId="0" borderId="0" xfId="46" applyFont="1">
      <alignment horizontal="left" vertical="top"/>
    </xf>
    <xf numFmtId="0" fontId="6" fillId="32"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69" fontId="6" fillId="26" borderId="0" xfId="0" applyNumberFormat="1" applyFont="1" applyFill="1">
      <alignment horizontal="left" vertical="top"/>
    </xf>
    <xf numFmtId="166" fontId="6" fillId="0" borderId="0" xfId="0" applyNumberFormat="1" applyFont="1" applyAlignment="1" applyProtection="1">
      <alignment horizontal="left" vertical="top" wrapText="1"/>
      <protection locked="0"/>
    </xf>
    <xf numFmtId="0" fontId="26" fillId="29" borderId="0" xfId="0" applyFont="1" applyFill="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15" fontId="6" fillId="0" borderId="0" xfId="0" applyNumberFormat="1" applyFont="1" applyAlignment="1"/>
    <xf numFmtId="165" fontId="6" fillId="0" borderId="0" xfId="0" applyNumberFormat="1" applyFont="1" applyAlignment="1"/>
    <xf numFmtId="165" fontId="6" fillId="0" borderId="2" xfId="46" applyNumberFormat="1" applyFont="1" applyBorder="1">
      <alignment horizontal="left" vertical="top"/>
    </xf>
    <xf numFmtId="0" fontId="0" fillId="0" borderId="0" xfId="0" applyAlignment="1" applyProtection="1">
      <alignment horizontal="right"/>
      <protection locked="0"/>
    </xf>
    <xf numFmtId="0" fontId="6" fillId="37" borderId="0" xfId="46" applyFont="1" applyFill="1" applyAlignment="1">
      <alignment horizontal="left" vertical="top" wrapText="1"/>
    </xf>
    <xf numFmtId="0" fontId="6" fillId="25" borderId="0" xfId="46" applyFont="1" applyFill="1" applyAlignment="1">
      <alignment horizontal="left" vertical="top" wrapText="1"/>
    </xf>
    <xf numFmtId="170" fontId="6" fillId="38" borderId="0" xfId="46" applyNumberFormat="1" applyFont="1" applyFill="1">
      <alignment horizontal="left" vertical="top"/>
    </xf>
    <xf numFmtId="0" fontId="26" fillId="29" borderId="0" xfId="46" applyFont="1" applyFill="1">
      <alignment horizontal="left" vertical="top"/>
    </xf>
    <xf numFmtId="170" fontId="37" fillId="0" borderId="0" xfId="46" applyNumberFormat="1" applyFont="1">
      <alignment horizontal="left" vertical="top"/>
    </xf>
    <xf numFmtId="170" fontId="38" fillId="0" borderId="0" xfId="46" applyNumberFormat="1" applyFont="1">
      <alignment horizontal="left" vertical="top"/>
    </xf>
    <xf numFmtId="166" fontId="6" fillId="0" borderId="0" xfId="46" applyNumberFormat="1" applyFont="1">
      <alignment horizontal="left" vertical="top"/>
    </xf>
    <xf numFmtId="170" fontId="6" fillId="0" borderId="0" xfId="48" applyNumberFormat="1" applyFont="1" applyFill="1" applyAlignment="1">
      <alignment horizontal="left" vertical="top"/>
    </xf>
    <xf numFmtId="166" fontId="6" fillId="39" borderId="0" xfId="46" applyNumberFormat="1" applyFont="1" applyFill="1">
      <alignment horizontal="left" vertical="top"/>
    </xf>
    <xf numFmtId="171" fontId="6" fillId="39" borderId="0" xfId="46" applyNumberFormat="1" applyFont="1" applyFill="1">
      <alignment horizontal="left" vertical="top"/>
    </xf>
    <xf numFmtId="172" fontId="6" fillId="0" borderId="0" xfId="46" applyNumberFormat="1" applyFont="1">
      <alignment horizontal="left" vertical="top"/>
    </xf>
    <xf numFmtId="0" fontId="6" fillId="38" borderId="0" xfId="0" applyFont="1" applyFill="1">
      <alignment horizontal="left" vertical="top"/>
    </xf>
    <xf numFmtId="0" fontId="6" fillId="38" borderId="2" xfId="0" applyFont="1" applyFill="1" applyBorder="1">
      <alignment horizontal="left" vertical="top"/>
    </xf>
    <xf numFmtId="3" fontId="6" fillId="38" borderId="0" xfId="0" applyNumberFormat="1" applyFont="1" applyFill="1" applyAlignment="1">
      <alignment horizontal="left" vertical="top" wrapText="1"/>
    </xf>
    <xf numFmtId="165" fontId="6" fillId="38" borderId="0" xfId="0" applyNumberFormat="1" applyFont="1" applyFill="1" applyProtection="1">
      <alignment horizontal="left" vertical="top"/>
      <protection locked="0"/>
    </xf>
    <xf numFmtId="0" fontId="6" fillId="38" borderId="0" xfId="2" applyFont="1" applyFill="1" applyAlignment="1">
      <alignment horizontal="left" vertical="top"/>
    </xf>
    <xf numFmtId="3" fontId="6" fillId="38" borderId="0" xfId="0" applyNumberFormat="1" applyFont="1" applyFill="1" applyProtection="1">
      <alignment horizontal="left" vertical="top"/>
      <protection locked="0"/>
    </xf>
    <xf numFmtId="3" fontId="6" fillId="38" borderId="0" xfId="0" applyNumberFormat="1" applyFont="1" applyFill="1">
      <alignment horizontal="left" vertical="top"/>
    </xf>
    <xf numFmtId="166" fontId="6" fillId="38" borderId="0" xfId="0" applyNumberFormat="1" applyFont="1" applyFill="1" applyProtection="1">
      <alignment horizontal="left" vertical="top"/>
      <protection locked="0"/>
    </xf>
    <xf numFmtId="166" fontId="6" fillId="38" borderId="0" xfId="0" applyNumberFormat="1" applyFont="1" applyFill="1">
      <alignment horizontal="left" vertical="top"/>
    </xf>
    <xf numFmtId="4" fontId="6" fillId="38" borderId="0" xfId="0" applyNumberFormat="1" applyFont="1" applyFill="1" applyProtection="1">
      <alignment horizontal="left" vertical="top"/>
      <protection locked="0"/>
    </xf>
    <xf numFmtId="0" fontId="6" fillId="38" borderId="0" xfId="0" applyFont="1" applyFill="1" applyAlignment="1">
      <alignment horizontal="left" vertical="top" wrapText="1"/>
    </xf>
    <xf numFmtId="0" fontId="6" fillId="38" borderId="2" xfId="0" applyFont="1" applyFill="1" applyBorder="1" applyAlignment="1">
      <alignment horizontal="left" vertical="top" wrapText="1"/>
    </xf>
    <xf numFmtId="4" fontId="6" fillId="38" borderId="0" xfId="0" applyNumberFormat="1" applyFont="1" applyFill="1" applyAlignment="1">
      <alignment horizontal="left" vertical="top" wrapText="1"/>
    </xf>
    <xf numFmtId="3" fontId="6" fillId="38" borderId="2" xfId="0" applyNumberFormat="1" applyFont="1" applyFill="1" applyBorder="1">
      <alignment horizontal="left" vertical="top"/>
    </xf>
    <xf numFmtId="166" fontId="6" fillId="38" borderId="0" xfId="3" applyNumberFormat="1" applyFont="1" applyFill="1" applyAlignment="1">
      <alignment horizontal="left" vertical="top"/>
    </xf>
    <xf numFmtId="166" fontId="6" fillId="38" borderId="0" xfId="0" applyNumberFormat="1" applyFont="1" applyFill="1" applyAlignment="1">
      <alignment horizontal="left" vertical="top" wrapText="1"/>
    </xf>
    <xf numFmtId="0" fontId="6" fillId="38" borderId="2" xfId="3" applyFont="1" applyFill="1" applyBorder="1" applyAlignment="1">
      <alignment horizontal="left" vertical="top"/>
    </xf>
    <xf numFmtId="0" fontId="26" fillId="38" borderId="0" xfId="0" applyFont="1" applyFill="1" applyAlignment="1"/>
    <xf numFmtId="3" fontId="6" fillId="38" borderId="2" xfId="3" applyNumberFormat="1" applyFont="1" applyFill="1" applyBorder="1" applyAlignment="1">
      <alignment horizontal="left" vertical="top"/>
    </xf>
    <xf numFmtId="165" fontId="6" fillId="38" borderId="0" xfId="0" applyNumberFormat="1" applyFont="1" applyFill="1">
      <alignment horizontal="left" vertical="top"/>
    </xf>
    <xf numFmtId="165" fontId="6" fillId="38" borderId="2" xfId="0" applyNumberFormat="1" applyFont="1" applyFill="1" applyBorder="1">
      <alignment horizontal="left" vertical="top"/>
    </xf>
    <xf numFmtId="165" fontId="6" fillId="38" borderId="12" xfId="0" applyNumberFormat="1" applyFont="1" applyFill="1" applyBorder="1">
      <alignment horizontal="left" vertical="top"/>
    </xf>
    <xf numFmtId="165" fontId="6" fillId="38" borderId="13" xfId="0" applyNumberFormat="1" applyFont="1" applyFill="1" applyBorder="1">
      <alignment horizontal="left" vertical="top"/>
    </xf>
    <xf numFmtId="0" fontId="6" fillId="38" borderId="12" xfId="0" applyFont="1" applyFill="1" applyBorder="1">
      <alignment horizontal="left" vertical="top"/>
    </xf>
    <xf numFmtId="0" fontId="6" fillId="38" borderId="13" xfId="0" applyFont="1" applyFill="1" applyBorder="1">
      <alignment horizontal="left" vertical="top"/>
    </xf>
    <xf numFmtId="3" fontId="6" fillId="38" borderId="0" xfId="2" applyNumberFormat="1" applyFont="1" applyFill="1" applyAlignment="1">
      <alignment horizontal="left" vertical="top"/>
    </xf>
    <xf numFmtId="3" fontId="6" fillId="38" borderId="12" xfId="0" applyNumberFormat="1" applyFont="1" applyFill="1" applyBorder="1">
      <alignment horizontal="left" vertical="top"/>
    </xf>
    <xf numFmtId="3" fontId="6" fillId="38" borderId="13" xfId="0" applyNumberFormat="1" applyFont="1" applyFill="1" applyBorder="1">
      <alignment horizontal="left" vertical="top"/>
    </xf>
    <xf numFmtId="166" fontId="6" fillId="38" borderId="0" xfId="2" applyNumberFormat="1" applyFont="1" applyFill="1" applyAlignment="1">
      <alignment horizontal="left" vertical="top"/>
    </xf>
    <xf numFmtId="166" fontId="6" fillId="38" borderId="2" xfId="0" applyNumberFormat="1" applyFont="1" applyFill="1" applyBorder="1">
      <alignment horizontal="left" vertical="top"/>
    </xf>
    <xf numFmtId="166" fontId="6" fillId="38" borderId="12" xfId="0" applyNumberFormat="1" applyFont="1" applyFill="1" applyBorder="1">
      <alignment horizontal="left" vertical="top"/>
    </xf>
    <xf numFmtId="166" fontId="6" fillId="38" borderId="13" xfId="0" applyNumberFormat="1" applyFont="1" applyFill="1" applyBorder="1">
      <alignment horizontal="left" vertical="top"/>
    </xf>
    <xf numFmtId="166" fontId="6" fillId="38" borderId="2" xfId="45" applyNumberFormat="1" applyFont="1" applyFill="1" applyBorder="1" applyAlignment="1" applyProtection="1">
      <alignment horizontal="left" vertical="top"/>
      <protection locked="0"/>
    </xf>
    <xf numFmtId="166" fontId="6" fillId="38" borderId="2" xfId="0" applyNumberFormat="1" applyFont="1" applyFill="1" applyBorder="1" applyProtection="1">
      <alignment horizontal="left" vertical="top"/>
      <protection locked="0"/>
    </xf>
    <xf numFmtId="0" fontId="6" fillId="38" borderId="2" xfId="0" applyFont="1" applyFill="1" applyBorder="1" applyProtection="1">
      <alignment horizontal="left" vertical="top"/>
      <protection locked="0"/>
    </xf>
    <xf numFmtId="9" fontId="6" fillId="38" borderId="2" xfId="0" applyNumberFormat="1" applyFont="1" applyFill="1" applyBorder="1" applyProtection="1">
      <alignment horizontal="left" vertical="top"/>
      <protection locked="0"/>
    </xf>
    <xf numFmtId="0" fontId="6" fillId="38" borderId="12" xfId="0" applyFont="1" applyFill="1" applyBorder="1" applyAlignment="1">
      <alignment horizontal="left" vertical="top" wrapText="1"/>
    </xf>
    <xf numFmtId="0" fontId="6" fillId="38" borderId="13" xfId="0" applyFont="1" applyFill="1" applyBorder="1" applyAlignment="1">
      <alignment horizontal="left" vertical="top" wrapText="1"/>
    </xf>
    <xf numFmtId="0" fontId="6" fillId="38" borderId="0" xfId="0" applyFont="1" applyFill="1" applyProtection="1">
      <alignment horizontal="left" vertical="top"/>
      <protection locked="0"/>
    </xf>
    <xf numFmtId="166" fontId="6" fillId="38" borderId="0" xfId="45" applyNumberFormat="1" applyFont="1" applyFill="1" applyBorder="1" applyAlignment="1">
      <alignment horizontal="left" vertical="top"/>
    </xf>
    <xf numFmtId="166" fontId="6" fillId="38" borderId="0" xfId="45" applyNumberFormat="1" applyFont="1" applyFill="1" applyBorder="1" applyAlignment="1" applyProtection="1">
      <alignment horizontal="left" vertical="top"/>
      <protection locked="0"/>
    </xf>
    <xf numFmtId="0" fontId="6" fillId="38" borderId="0" xfId="45" applyNumberFormat="1" applyFont="1" applyFill="1" applyBorder="1" applyAlignment="1">
      <alignment horizontal="left" vertical="top"/>
    </xf>
    <xf numFmtId="0" fontId="6" fillId="38" borderId="0" xfId="45" applyNumberFormat="1" applyFont="1" applyFill="1" applyBorder="1" applyAlignment="1" applyProtection="1">
      <alignment horizontal="left" vertical="top"/>
      <protection locked="0"/>
    </xf>
    <xf numFmtId="0" fontId="6" fillId="38" borderId="13" xfId="0" applyFont="1" applyFill="1" applyBorder="1" applyProtection="1">
      <alignment horizontal="left" vertical="top"/>
      <protection locked="0"/>
    </xf>
    <xf numFmtId="167" fontId="6" fillId="38" borderId="0" xfId="0" applyNumberFormat="1" applyFont="1" applyFill="1" applyProtection="1">
      <alignment horizontal="left" vertical="top"/>
      <protection locked="0"/>
    </xf>
    <xf numFmtId="0" fontId="6" fillId="38" borderId="12" xfId="0" applyFont="1" applyFill="1" applyBorder="1" applyProtection="1">
      <alignment horizontal="left" vertical="top"/>
      <protection locked="0"/>
    </xf>
    <xf numFmtId="10" fontId="6" fillId="38" borderId="0" xfId="0" applyNumberFormat="1" applyFont="1" applyFill="1">
      <alignment horizontal="left" vertical="top"/>
    </xf>
    <xf numFmtId="0" fontId="26" fillId="38" borderId="0" xfId="0" applyFont="1" applyFill="1" applyAlignment="1" applyProtection="1">
      <protection locked="0"/>
    </xf>
    <xf numFmtId="0" fontId="7" fillId="38" borderId="0" xfId="0" applyFont="1" applyFill="1">
      <alignment horizontal="left" vertical="top"/>
    </xf>
    <xf numFmtId="166" fontId="7" fillId="38" borderId="0" xfId="45" applyNumberFormat="1" applyFont="1" applyFill="1" applyBorder="1" applyAlignment="1">
      <alignment horizontal="left" vertical="top"/>
    </xf>
    <xf numFmtId="168" fontId="7" fillId="38" borderId="0" xfId="0" applyNumberFormat="1" applyFont="1" applyFill="1">
      <alignment horizontal="left" vertical="top"/>
    </xf>
    <xf numFmtId="49" fontId="6" fillId="38" borderId="0" xfId="0" applyNumberFormat="1" applyFont="1" applyFill="1">
      <alignment horizontal="left" vertical="top"/>
    </xf>
    <xf numFmtId="166" fontId="36" fillId="38" borderId="0" xfId="45" applyNumberFormat="1" applyFont="1" applyFill="1" applyBorder="1" applyAlignment="1">
      <alignment horizontal="left" vertical="top"/>
    </xf>
    <xf numFmtId="9" fontId="6" fillId="38" borderId="0" xfId="45" applyFont="1" applyFill="1" applyBorder="1" applyAlignment="1">
      <alignment horizontal="left" vertical="top"/>
    </xf>
    <xf numFmtId="166" fontId="7" fillId="38" borderId="0" xfId="0" applyNumberFormat="1" applyFont="1" applyFill="1">
      <alignment horizontal="left" vertical="top"/>
    </xf>
    <xf numFmtId="0" fontId="7" fillId="38" borderId="2" xfId="0" applyFont="1" applyFill="1" applyBorder="1">
      <alignment horizontal="left" vertical="top"/>
    </xf>
    <xf numFmtId="168" fontId="7" fillId="38" borderId="12" xfId="0" applyNumberFormat="1" applyFont="1" applyFill="1" applyBorder="1">
      <alignment horizontal="left" vertical="top"/>
    </xf>
    <xf numFmtId="15" fontId="6" fillId="38" borderId="0" xfId="0" applyNumberFormat="1" applyFont="1" applyFill="1">
      <alignment horizontal="left" vertical="top"/>
    </xf>
    <xf numFmtId="164" fontId="6" fillId="38" borderId="0" xfId="0" applyNumberFormat="1" applyFont="1" applyFill="1">
      <alignment horizontal="left" vertical="top"/>
    </xf>
    <xf numFmtId="15" fontId="6" fillId="38" borderId="2" xfId="0" applyNumberFormat="1" applyFont="1" applyFill="1" applyBorder="1">
      <alignment horizontal="left" vertical="top"/>
    </xf>
    <xf numFmtId="164" fontId="6" fillId="38" borderId="14" xfId="0" applyNumberFormat="1" applyFont="1" applyFill="1" applyBorder="1">
      <alignment horizontal="left" vertical="top"/>
    </xf>
    <xf numFmtId="0" fontId="6" fillId="38" borderId="14" xfId="0" applyFont="1" applyFill="1" applyBorder="1" applyAlignment="1">
      <alignment horizontal="left" vertical="top" wrapText="1"/>
    </xf>
    <xf numFmtId="0" fontId="6" fillId="38" borderId="14" xfId="0" applyFont="1" applyFill="1" applyBorder="1">
      <alignment horizontal="left" vertical="top"/>
    </xf>
    <xf numFmtId="0" fontId="6" fillId="38" borderId="14" xfId="0" applyFont="1" applyFill="1" applyBorder="1" applyProtection="1">
      <alignment horizontal="left" vertical="top"/>
      <protection locked="0"/>
    </xf>
    <xf numFmtId="0" fontId="6" fillId="38" borderId="1" xfId="0" applyFont="1" applyFill="1" applyBorder="1">
      <alignment horizontal="left" vertical="top"/>
    </xf>
    <xf numFmtId="0" fontId="6" fillId="0" borderId="0" xfId="0" applyFont="1" applyAlignment="1">
      <alignment vertical="center"/>
    </xf>
    <xf numFmtId="49" fontId="6" fillId="0" borderId="0" xfId="0" applyNumberFormat="1" applyFont="1" applyAlignment="1">
      <alignment vertical="center"/>
    </xf>
    <xf numFmtId="0" fontId="6" fillId="0" borderId="0" xfId="0" applyFont="1" applyAlignment="1"/>
    <xf numFmtId="0" fontId="39" fillId="0" borderId="0" xfId="0" applyFont="1">
      <alignment horizontal="left" vertical="top"/>
    </xf>
    <xf numFmtId="0" fontId="6" fillId="0" borderId="0" xfId="0" quotePrefix="1" applyFont="1" applyAlignment="1">
      <alignment vertical="center"/>
    </xf>
    <xf numFmtId="173" fontId="6" fillId="40" borderId="0" xfId="46" applyNumberFormat="1" applyFont="1" applyFill="1" applyAlignment="1">
      <alignment vertical="top"/>
    </xf>
    <xf numFmtId="173" fontId="6" fillId="39" borderId="0" xfId="46" applyNumberFormat="1" applyFont="1" applyFill="1">
      <alignment horizontal="left" vertical="top"/>
    </xf>
    <xf numFmtId="173" fontId="6" fillId="39" borderId="0" xfId="46" applyNumberFormat="1" applyFont="1" applyFill="1" applyAlignment="1">
      <alignment vertical="top"/>
    </xf>
    <xf numFmtId="0" fontId="6" fillId="40" borderId="0" xfId="46" applyFont="1" applyFill="1" applyAlignment="1">
      <alignment vertical="top" wrapText="1"/>
    </xf>
    <xf numFmtId="0" fontId="30" fillId="34" borderId="0" xfId="46" applyFont="1" applyFill="1" applyAlignment="1">
      <alignment horizontal="left" vertical="top" wrapText="1"/>
    </xf>
    <xf numFmtId="0" fontId="39" fillId="0" borderId="0" xfId="0" applyFont="1" applyAlignment="1">
      <alignment horizontal="left" vertical="top" wrapText="1"/>
    </xf>
    <xf numFmtId="3" fontId="0" fillId="0" borderId="0" xfId="0" applyNumberFormat="1" applyAlignment="1"/>
    <xf numFmtId="0" fontId="2" fillId="0" borderId="0" xfId="0" applyFont="1" applyAlignment="1">
      <alignment horizontal="left" vertical="top" wrapText="1"/>
    </xf>
    <xf numFmtId="166" fontId="6" fillId="0" borderId="0" xfId="0" applyNumberFormat="1" applyFont="1" applyProtection="1">
      <alignment horizontal="left" vertical="top"/>
      <protection locked="0"/>
    </xf>
    <xf numFmtId="0" fontId="40" fillId="0" borderId="0" xfId="0" applyFont="1">
      <alignment horizontal="left" vertical="top"/>
    </xf>
    <xf numFmtId="0" fontId="28" fillId="0" borderId="0" xfId="46" applyFont="1">
      <alignment horizontal="left" vertical="top"/>
    </xf>
    <xf numFmtId="0" fontId="8" fillId="0" borderId="0" xfId="46" applyFont="1" applyAlignment="1">
      <alignment horizontal="left" vertical="top" wrapText="1"/>
    </xf>
    <xf numFmtId="0" fontId="6" fillId="39" borderId="0" xfId="46" applyFont="1" applyFill="1" applyAlignment="1">
      <alignment vertical="top" wrapText="1"/>
    </xf>
    <xf numFmtId="0" fontId="6" fillId="0" borderId="0" xfId="0" applyFont="1" applyAlignment="1">
      <alignment horizontal="left" vertical="top" wrapText="1"/>
    </xf>
  </cellXfs>
  <cellStyles count="49">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xfId="45" builtinId="5"/>
    <cellStyle name="Title 2" xfId="42" xr:uid="{00000000-0005-0000-0000-00002E000000}"/>
    <cellStyle name="Total 2" xfId="43" xr:uid="{00000000-0005-0000-0000-00002F000000}"/>
    <cellStyle name="Warning Text 2" xfId="44" xr:uid="{00000000-0005-0000-0000-000030000000}"/>
  </cellStyles>
  <dxfs count="64">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XFD1048576"/>
    </sheetView>
  </sheetViews>
  <sheetFormatPr defaultColWidth="9.08984375" defaultRowHeight="10.5" x14ac:dyDescent="0.25"/>
  <cols>
    <col min="1" max="1" width="11.90625" style="99" customWidth="1"/>
    <col min="2" max="3" width="16.08984375" style="99" customWidth="1"/>
    <col min="4" max="4" width="17.36328125" style="99" customWidth="1"/>
    <col min="5" max="11" width="16.08984375" style="99" customWidth="1"/>
    <col min="12" max="16" width="13.54296875" style="99" customWidth="1"/>
    <col min="17" max="17" width="27.36328125" style="99" customWidth="1"/>
    <col min="18" max="16384" width="9.08984375" style="99"/>
  </cols>
  <sheetData>
    <row r="1" spans="1:17" ht="26" x14ac:dyDescent="0.25">
      <c r="A1" s="259" t="s">
        <v>535</v>
      </c>
      <c r="B1" s="259"/>
      <c r="C1" s="259"/>
      <c r="D1" s="259"/>
      <c r="E1" s="259"/>
      <c r="F1" s="259"/>
      <c r="G1" s="259"/>
      <c r="H1" s="259"/>
      <c r="I1" s="259"/>
      <c r="J1" s="259"/>
      <c r="K1" s="259"/>
      <c r="L1" s="249" t="s">
        <v>882</v>
      </c>
      <c r="M1" s="250">
        <v>42253</v>
      </c>
      <c r="N1" s="251"/>
      <c r="O1" s="251"/>
      <c r="P1" s="251"/>
      <c r="Q1" s="251"/>
    </row>
    <row r="2" spans="1:17" ht="69" customHeight="1" x14ac:dyDescent="0.25">
      <c r="A2" s="260"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Norway.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Norway,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Norway and during which periods, and provides additional information and information for editors and country authors.  If you have any questions, please email the PDY editors.  Contact information can be found at http://www.politicaldatayearbook.com/AboutUs.aspx</v>
      </c>
      <c r="B2" s="260"/>
      <c r="C2" s="260"/>
      <c r="D2" s="260"/>
      <c r="E2" s="260"/>
      <c r="F2" s="260"/>
      <c r="G2" s="260"/>
      <c r="H2" s="260"/>
      <c r="I2" s="260"/>
      <c r="J2" s="260"/>
      <c r="K2" s="260"/>
      <c r="L2" s="252" t="s">
        <v>883</v>
      </c>
      <c r="M2" s="261" t="s">
        <v>886</v>
      </c>
      <c r="N2" s="261"/>
      <c r="O2" s="261"/>
      <c r="P2" s="261"/>
      <c r="Q2" s="261"/>
    </row>
    <row r="3" spans="1:17" x14ac:dyDescent="0.25">
      <c r="A3" s="127" t="s">
        <v>6</v>
      </c>
      <c r="B3" s="128" t="s">
        <v>1</v>
      </c>
      <c r="C3" s="129" t="s">
        <v>86</v>
      </c>
      <c r="D3" s="129" t="s">
        <v>536</v>
      </c>
      <c r="E3" s="129" t="s">
        <v>87</v>
      </c>
      <c r="F3" s="130" t="s">
        <v>141</v>
      </c>
      <c r="G3" s="130" t="s">
        <v>88</v>
      </c>
      <c r="H3" s="129" t="s">
        <v>89</v>
      </c>
      <c r="I3" s="129" t="s">
        <v>90</v>
      </c>
      <c r="J3" s="129" t="s">
        <v>91</v>
      </c>
      <c r="K3" s="129" t="s">
        <v>92</v>
      </c>
      <c r="L3" s="131" t="s">
        <v>2</v>
      </c>
      <c r="M3" s="132" t="s">
        <v>0</v>
      </c>
      <c r="N3" s="132" t="s">
        <v>85</v>
      </c>
      <c r="O3" s="131" t="s">
        <v>142</v>
      </c>
      <c r="P3" s="131" t="s">
        <v>884</v>
      </c>
      <c r="Q3" s="253" t="s">
        <v>143</v>
      </c>
    </row>
    <row r="4" spans="1:17" ht="94.5" x14ac:dyDescent="0.25">
      <c r="A4" s="133" t="s">
        <v>144</v>
      </c>
      <c r="B4" s="133" t="s">
        <v>145</v>
      </c>
      <c r="C4" s="133" t="s">
        <v>146</v>
      </c>
      <c r="D4" s="133" t="s">
        <v>147</v>
      </c>
      <c r="E4" s="133" t="s">
        <v>148</v>
      </c>
      <c r="F4" s="134" t="s">
        <v>149</v>
      </c>
      <c r="G4" s="134" t="s">
        <v>150</v>
      </c>
      <c r="H4" s="133" t="s">
        <v>151</v>
      </c>
      <c r="I4" s="133" t="s">
        <v>152</v>
      </c>
      <c r="J4" s="133" t="s">
        <v>153</v>
      </c>
      <c r="K4" s="133" t="s">
        <v>154</v>
      </c>
      <c r="L4" s="133" t="s">
        <v>155</v>
      </c>
      <c r="M4" s="133" t="s">
        <v>156</v>
      </c>
      <c r="N4" s="133" t="s">
        <v>157</v>
      </c>
      <c r="O4" s="133" t="s">
        <v>158</v>
      </c>
      <c r="P4" s="133" t="s">
        <v>885</v>
      </c>
      <c r="Q4" s="133" t="s">
        <v>159</v>
      </c>
    </row>
    <row r="5" spans="1:17" ht="31.5" x14ac:dyDescent="0.25">
      <c r="A5" s="133" t="str">
        <f>"Status for "&amp;A1</f>
        <v>Status for Norway</v>
      </c>
      <c r="B5" s="133" t="s">
        <v>160</v>
      </c>
      <c r="C5" s="133"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1991-1998</v>
      </c>
      <c r="D5" s="133"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1993-2023</v>
      </c>
      <c r="E5" s="133"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1993-2021</v>
      </c>
      <c r="F5" s="134"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Norway</v>
      </c>
      <c r="G5" s="134"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Norway</v>
      </c>
      <c r="H5" s="133"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Norway</v>
      </c>
      <c r="I5" s="133" t="str">
        <f>IF(MAX(parlvotes_eu!$A$2:$ZZ$2)&lt;1,"Tab is grey to indicate that this information is not collected for "&amp;$A$1,IF(MAX(parlvotes_eu!$A$2:$ZZ$2)=MIN(parlvotes_eu!$A$2:$ZZ$2),"Dataset includes only "&amp;YEAR(MAX(parlvotes_eu!$A$2:$ZZ$2)),"Dataset includes years "&amp;YEAR(MIN(parlvotes_eu!$A$2:$ZZ$2))&amp;"-"&amp;YEAR(MAX(parlvotes_eu!$A$2:$ZZ$2))))</f>
        <v>Tab is grey to indicate that this information is not collected for Norway</v>
      </c>
      <c r="J5" s="133"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Norway</v>
      </c>
      <c r="K5" s="133" t="str">
        <f>IF(MAX(refvotes!$A$2:$ZZ$2)&lt;1,"Tab is grey to indicate that this information is not collected for "&amp;$A$1,IF(MAX(refvotes!$A$2:$ZZ$2)=MIN(refvotes!$A$2:$ZZ$2),"Dataset includes only "&amp;YEAR(MAX(refvotes!$A$2:$ZZ$2)),"Dataset includes years "&amp;YEAR(MIN(refvotes!$A$2:$ZZ$2))&amp;"-"&amp;YEAR(MAX(refvotes!$A$2:$ZZ$2))))</f>
        <v>Dataset includes only 1994</v>
      </c>
      <c r="L5" s="133" t="s">
        <v>160</v>
      </c>
      <c r="M5" s="133" t="s">
        <v>160</v>
      </c>
      <c r="N5" s="133" t="s">
        <v>160</v>
      </c>
      <c r="O5" s="133" t="s">
        <v>160</v>
      </c>
      <c r="P5" s="133" t="s">
        <v>160</v>
      </c>
      <c r="Q5" s="133" t="s">
        <v>161</v>
      </c>
    </row>
    <row r="6" spans="1:17" ht="21" x14ac:dyDescent="0.25">
      <c r="A6" s="133" t="str">
        <f>"Special notes for "&amp;A1</f>
        <v>Special notes for Norway</v>
      </c>
      <c r="B6" s="133"/>
      <c r="C6" s="133"/>
      <c r="D6" s="133"/>
      <c r="E6" s="133"/>
      <c r="F6" s="133"/>
      <c r="G6" s="133"/>
      <c r="H6" s="133"/>
      <c r="I6" s="133"/>
      <c r="J6" s="133"/>
      <c r="K6" s="133"/>
      <c r="L6" s="133"/>
      <c r="M6" s="133"/>
      <c r="N6" s="133"/>
      <c r="Q6" s="133"/>
    </row>
    <row r="7" spans="1:17" ht="296" customHeight="1" x14ac:dyDescent="0.25">
      <c r="A7" s="135" t="s">
        <v>162</v>
      </c>
      <c r="B7" s="135" t="s">
        <v>163</v>
      </c>
      <c r="C7" s="135"/>
      <c r="D7" s="135" t="s">
        <v>110</v>
      </c>
      <c r="E7" s="135"/>
      <c r="F7" s="135" t="s">
        <v>164</v>
      </c>
      <c r="G7" s="135"/>
      <c r="H7" s="135" t="s">
        <v>164</v>
      </c>
      <c r="I7" s="135"/>
      <c r="J7" s="135"/>
      <c r="K7" s="135" t="s">
        <v>165</v>
      </c>
      <c r="L7" s="135" t="s">
        <v>84</v>
      </c>
      <c r="M7" s="135" t="s">
        <v>166</v>
      </c>
      <c r="N7" s="135" t="s">
        <v>167</v>
      </c>
      <c r="O7" s="135" t="s">
        <v>166</v>
      </c>
      <c r="P7" s="135" t="s">
        <v>166</v>
      </c>
      <c r="Q7" s="135" t="s">
        <v>168</v>
      </c>
    </row>
    <row r="8" spans="1:17" x14ac:dyDescent="0.25">
      <c r="A8" s="133"/>
      <c r="B8" s="133"/>
      <c r="C8" s="133"/>
      <c r="D8" s="133"/>
      <c r="E8" s="133"/>
      <c r="F8" s="133"/>
      <c r="G8" s="133"/>
      <c r="H8" s="133"/>
      <c r="I8" s="133"/>
      <c r="J8" s="133"/>
      <c r="K8" s="133"/>
      <c r="L8" s="133"/>
      <c r="M8" s="133"/>
      <c r="N8" s="133"/>
    </row>
    <row r="13" spans="1:17" x14ac:dyDescent="0.25">
      <c r="A13" s="136"/>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49"/>
  <sheetViews>
    <sheetView zoomScaleNormal="100" workbookViewId="0">
      <pane xSplit="1" ySplit="1" topLeftCell="B2" activePane="bottomRight" state="frozen"/>
      <selection activeCell="A9" sqref="A9"/>
      <selection pane="topRight" activeCell="A9" sqref="A9"/>
      <selection pane="bottomLeft" activeCell="A9" sqref="A9"/>
      <selection pane="bottomRight" sqref="A1:XFD1048576"/>
    </sheetView>
  </sheetViews>
  <sheetFormatPr defaultColWidth="9.08984375" defaultRowHeight="13.5" customHeight="1" x14ac:dyDescent="0.25"/>
  <cols>
    <col min="1" max="1" width="21.453125" style="2" customWidth="1"/>
    <col min="2" max="2" width="12.36328125" style="2" customWidth="1"/>
    <col min="3" max="3" width="11" style="2" customWidth="1"/>
    <col min="4" max="4" width="0.6328125" style="2" customWidth="1"/>
    <col min="5" max="5" width="26.6328125" style="2" customWidth="1"/>
    <col min="6" max="6" width="16.90625" style="2" customWidth="1"/>
    <col min="7" max="7" width="23.453125" style="2" customWidth="1"/>
    <col min="8" max="8" width="10.6328125" style="2" customWidth="1"/>
    <col min="9" max="9" width="0.54296875" style="2" customWidth="1"/>
    <col min="10" max="10" width="0.6328125" style="2" customWidth="1"/>
    <col min="11" max="11" width="25" style="2" customWidth="1"/>
    <col min="12" max="16384" width="9.08984375" style="2"/>
  </cols>
  <sheetData>
    <row r="1" spans="1:48" ht="31.5" x14ac:dyDescent="0.25">
      <c r="A1" s="70" t="s">
        <v>127</v>
      </c>
      <c r="B1" s="40" t="s">
        <v>115</v>
      </c>
      <c r="C1" s="40" t="s">
        <v>116</v>
      </c>
      <c r="D1" s="138" t="s">
        <v>117</v>
      </c>
      <c r="E1" s="137" t="s">
        <v>169</v>
      </c>
      <c r="F1" s="137" t="s">
        <v>170</v>
      </c>
      <c r="G1" s="40" t="s">
        <v>293</v>
      </c>
      <c r="H1" s="75" t="s">
        <v>294</v>
      </c>
      <c r="I1" s="138" t="s">
        <v>171</v>
      </c>
      <c r="J1" s="138" t="s">
        <v>171</v>
      </c>
      <c r="K1" s="18" t="s">
        <v>172</v>
      </c>
      <c r="L1" s="18" t="s">
        <v>173</v>
      </c>
      <c r="M1" s="139" t="s">
        <v>174</v>
      </c>
      <c r="N1" s="139" t="s">
        <v>175</v>
      </c>
      <c r="O1" s="139" t="s">
        <v>176</v>
      </c>
      <c r="P1" s="139" t="s">
        <v>177</v>
      </c>
      <c r="Q1" s="139" t="s">
        <v>178</v>
      </c>
      <c r="R1" s="139" t="s">
        <v>179</v>
      </c>
      <c r="S1" s="40" t="s">
        <v>180</v>
      </c>
      <c r="T1" s="40" t="s">
        <v>181</v>
      </c>
      <c r="U1" s="40" t="s">
        <v>182</v>
      </c>
      <c r="V1" s="40" t="s">
        <v>183</v>
      </c>
      <c r="W1" s="40" t="s">
        <v>184</v>
      </c>
      <c r="X1" s="40" t="s">
        <v>185</v>
      </c>
      <c r="Y1" s="139" t="s">
        <v>186</v>
      </c>
      <c r="Z1" s="139" t="s">
        <v>187</v>
      </c>
      <c r="AA1" s="139" t="s">
        <v>188</v>
      </c>
      <c r="AB1" s="139" t="s">
        <v>189</v>
      </c>
      <c r="AC1" s="139" t="s">
        <v>190</v>
      </c>
      <c r="AD1" s="139" t="s">
        <v>191</v>
      </c>
      <c r="AE1" s="40" t="s">
        <v>192</v>
      </c>
      <c r="AF1" s="40" t="s">
        <v>193</v>
      </c>
      <c r="AG1" s="40" t="s">
        <v>194</v>
      </c>
      <c r="AH1" s="40" t="s">
        <v>195</v>
      </c>
      <c r="AI1" s="40" t="s">
        <v>196</v>
      </c>
      <c r="AJ1" s="40" t="s">
        <v>197</v>
      </c>
      <c r="AK1" s="139" t="s">
        <v>198</v>
      </c>
      <c r="AL1" s="139" t="s">
        <v>199</v>
      </c>
      <c r="AM1" s="139" t="s">
        <v>200</v>
      </c>
      <c r="AN1" s="139" t="s">
        <v>201</v>
      </c>
      <c r="AO1" s="139" t="s">
        <v>202</v>
      </c>
      <c r="AP1" s="139" t="s">
        <v>203</v>
      </c>
      <c r="AQ1" s="40" t="s">
        <v>204</v>
      </c>
      <c r="AR1" s="40" t="s">
        <v>205</v>
      </c>
      <c r="AS1" s="40" t="s">
        <v>206</v>
      </c>
      <c r="AT1" s="40" t="s">
        <v>207</v>
      </c>
      <c r="AU1" s="40" t="s">
        <v>208</v>
      </c>
      <c r="AV1" s="40" t="s">
        <v>209</v>
      </c>
    </row>
    <row r="2" spans="1:48" ht="13.5" customHeight="1" x14ac:dyDescent="0.25">
      <c r="A2" s="140" t="s">
        <v>295</v>
      </c>
      <c r="B2" s="2" t="s">
        <v>349</v>
      </c>
      <c r="D2" s="141"/>
      <c r="E2" s="77" t="str">
        <f t="shared" ref="E2:E15" si="0">G2&amp;" "&amp;F2</f>
        <v>Labour Party (Det Norske Arbeiderpati, DNA)</v>
      </c>
      <c r="F2" s="137" t="str">
        <f t="shared" ref="F2:F15"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(Det Norske Arbeiderpati, DNA)</v>
      </c>
      <c r="G2" s="2" t="s">
        <v>309</v>
      </c>
      <c r="H2" s="2" t="s">
        <v>310</v>
      </c>
      <c r="I2" s="141"/>
      <c r="J2" s="141"/>
      <c r="K2" s="2" t="s">
        <v>335</v>
      </c>
      <c r="M2" s="142"/>
      <c r="O2" s="143"/>
      <c r="P2" s="142"/>
    </row>
    <row r="3" spans="1:48" ht="13.5" customHeight="1" x14ac:dyDescent="0.25">
      <c r="A3" s="140" t="s">
        <v>296</v>
      </c>
      <c r="B3" s="2" t="s">
        <v>357</v>
      </c>
      <c r="C3" s="2" t="s">
        <v>349</v>
      </c>
      <c r="D3" s="141"/>
      <c r="E3" s="77" t="str">
        <f t="shared" si="0"/>
        <v>Christian People's Party (Kristelig Folkeparti, KRF)</v>
      </c>
      <c r="F3" s="137" t="str">
        <f t="shared" si="1"/>
        <v>(Kristelig Folkeparti, KRF)</v>
      </c>
      <c r="G3" s="2" t="s">
        <v>311</v>
      </c>
      <c r="H3" s="2" t="s">
        <v>312</v>
      </c>
      <c r="I3" s="141"/>
      <c r="J3" s="141"/>
      <c r="K3" s="2" t="s">
        <v>336</v>
      </c>
      <c r="M3" s="142"/>
      <c r="O3" s="142"/>
      <c r="P3" s="142"/>
    </row>
    <row r="4" spans="1:48" ht="13.5" customHeight="1" x14ac:dyDescent="0.25">
      <c r="A4" s="140" t="s">
        <v>297</v>
      </c>
      <c r="B4" s="2" t="s">
        <v>355</v>
      </c>
      <c r="D4" s="141"/>
      <c r="E4" s="77" t="str">
        <f t="shared" si="0"/>
        <v>Centre Party (Senterpartiet, SP)</v>
      </c>
      <c r="F4" s="137" t="str">
        <f t="shared" si="1"/>
        <v>(Senterpartiet, SP)</v>
      </c>
      <c r="G4" s="2" t="s">
        <v>313</v>
      </c>
      <c r="H4" s="2" t="s">
        <v>78</v>
      </c>
      <c r="I4" s="141"/>
      <c r="J4" s="141"/>
      <c r="K4" s="2" t="s">
        <v>337</v>
      </c>
      <c r="M4" s="142"/>
      <c r="O4" s="142"/>
      <c r="P4" s="142"/>
    </row>
    <row r="5" spans="1:48" ht="13.5" customHeight="1" x14ac:dyDescent="0.25">
      <c r="A5" s="140" t="s">
        <v>298</v>
      </c>
      <c r="B5" s="2" t="s">
        <v>358</v>
      </c>
      <c r="C5" s="2" t="s">
        <v>356</v>
      </c>
      <c r="D5" s="141"/>
      <c r="E5" s="77" t="str">
        <f t="shared" ref="E5" si="2">G5&amp;" "&amp;F5</f>
        <v>Liberal Party (Venstre, V)</v>
      </c>
      <c r="F5" s="137" t="str">
        <f t="shared" ref="F5" si="3">"("&amp;K5&amp;", "&amp;H5&amp;")"&amp;IF(M5="","",", known until "&amp;R5&amp;" as "&amp;M5&amp;" ("&amp;N5&amp;", "&amp;O5&amp;IF(P5="","","/ "&amp;P5)&amp;")"&amp;IF(S5="","",", known from "&amp;R5&amp;" until "&amp;X5&amp;" as "&amp;S5&amp;" ("&amp;T5&amp;", "&amp;U5&amp;IF(V5="","","/ "&amp;V5)&amp;")"))&amp;IF(AD5="","",", known from "&amp;X5&amp;" until "&amp;AD5&amp;" as "&amp;Y5&amp;" ("&amp;Z5&amp;", "&amp;AA5&amp;")"&amp;IF(AB5="","","/ "&amp;AB5)&amp;")")&amp;IF(AE5="","",", known from "&amp;AD5&amp;" until "&amp;AJ5&amp;" as "&amp;AE5&amp;" ("&amp;AF5&amp;", "&amp;AG5&amp;IF(AH5="","","/ "&amp;AH5)&amp;")")&amp;IF(AK5="","",", known from "&amp;AJ5&amp;" until "&amp;AP5&amp;" as "&amp;AK5&amp;" ("&amp;AL5&amp;", "&amp;AM5&amp;IF(AN5="","","/ "&amp;AN5)&amp;")")&amp;IF(AQ5="","",", known from "&amp;AP5&amp;" until "&amp;AV5&amp;" as "&amp;AQ5&amp;" ("&amp;AR5&amp;", "&amp;AS5&amp;IF(AT5="","","/ "&amp;AT5)&amp;")")</f>
        <v>(Venstre, V)</v>
      </c>
      <c r="G5" s="2" t="s">
        <v>314</v>
      </c>
      <c r="H5" s="2" t="s">
        <v>315</v>
      </c>
      <c r="I5" s="141"/>
      <c r="J5" s="141"/>
      <c r="K5" s="2" t="s">
        <v>338</v>
      </c>
      <c r="M5" s="142"/>
      <c r="O5" s="142"/>
      <c r="P5" s="142"/>
    </row>
    <row r="6" spans="1:48" ht="13.5" customHeight="1" x14ac:dyDescent="0.25">
      <c r="A6" s="140" t="s">
        <v>299</v>
      </c>
      <c r="B6" s="2" t="s">
        <v>351</v>
      </c>
      <c r="C6" s="2" t="s">
        <v>352</v>
      </c>
      <c r="D6" s="141"/>
      <c r="E6" s="77" t="str">
        <f t="shared" si="0"/>
        <v>Høyre (Conservative, H)</v>
      </c>
      <c r="F6" s="137" t="str">
        <f t="shared" si="1"/>
        <v>(Conservative, H)</v>
      </c>
      <c r="G6" s="2" t="s">
        <v>316</v>
      </c>
      <c r="H6" s="2" t="s">
        <v>317</v>
      </c>
      <c r="I6" s="141"/>
      <c r="J6" s="141"/>
      <c r="K6" s="2" t="s">
        <v>339</v>
      </c>
      <c r="M6" s="142"/>
      <c r="O6" s="53"/>
      <c r="P6" s="142"/>
    </row>
    <row r="7" spans="1:48" ht="13.5" customHeight="1" x14ac:dyDescent="0.25">
      <c r="A7" s="140" t="s">
        <v>300</v>
      </c>
      <c r="B7" s="2" t="s">
        <v>354</v>
      </c>
      <c r="C7" s="2" t="s">
        <v>353</v>
      </c>
      <c r="D7" s="141"/>
      <c r="E7" s="77" t="str">
        <f t="shared" si="0"/>
        <v>Socialistic Left Party (Sosialistisk Venstreparti, SV)</v>
      </c>
      <c r="F7" s="137" t="str">
        <f t="shared" si="1"/>
        <v>(Sosialistisk Venstreparti, SV)</v>
      </c>
      <c r="G7" s="2" t="s">
        <v>318</v>
      </c>
      <c r="H7" s="2" t="s">
        <v>319</v>
      </c>
      <c r="I7" s="141"/>
      <c r="J7" s="141"/>
      <c r="K7" s="2" t="s">
        <v>340</v>
      </c>
      <c r="M7" s="142"/>
      <c r="O7" s="142"/>
      <c r="P7" s="142"/>
    </row>
    <row r="8" spans="1:48" ht="13.5" customHeight="1" x14ac:dyDescent="0.25">
      <c r="A8" s="140" t="s">
        <v>301</v>
      </c>
      <c r="B8" s="2" t="s">
        <v>360</v>
      </c>
      <c r="D8" s="141"/>
      <c r="E8" s="77" t="str">
        <f t="shared" si="0"/>
        <v>Progress Party (Fremskrittspartiet, FRP)</v>
      </c>
      <c r="F8" s="137" t="str">
        <f t="shared" si="1"/>
        <v>(Fremskrittspartiet, FRP)</v>
      </c>
      <c r="G8" s="2" t="s">
        <v>320</v>
      </c>
      <c r="H8" s="2" t="s">
        <v>321</v>
      </c>
      <c r="I8" s="141"/>
      <c r="J8" s="141"/>
      <c r="K8" s="2" t="s">
        <v>341</v>
      </c>
      <c r="M8" s="142"/>
      <c r="O8" s="142"/>
      <c r="P8" s="142"/>
    </row>
    <row r="9" spans="1:48" ht="13.5" customHeight="1" x14ac:dyDescent="0.25">
      <c r="A9" s="140" t="s">
        <v>302</v>
      </c>
      <c r="B9" s="2" t="s">
        <v>353</v>
      </c>
      <c r="C9" s="2" t="s">
        <v>359</v>
      </c>
      <c r="D9" s="141"/>
      <c r="E9" s="77" t="str">
        <f t="shared" si="0"/>
        <v>Red Election Alliance (Rød Valgallianse, RV)</v>
      </c>
      <c r="F9" s="137" t="str">
        <f t="shared" si="1"/>
        <v>(Rød Valgallianse, RV)</v>
      </c>
      <c r="G9" s="2" t="s">
        <v>322</v>
      </c>
      <c r="H9" s="2" t="s">
        <v>323</v>
      </c>
      <c r="I9" s="141"/>
      <c r="J9" s="141"/>
      <c r="K9" s="2" t="s">
        <v>342</v>
      </c>
      <c r="M9" s="142"/>
      <c r="O9" s="142"/>
      <c r="P9" s="142"/>
    </row>
    <row r="10" spans="1:48" ht="13.5" customHeight="1" x14ac:dyDescent="0.25">
      <c r="A10" s="72" t="s">
        <v>303</v>
      </c>
      <c r="B10" s="2" t="s">
        <v>350</v>
      </c>
      <c r="C10" s="2" t="s">
        <v>349</v>
      </c>
      <c r="D10" s="141"/>
      <c r="E10" s="77" t="str">
        <f t="shared" si="0"/>
        <v>Retired People's Party (Pensjonistpartiet, PP)</v>
      </c>
      <c r="F10" s="137" t="str">
        <f t="shared" si="1"/>
        <v>(Pensjonistpartiet, PP)</v>
      </c>
      <c r="G10" s="2" t="s">
        <v>324</v>
      </c>
      <c r="H10" s="2" t="s">
        <v>325</v>
      </c>
      <c r="I10" s="141"/>
      <c r="J10" s="141"/>
      <c r="K10" s="2" t="s">
        <v>343</v>
      </c>
      <c r="M10" s="142"/>
      <c r="O10" s="142"/>
      <c r="P10" s="142"/>
    </row>
    <row r="11" spans="1:48" ht="13.5" customHeight="1" x14ac:dyDescent="0.25">
      <c r="A11" s="140" t="s">
        <v>304</v>
      </c>
      <c r="D11" s="141"/>
      <c r="E11" s="77" t="str">
        <f t="shared" si="0"/>
        <v>Aune List (Aunelista, AL)</v>
      </c>
      <c r="F11" s="137" t="str">
        <f t="shared" si="1"/>
        <v>(Aunelista, AL)</v>
      </c>
      <c r="G11" s="2" t="s">
        <v>326</v>
      </c>
      <c r="H11" s="2" t="s">
        <v>327</v>
      </c>
      <c r="I11" s="141"/>
      <c r="J11" s="141"/>
      <c r="K11" s="2" t="s">
        <v>344</v>
      </c>
      <c r="M11" s="142"/>
      <c r="O11" s="142"/>
      <c r="P11" s="142"/>
    </row>
    <row r="12" spans="1:48" ht="13.5" customHeight="1" x14ac:dyDescent="0.25">
      <c r="A12" s="140" t="s">
        <v>305</v>
      </c>
      <c r="B12" s="2" t="s">
        <v>356</v>
      </c>
      <c r="D12" s="141"/>
      <c r="E12" s="77" t="str">
        <f t="shared" si="0"/>
        <v>Environmental Party of the Greens (Miljøpartiet De Grønne, MDG)</v>
      </c>
      <c r="F12" s="137" t="str">
        <f t="shared" si="1"/>
        <v>(Miljøpartiet De Grønne, MDG)</v>
      </c>
      <c r="G12" s="2" t="s">
        <v>328</v>
      </c>
      <c r="H12" s="2" t="s">
        <v>329</v>
      </c>
      <c r="I12" s="141"/>
      <c r="J12" s="141"/>
      <c r="K12" s="2" t="s">
        <v>345</v>
      </c>
      <c r="M12" s="142"/>
      <c r="O12" s="142"/>
      <c r="P12" s="142"/>
    </row>
    <row r="13" spans="1:48" ht="13.5" customHeight="1" x14ac:dyDescent="0.25">
      <c r="A13" s="140" t="s">
        <v>306</v>
      </c>
      <c r="B13" s="2" t="s">
        <v>361</v>
      </c>
      <c r="D13" s="141"/>
      <c r="E13" s="77" t="str">
        <f t="shared" si="0"/>
        <v>Coastal Party (Kystpartiet, KP)</v>
      </c>
      <c r="F13" s="137" t="str">
        <f t="shared" si="1"/>
        <v>(Kystpartiet, KP)</v>
      </c>
      <c r="G13" s="2" t="s">
        <v>330</v>
      </c>
      <c r="H13" s="2" t="s">
        <v>331</v>
      </c>
      <c r="I13" s="141"/>
      <c r="J13" s="141"/>
      <c r="K13" s="2" t="s">
        <v>346</v>
      </c>
      <c r="M13" s="142"/>
      <c r="O13" s="142"/>
      <c r="P13" s="142"/>
    </row>
    <row r="14" spans="1:48" ht="13.5" customHeight="1" x14ac:dyDescent="0.25">
      <c r="A14" s="140" t="s">
        <v>307</v>
      </c>
      <c r="B14" s="2" t="s">
        <v>353</v>
      </c>
      <c r="D14" s="141"/>
      <c r="E14" s="77" t="str">
        <f t="shared" si="0"/>
        <v>Red (Rødt, R)</v>
      </c>
      <c r="F14" s="137" t="str">
        <f t="shared" si="1"/>
        <v>(Rødt, R)</v>
      </c>
      <c r="G14" s="2" t="s">
        <v>269</v>
      </c>
      <c r="H14" s="2" t="s">
        <v>332</v>
      </c>
      <c r="I14" s="141"/>
      <c r="J14" s="141"/>
      <c r="K14" s="2" t="s">
        <v>347</v>
      </c>
      <c r="M14" s="142"/>
      <c r="O14" s="142"/>
      <c r="P14" s="142"/>
    </row>
    <row r="15" spans="1:48" ht="13.5" customHeight="1" x14ac:dyDescent="0.25">
      <c r="A15" s="140" t="s">
        <v>782</v>
      </c>
      <c r="B15" s="2" t="s">
        <v>778</v>
      </c>
      <c r="D15" s="141"/>
      <c r="E15" s="77" t="str">
        <f t="shared" si="0"/>
        <v>The Political Party (Det politiske parti, DPP)</v>
      </c>
      <c r="F15" s="137" t="str">
        <f t="shared" si="1"/>
        <v>(Det politiske parti, DPP)</v>
      </c>
      <c r="G15" s="2" t="s">
        <v>779</v>
      </c>
      <c r="H15" s="2" t="s">
        <v>780</v>
      </c>
      <c r="I15" s="141"/>
      <c r="J15" s="141"/>
      <c r="K15" s="2" t="s">
        <v>781</v>
      </c>
      <c r="M15" s="142"/>
      <c r="O15" s="142"/>
      <c r="P15" s="142"/>
    </row>
    <row r="16" spans="1:48" ht="13.5" customHeight="1" x14ac:dyDescent="0.25">
      <c r="A16" s="140" t="s">
        <v>784</v>
      </c>
      <c r="B16" s="2" t="s">
        <v>352</v>
      </c>
      <c r="C16" s="2" t="s">
        <v>357</v>
      </c>
      <c r="D16" s="141"/>
      <c r="E16" s="77" t="str">
        <f t="shared" ref="E16:E17" si="4">G16&amp;" "&amp;F16</f>
        <v>The Christians (De Kristne, K)</v>
      </c>
      <c r="F16" s="137" t="str">
        <f t="shared" ref="F16:F17" si="5">"("&amp;K16&amp;", "&amp;H16&amp;")"&amp;IF(M16="","",", known until "&amp;R16&amp;" as "&amp;M16&amp;" ("&amp;N16&amp;", "&amp;O16&amp;IF(P16="","","/ "&amp;P16)&amp;")"&amp;IF(S16="","",", known from "&amp;R16&amp;" until "&amp;X16&amp;" as "&amp;S16&amp;" ("&amp;T16&amp;", "&amp;U16&amp;IF(V16="","","/ "&amp;V16)&amp;")"))&amp;IF(AD16="","",", known from "&amp;X16&amp;" until "&amp;AD16&amp;" as "&amp;Y16&amp;" ("&amp;Z16&amp;", "&amp;AA16&amp;")"&amp;IF(AB16="","","/ "&amp;AB16)&amp;")")&amp;IF(AE16="","",", known from "&amp;AD16&amp;" until "&amp;AJ16&amp;" as "&amp;AE16&amp;" ("&amp;AF16&amp;", "&amp;AG16&amp;IF(AH16="","","/ "&amp;AH16)&amp;")")&amp;IF(AK16="","",", known from "&amp;AJ16&amp;" until "&amp;AP16&amp;" as "&amp;AK16&amp;" ("&amp;AL16&amp;", "&amp;AM16&amp;IF(AN16="","","/ "&amp;AN16)&amp;")")&amp;IF(AQ16="","",", known from "&amp;AP16&amp;" until "&amp;AV16&amp;" as "&amp;AQ16&amp;" ("&amp;AR16&amp;", "&amp;AS16&amp;IF(AT16="","","/ "&amp;AT16)&amp;")")</f>
        <v>(De Kristne, K)</v>
      </c>
      <c r="G16" s="2" t="s">
        <v>785</v>
      </c>
      <c r="H16" s="2" t="s">
        <v>786</v>
      </c>
      <c r="I16" s="141"/>
      <c r="J16" s="141"/>
      <c r="K16" s="2" t="s">
        <v>787</v>
      </c>
      <c r="M16" s="142"/>
      <c r="O16" s="142"/>
      <c r="P16" s="142"/>
    </row>
    <row r="17" spans="1:16" ht="13.5" customHeight="1" x14ac:dyDescent="0.25">
      <c r="A17" s="140" t="s">
        <v>791</v>
      </c>
      <c r="B17" s="2" t="s">
        <v>359</v>
      </c>
      <c r="D17" s="141"/>
      <c r="E17" s="77" t="str">
        <f t="shared" si="4"/>
        <v>Pirate Party (Piratpartiet, PIR)</v>
      </c>
      <c r="F17" s="137" t="str">
        <f t="shared" si="5"/>
        <v>(Piratpartiet, PIR)</v>
      </c>
      <c r="G17" s="2" t="s">
        <v>788</v>
      </c>
      <c r="H17" s="2" t="s">
        <v>789</v>
      </c>
      <c r="I17" s="141"/>
      <c r="J17" s="141"/>
      <c r="K17" s="2" t="s">
        <v>790</v>
      </c>
      <c r="M17" s="142"/>
      <c r="O17" s="142"/>
      <c r="P17" s="142"/>
    </row>
    <row r="18" spans="1:16" ht="13.5" customHeight="1" x14ac:dyDescent="0.25">
      <c r="A18" s="140" t="s">
        <v>308</v>
      </c>
      <c r="B18" s="2" t="s">
        <v>362</v>
      </c>
      <c r="D18" s="141"/>
      <c r="E18" s="77" t="str">
        <f t="shared" ref="E18:E19" si="6">G18&amp;" "&amp;F18</f>
        <v>Others (andre, no acronym)</v>
      </c>
      <c r="F18" s="137" t="str">
        <f t="shared" ref="F18:F19" si="7">"("&amp;K18&amp;", "&amp;H18&amp;")"&amp;IF(M18="","",", known until "&amp;R18&amp;" as "&amp;M18&amp;" ("&amp;N18&amp;", "&amp;O18&amp;IF(P18="","","/ "&amp;P18)&amp;")"&amp;IF(S18="","",", known from "&amp;R18&amp;" until "&amp;X18&amp;" as "&amp;S18&amp;" ("&amp;T18&amp;", "&amp;U18&amp;IF(V18="","","/ "&amp;V18)&amp;")"))&amp;IF(AD18="","",", known from "&amp;X18&amp;" until "&amp;AD18&amp;" as "&amp;Y18&amp;" ("&amp;Z18&amp;", "&amp;AA18&amp;")"&amp;IF(AB18="","","/ "&amp;AB18)&amp;")")&amp;IF(AE18="","",", known from "&amp;AD18&amp;" until "&amp;AJ18&amp;" as "&amp;AE18&amp;" ("&amp;AF18&amp;", "&amp;AG18&amp;IF(AH18="","","/ "&amp;AH18)&amp;")")&amp;IF(AK18="","",", known from "&amp;AJ18&amp;" until "&amp;AP18&amp;" as "&amp;AK18&amp;" ("&amp;AL18&amp;", "&amp;AM18&amp;IF(AN18="","","/ "&amp;AN18)&amp;")")&amp;IF(AQ18="","",", known from "&amp;AP18&amp;" until "&amp;AV18&amp;" as "&amp;AQ18&amp;" ("&amp;AR18&amp;", "&amp;AS18&amp;IF(AT18="","","/ "&amp;AT18)&amp;")")</f>
        <v>(andre, no acronym)</v>
      </c>
      <c r="G18" s="2" t="s">
        <v>333</v>
      </c>
      <c r="H18" s="2" t="s">
        <v>334</v>
      </c>
      <c r="I18" s="141"/>
      <c r="J18" s="141"/>
      <c r="K18" s="2" t="s">
        <v>348</v>
      </c>
    </row>
    <row r="19" spans="1:16" ht="13.5" customHeight="1" x14ac:dyDescent="0.25">
      <c r="A19" s="140" t="s">
        <v>953</v>
      </c>
      <c r="D19" s="141"/>
      <c r="E19" s="77" t="str">
        <f t="shared" si="6"/>
        <v>Patient Focus (pasientfokus, PF)</v>
      </c>
      <c r="F19" s="137" t="str">
        <f t="shared" si="7"/>
        <v>(pasientfokus, PF)</v>
      </c>
      <c r="G19" s="2" t="s">
        <v>954</v>
      </c>
      <c r="H19" s="2" t="s">
        <v>955</v>
      </c>
      <c r="I19" s="141"/>
      <c r="J19" s="141"/>
      <c r="K19" s="2" t="s">
        <v>956</v>
      </c>
    </row>
    <row r="20" spans="1:16" ht="13.5" customHeight="1" x14ac:dyDescent="0.25">
      <c r="A20" s="140"/>
      <c r="D20" s="141"/>
      <c r="E20" s="77"/>
      <c r="F20" s="137"/>
      <c r="I20" s="141"/>
      <c r="J20" s="141"/>
    </row>
    <row r="21" spans="1:16" ht="13.5" customHeight="1" x14ac:dyDescent="0.25">
      <c r="A21" s="140"/>
      <c r="D21" s="141"/>
      <c r="E21" s="77"/>
      <c r="F21" s="137"/>
      <c r="H21" s="11"/>
      <c r="I21" s="141"/>
      <c r="J21" s="141"/>
    </row>
    <row r="22" spans="1:16" ht="13.5" customHeight="1" x14ac:dyDescent="0.25">
      <c r="A22" s="140"/>
      <c r="D22" s="141"/>
      <c r="E22" s="77"/>
      <c r="F22" s="137"/>
      <c r="I22" s="141"/>
      <c r="J22" s="141"/>
    </row>
    <row r="23" spans="1:16" ht="13.5" customHeight="1" x14ac:dyDescent="0.25">
      <c r="A23" s="140"/>
      <c r="D23" s="141"/>
      <c r="E23" s="77"/>
      <c r="F23" s="137"/>
      <c r="I23" s="141"/>
      <c r="J23" s="141"/>
    </row>
    <row r="24" spans="1:16" ht="13.5" customHeight="1" x14ac:dyDescent="0.25">
      <c r="A24" s="140"/>
      <c r="D24" s="141"/>
      <c r="E24" s="77"/>
      <c r="F24" s="137"/>
      <c r="I24" s="141"/>
      <c r="J24" s="141"/>
    </row>
    <row r="25" spans="1:16" ht="13.5" customHeight="1" x14ac:dyDescent="0.25">
      <c r="A25" s="140"/>
      <c r="D25" s="141"/>
      <c r="E25" s="77"/>
      <c r="F25" s="137"/>
      <c r="I25" s="141"/>
      <c r="J25" s="141"/>
    </row>
    <row r="26" spans="1:16" ht="13.5" customHeight="1" x14ac:dyDescent="0.25">
      <c r="A26" s="140"/>
      <c r="D26" s="141"/>
      <c r="E26" s="77"/>
      <c r="F26" s="137"/>
      <c r="I26" s="141"/>
      <c r="J26" s="141"/>
    </row>
    <row r="27" spans="1:16" ht="13.5" customHeight="1" x14ac:dyDescent="0.25">
      <c r="A27" s="140"/>
      <c r="D27" s="141"/>
      <c r="E27" s="77"/>
      <c r="F27" s="137"/>
      <c r="I27" s="141"/>
      <c r="J27" s="141"/>
    </row>
    <row r="28" spans="1:16" ht="13.5" customHeight="1" x14ac:dyDescent="0.25">
      <c r="A28" s="140"/>
      <c r="D28" s="141"/>
      <c r="E28" s="77"/>
      <c r="F28" s="137"/>
      <c r="G28" s="53"/>
      <c r="H28" s="53"/>
      <c r="I28" s="141"/>
      <c r="J28" s="141"/>
      <c r="K28" s="53"/>
    </row>
    <row r="29" spans="1:16" ht="13.5" customHeight="1" x14ac:dyDescent="0.25">
      <c r="A29" s="140"/>
      <c r="D29" s="141"/>
      <c r="E29" s="77"/>
      <c r="F29" s="137"/>
      <c r="I29" s="141"/>
      <c r="J29" s="141"/>
    </row>
    <row r="30" spans="1:16" ht="13.5" customHeight="1" x14ac:dyDescent="0.25">
      <c r="A30" s="140"/>
      <c r="D30" s="141"/>
      <c r="E30" s="77"/>
      <c r="F30" s="137"/>
      <c r="I30" s="141"/>
      <c r="J30" s="141"/>
    </row>
    <row r="31" spans="1:16" ht="13.5" customHeight="1" x14ac:dyDescent="0.25">
      <c r="A31" s="140"/>
      <c r="D31" s="141"/>
      <c r="E31" s="77"/>
      <c r="F31" s="137"/>
      <c r="I31" s="141"/>
      <c r="J31" s="141"/>
    </row>
    <row r="32" spans="1:16" ht="13.5" customHeight="1" x14ac:dyDescent="0.25">
      <c r="A32" s="140"/>
      <c r="D32" s="141"/>
      <c r="E32" s="77"/>
      <c r="F32" s="137"/>
      <c r="I32" s="141"/>
      <c r="J32" s="141"/>
    </row>
    <row r="33" spans="1:12" ht="13.5" customHeight="1" x14ac:dyDescent="0.25">
      <c r="A33" s="140"/>
      <c r="D33" s="141"/>
      <c r="E33" s="77"/>
      <c r="F33" s="137"/>
      <c r="I33" s="141"/>
      <c r="J33" s="141"/>
    </row>
    <row r="34" spans="1:12" ht="13.5" customHeight="1" x14ac:dyDescent="0.25">
      <c r="A34" s="140"/>
      <c r="D34" s="141"/>
      <c r="E34" s="77"/>
      <c r="F34" s="137"/>
      <c r="I34" s="141"/>
      <c r="J34" s="141"/>
      <c r="K34" s="11"/>
      <c r="L34" s="11"/>
    </row>
    <row r="35" spans="1:12" ht="13.5" customHeight="1" x14ac:dyDescent="0.25">
      <c r="A35" s="140"/>
      <c r="D35" s="141"/>
      <c r="E35" s="77"/>
      <c r="F35" s="137"/>
      <c r="I35" s="141"/>
      <c r="J35" s="141"/>
    </row>
    <row r="36" spans="1:12" ht="13.5" customHeight="1" x14ac:dyDescent="0.25">
      <c r="A36" s="140"/>
      <c r="D36" s="141"/>
      <c r="E36" s="77"/>
      <c r="F36" s="137"/>
      <c r="I36" s="141"/>
      <c r="J36" s="141"/>
    </row>
    <row r="37" spans="1:12" ht="13.5" customHeight="1" x14ac:dyDescent="0.25">
      <c r="A37" s="140"/>
      <c r="D37" s="141"/>
      <c r="E37" s="77"/>
      <c r="F37" s="137"/>
      <c r="I37" s="141"/>
      <c r="J37" s="141"/>
      <c r="K37" s="262"/>
      <c r="L37" s="262"/>
    </row>
    <row r="38" spans="1:12" ht="13.5" customHeight="1" x14ac:dyDescent="0.25">
      <c r="A38" s="140"/>
      <c r="D38" s="141"/>
      <c r="E38" s="77"/>
      <c r="F38" s="137"/>
      <c r="I38" s="141"/>
      <c r="J38" s="141"/>
      <c r="K38" s="262"/>
      <c r="L38" s="262"/>
    </row>
    <row r="39" spans="1:12" ht="13.5" customHeight="1" x14ac:dyDescent="0.25">
      <c r="A39" s="140"/>
      <c r="D39" s="141"/>
      <c r="E39" s="77"/>
      <c r="F39" s="137"/>
      <c r="I39" s="141"/>
      <c r="J39" s="141"/>
    </row>
    <row r="40" spans="1:12" ht="13.5" customHeight="1" x14ac:dyDescent="0.25">
      <c r="A40" s="140"/>
      <c r="D40" s="141"/>
      <c r="E40" s="77"/>
      <c r="F40" s="137"/>
      <c r="I40" s="141"/>
      <c r="J40" s="141"/>
    </row>
    <row r="41" spans="1:12" ht="13.5" customHeight="1" x14ac:dyDescent="0.25">
      <c r="A41" s="140"/>
      <c r="D41" s="141"/>
      <c r="E41" s="77"/>
      <c r="F41" s="137"/>
      <c r="I41" s="141"/>
      <c r="J41" s="141"/>
    </row>
    <row r="42" spans="1:12" ht="13.5" customHeight="1" x14ac:dyDescent="0.25">
      <c r="A42" s="140"/>
      <c r="D42" s="141"/>
      <c r="E42" s="77"/>
      <c r="F42" s="137"/>
      <c r="I42" s="141"/>
      <c r="J42" s="141"/>
    </row>
    <row r="43" spans="1:12" ht="13.5" customHeight="1" x14ac:dyDescent="0.25">
      <c r="A43" s="140"/>
      <c r="D43" s="141"/>
      <c r="E43" s="77"/>
      <c r="F43" s="137"/>
      <c r="I43" s="141"/>
      <c r="J43" s="141"/>
    </row>
    <row r="44" spans="1:12" ht="13.5" customHeight="1" x14ac:dyDescent="0.25">
      <c r="A44" s="140"/>
      <c r="D44" s="141"/>
      <c r="E44" s="77"/>
      <c r="F44" s="137"/>
      <c r="I44" s="141"/>
      <c r="J44" s="141"/>
    </row>
    <row r="45" spans="1:12" ht="13.5" customHeight="1" x14ac:dyDescent="0.25">
      <c r="A45" s="70"/>
      <c r="D45" s="141"/>
      <c r="E45" s="77"/>
      <c r="F45" s="137"/>
      <c r="I45" s="141"/>
      <c r="J45" s="141"/>
    </row>
    <row r="46" spans="1:12" ht="13.5" customHeight="1" x14ac:dyDescent="0.25">
      <c r="A46" s="70"/>
      <c r="D46" s="141"/>
      <c r="E46" s="77"/>
      <c r="F46" s="137"/>
      <c r="I46" s="141"/>
      <c r="J46" s="141"/>
    </row>
    <row r="47" spans="1:12" ht="13.5" customHeight="1" x14ac:dyDescent="0.25">
      <c r="A47" s="70"/>
      <c r="D47" s="141"/>
      <c r="E47" s="77"/>
      <c r="F47" s="137"/>
      <c r="I47" s="141"/>
      <c r="J47" s="141"/>
    </row>
    <row r="48" spans="1:12" ht="13.5" customHeight="1" x14ac:dyDescent="0.25">
      <c r="K48" s="262"/>
      <c r="L48" s="262"/>
    </row>
    <row r="49" spans="11:11" ht="13.5" customHeight="1" x14ac:dyDescent="0.25">
      <c r="K49" s="11"/>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37:L37"/>
    <mergeCell ref="K38:L38"/>
    <mergeCell ref="K48:L48"/>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B7 B2:C4 B6:C6 B8:C76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Normal="40" zoomScaleSheetLayoutView="100" workbookViewId="0">
      <pane xSplit="2" ySplit="10" topLeftCell="C11" activePane="bottomRight" state="frozen"/>
      <selection activeCell="A25" sqref="A25"/>
      <selection pane="topRight" activeCell="A25" sqref="A25"/>
      <selection pane="bottomLeft" activeCell="A25" sqref="A25"/>
      <selection pane="bottomRight" sqref="A1:XFD1048576"/>
    </sheetView>
  </sheetViews>
  <sheetFormatPr defaultColWidth="9.08984375" defaultRowHeight="13.5" customHeight="1" x14ac:dyDescent="0.25"/>
  <cols>
    <col min="1" max="1" width="11.453125" style="2" customWidth="1"/>
    <col min="2" max="2" width="22.90625" style="2" customWidth="1"/>
    <col min="3" max="3" width="8.90625" style="74" customWidth="1"/>
    <col min="4" max="4" width="10.6328125" style="2" customWidth="1"/>
    <col min="5" max="16384" width="9.08984375" style="2"/>
  </cols>
  <sheetData>
    <row r="1" spans="1:127" ht="13.5" customHeight="1" x14ac:dyDescent="0.25">
      <c r="A1" s="18" t="s">
        <v>3</v>
      </c>
      <c r="B1" s="20"/>
      <c r="C1" s="19" t="s">
        <v>363</v>
      </c>
      <c r="D1" s="20"/>
      <c r="E1" s="20"/>
      <c r="F1" s="20"/>
      <c r="G1" s="123"/>
      <c r="H1" s="19" t="s">
        <v>364</v>
      </c>
      <c r="I1" s="20"/>
      <c r="J1" s="20"/>
      <c r="K1" s="20"/>
      <c r="L1" s="123"/>
      <c r="M1" s="19" t="s">
        <v>365</v>
      </c>
      <c r="N1" s="20"/>
      <c r="O1" s="20"/>
      <c r="P1" s="20"/>
      <c r="Q1" s="123"/>
      <c r="R1" s="19" t="s">
        <v>366</v>
      </c>
      <c r="S1" s="20"/>
      <c r="T1" s="20"/>
      <c r="U1" s="20"/>
      <c r="V1" s="123"/>
      <c r="W1" s="19" t="s">
        <v>367</v>
      </c>
      <c r="X1" s="20"/>
      <c r="Y1" s="20"/>
      <c r="Z1" s="20"/>
      <c r="AA1" s="123"/>
      <c r="AB1" s="19" t="s">
        <v>368</v>
      </c>
      <c r="AC1" s="20"/>
      <c r="AD1" s="20"/>
      <c r="AE1" s="20"/>
      <c r="AF1" s="123"/>
      <c r="AG1" s="19" t="s">
        <v>369</v>
      </c>
      <c r="AH1" s="20"/>
      <c r="AI1" s="20"/>
      <c r="AJ1" s="20"/>
      <c r="AK1" s="123"/>
      <c r="AL1" s="19" t="s">
        <v>369</v>
      </c>
      <c r="AM1" s="20"/>
      <c r="AN1" s="20"/>
      <c r="AO1" s="20"/>
      <c r="AP1" s="123"/>
      <c r="AQ1" s="19"/>
      <c r="AR1" s="20"/>
      <c r="AS1" s="20"/>
      <c r="AT1" s="20"/>
      <c r="AU1" s="123"/>
      <c r="AV1" s="19"/>
      <c r="AW1" s="20"/>
      <c r="AX1" s="20"/>
      <c r="AY1" s="20"/>
      <c r="AZ1" s="123"/>
      <c r="BA1" s="19"/>
      <c r="BB1" s="20"/>
      <c r="BC1" s="20"/>
      <c r="BD1" s="20"/>
      <c r="BE1" s="123"/>
      <c r="BF1" s="19"/>
      <c r="BG1" s="20"/>
      <c r="BH1" s="20"/>
      <c r="BI1" s="20"/>
      <c r="BJ1" s="123"/>
      <c r="BK1" s="19"/>
      <c r="BL1" s="20"/>
      <c r="BM1" s="20"/>
      <c r="BN1" s="20"/>
      <c r="BO1" s="123"/>
      <c r="BP1" s="19"/>
      <c r="BQ1" s="20"/>
      <c r="BR1" s="20"/>
      <c r="BS1" s="20"/>
      <c r="BT1" s="123"/>
      <c r="BU1" s="19"/>
      <c r="BV1" s="20"/>
      <c r="BW1" s="20"/>
      <c r="BX1" s="20"/>
      <c r="BY1" s="123"/>
      <c r="BZ1" s="19"/>
      <c r="CA1" s="20"/>
      <c r="CB1" s="20"/>
      <c r="CC1" s="20"/>
      <c r="CD1" s="123"/>
      <c r="CE1" s="19"/>
      <c r="CF1" s="20"/>
      <c r="CG1" s="20"/>
      <c r="CH1" s="20"/>
      <c r="CI1" s="123"/>
      <c r="CJ1" s="19"/>
      <c r="CK1" s="20"/>
      <c r="CL1" s="20"/>
      <c r="CM1" s="20"/>
      <c r="CN1" s="123"/>
      <c r="CO1" s="19"/>
      <c r="CP1" s="20"/>
      <c r="CQ1" s="20"/>
      <c r="CR1" s="20"/>
      <c r="CS1" s="123"/>
      <c r="CT1" s="19"/>
      <c r="CU1" s="20"/>
      <c r="CV1" s="20"/>
      <c r="CW1" s="20"/>
      <c r="CX1" s="123"/>
      <c r="CY1" s="19"/>
      <c r="CZ1" s="20"/>
      <c r="DA1" s="20"/>
      <c r="DB1" s="20"/>
      <c r="DC1" s="123"/>
      <c r="DD1" s="19"/>
      <c r="DE1" s="20"/>
      <c r="DF1" s="20"/>
      <c r="DG1" s="20"/>
      <c r="DH1" s="123"/>
      <c r="DI1" s="19"/>
      <c r="DJ1" s="20"/>
      <c r="DK1" s="20"/>
      <c r="DL1" s="20"/>
      <c r="DM1" s="123"/>
      <c r="DN1" s="19"/>
      <c r="DO1" s="20"/>
      <c r="DP1" s="20"/>
      <c r="DQ1" s="20"/>
      <c r="DR1" s="123"/>
      <c r="DS1" s="19"/>
      <c r="DT1" s="20"/>
      <c r="DU1" s="20"/>
      <c r="DV1" s="20"/>
      <c r="DW1" s="123"/>
    </row>
    <row r="2" spans="1:127" ht="13.5" customHeight="1" x14ac:dyDescent="0.25">
      <c r="A2" s="18" t="s">
        <v>4</v>
      </c>
      <c r="B2" s="20"/>
      <c r="C2" s="65" t="s">
        <v>370</v>
      </c>
      <c r="D2" s="20"/>
      <c r="E2" s="20"/>
      <c r="F2" s="20"/>
      <c r="G2" s="123"/>
      <c r="H2" s="65" t="s">
        <v>371</v>
      </c>
      <c r="I2" s="20"/>
      <c r="J2" s="20"/>
      <c r="K2" s="20"/>
      <c r="L2" s="123"/>
      <c r="M2" s="65" t="s">
        <v>372</v>
      </c>
      <c r="N2" s="20"/>
      <c r="O2" s="20"/>
      <c r="P2" s="20"/>
      <c r="Q2" s="123"/>
      <c r="R2" s="65" t="s">
        <v>373</v>
      </c>
      <c r="S2" s="20"/>
      <c r="T2" s="20"/>
      <c r="U2" s="20"/>
      <c r="V2" s="123"/>
      <c r="W2" s="65" t="s">
        <v>374</v>
      </c>
      <c r="X2" s="20"/>
      <c r="Y2" s="20"/>
      <c r="Z2" s="20"/>
      <c r="AA2" s="123"/>
      <c r="AB2" s="65" t="s">
        <v>375</v>
      </c>
      <c r="AC2" s="20"/>
      <c r="AD2" s="20"/>
      <c r="AE2" s="20"/>
      <c r="AF2" s="123"/>
      <c r="AG2" s="65" t="s">
        <v>376</v>
      </c>
      <c r="AH2" s="20"/>
      <c r="AI2" s="20"/>
      <c r="AJ2" s="20"/>
      <c r="AK2" s="123"/>
      <c r="AL2" s="65" t="s">
        <v>377</v>
      </c>
      <c r="AM2" s="20"/>
      <c r="AN2" s="20"/>
      <c r="AO2" s="20"/>
      <c r="AP2" s="123"/>
      <c r="AQ2" s="65"/>
      <c r="AR2" s="20"/>
      <c r="AS2" s="20"/>
      <c r="AT2" s="20"/>
      <c r="AU2" s="123"/>
      <c r="AV2" s="65"/>
      <c r="AW2" s="20"/>
      <c r="AX2" s="20"/>
      <c r="AY2" s="20"/>
      <c r="AZ2" s="123"/>
      <c r="BA2" s="65"/>
      <c r="BB2" s="20"/>
      <c r="BC2" s="20"/>
      <c r="BD2" s="20"/>
      <c r="BE2" s="123"/>
      <c r="BF2" s="65"/>
      <c r="BG2" s="20"/>
      <c r="BH2" s="20"/>
      <c r="BI2" s="20"/>
      <c r="BJ2" s="123"/>
      <c r="BK2" s="65"/>
      <c r="BL2" s="20"/>
      <c r="BM2" s="20"/>
      <c r="BN2" s="20"/>
      <c r="BO2" s="123"/>
      <c r="BP2" s="65"/>
      <c r="BQ2" s="20"/>
      <c r="BR2" s="20"/>
      <c r="BS2" s="20"/>
      <c r="BT2" s="123"/>
      <c r="BU2" s="19"/>
      <c r="BV2" s="20"/>
      <c r="BW2" s="20"/>
      <c r="BX2" s="20"/>
      <c r="BY2" s="123"/>
      <c r="BZ2" s="19"/>
      <c r="CA2" s="20"/>
      <c r="CB2" s="20"/>
      <c r="CC2" s="20"/>
      <c r="CD2" s="123"/>
      <c r="CE2" s="19"/>
      <c r="CF2" s="20"/>
      <c r="CG2" s="20"/>
      <c r="CH2" s="20"/>
      <c r="CI2" s="123"/>
      <c r="CJ2" s="19"/>
      <c r="CK2" s="20"/>
      <c r="CL2" s="20"/>
      <c r="CM2" s="20"/>
      <c r="CN2" s="123"/>
      <c r="CO2" s="65"/>
      <c r="CP2" s="20"/>
      <c r="CQ2" s="20"/>
      <c r="CR2" s="20"/>
      <c r="CS2" s="123"/>
      <c r="CT2" s="65"/>
      <c r="CU2" s="20"/>
      <c r="CV2" s="20"/>
      <c r="CW2" s="20"/>
      <c r="CX2" s="123"/>
      <c r="CY2" s="65"/>
      <c r="CZ2" s="20"/>
      <c r="DA2" s="20"/>
      <c r="DB2" s="20"/>
      <c r="DC2" s="123"/>
      <c r="DD2" s="65"/>
      <c r="DE2" s="20"/>
      <c r="DF2" s="20"/>
      <c r="DG2" s="20"/>
      <c r="DH2" s="123"/>
      <c r="DI2" s="65"/>
      <c r="DJ2" s="20"/>
      <c r="DK2" s="20"/>
      <c r="DL2" s="20"/>
      <c r="DM2" s="123"/>
      <c r="DN2" s="65"/>
      <c r="DO2" s="20"/>
      <c r="DP2" s="20"/>
      <c r="DQ2" s="20"/>
      <c r="DR2" s="123"/>
      <c r="DS2" s="65"/>
      <c r="DT2" s="20"/>
      <c r="DU2" s="20"/>
      <c r="DV2" s="20"/>
      <c r="DW2" s="123"/>
    </row>
    <row r="3" spans="1:127" ht="13.5" customHeight="1" x14ac:dyDescent="0.25">
      <c r="A3" s="18" t="s">
        <v>5</v>
      </c>
      <c r="B3" s="20"/>
      <c r="C3" s="65">
        <v>33239</v>
      </c>
      <c r="D3" s="20"/>
      <c r="E3" s="20"/>
      <c r="F3" s="20"/>
      <c r="G3" s="123"/>
      <c r="H3" s="65">
        <v>34334</v>
      </c>
      <c r="I3" s="20"/>
      <c r="J3" s="20"/>
      <c r="K3" s="20"/>
      <c r="L3" s="123"/>
      <c r="M3" s="65" t="s">
        <v>372</v>
      </c>
      <c r="N3" s="20"/>
      <c r="O3" s="20"/>
      <c r="P3" s="20"/>
      <c r="Q3" s="123"/>
      <c r="R3" s="65">
        <v>35796</v>
      </c>
      <c r="S3" s="20"/>
      <c r="T3" s="20"/>
      <c r="U3" s="20"/>
      <c r="V3" s="123"/>
      <c r="W3" s="65" t="s">
        <v>374</v>
      </c>
      <c r="X3" s="20"/>
      <c r="Y3" s="20"/>
      <c r="Z3" s="20"/>
      <c r="AA3" s="123"/>
      <c r="AB3" s="65" t="s">
        <v>375</v>
      </c>
      <c r="AC3" s="20"/>
      <c r="AD3" s="20"/>
      <c r="AE3" s="20"/>
      <c r="AF3" s="123"/>
      <c r="AG3" s="65" t="s">
        <v>376</v>
      </c>
      <c r="AH3" s="20"/>
      <c r="AI3" s="20"/>
      <c r="AJ3" s="20"/>
      <c r="AK3" s="123"/>
      <c r="AL3" s="65" t="s">
        <v>377</v>
      </c>
      <c r="AM3" s="20"/>
      <c r="AN3" s="20"/>
      <c r="AO3" s="20"/>
      <c r="AP3" s="123"/>
      <c r="AQ3" s="65"/>
      <c r="AR3" s="20"/>
      <c r="AS3" s="20"/>
      <c r="AT3" s="20"/>
      <c r="AU3" s="123"/>
      <c r="AV3" s="65"/>
      <c r="AW3" s="20"/>
      <c r="AX3" s="20"/>
      <c r="AY3" s="20"/>
      <c r="AZ3" s="123"/>
      <c r="BA3" s="65"/>
      <c r="BB3" s="20"/>
      <c r="BC3" s="20"/>
      <c r="BD3" s="20"/>
      <c r="BE3" s="123"/>
      <c r="BF3" s="65"/>
      <c r="BG3" s="20"/>
      <c r="BH3" s="20"/>
      <c r="BI3" s="20"/>
      <c r="BJ3" s="123"/>
      <c r="BK3" s="65"/>
      <c r="BL3" s="20"/>
      <c r="BM3" s="20"/>
      <c r="BN3" s="20"/>
      <c r="BO3" s="123"/>
      <c r="BP3" s="8"/>
      <c r="BQ3" s="20"/>
      <c r="BR3" s="20"/>
      <c r="BS3" s="20"/>
      <c r="BT3" s="123"/>
      <c r="BU3" s="7"/>
      <c r="BV3" s="20"/>
      <c r="BW3" s="20"/>
      <c r="BX3" s="20"/>
      <c r="BY3" s="123"/>
      <c r="BZ3" s="7"/>
      <c r="CA3" s="20"/>
      <c r="CB3" s="20"/>
      <c r="CC3" s="20"/>
      <c r="CD3" s="123"/>
      <c r="CE3" s="7"/>
      <c r="CF3" s="20"/>
      <c r="CG3" s="20"/>
      <c r="CH3" s="20"/>
      <c r="CI3" s="123"/>
      <c r="CJ3" s="7"/>
      <c r="CK3" s="20"/>
      <c r="CL3" s="20"/>
      <c r="CM3" s="20"/>
      <c r="CN3" s="123"/>
      <c r="CO3" s="7"/>
      <c r="CP3" s="20"/>
      <c r="CQ3" s="20"/>
      <c r="CR3" s="20"/>
      <c r="CS3" s="123"/>
      <c r="CT3" s="7"/>
      <c r="CU3" s="20"/>
      <c r="CV3" s="20"/>
      <c r="CW3" s="20"/>
      <c r="CX3" s="123"/>
      <c r="CY3" s="7"/>
      <c r="CZ3" s="20"/>
      <c r="DA3" s="20"/>
      <c r="DB3" s="20"/>
      <c r="DC3" s="123"/>
      <c r="DD3" s="7"/>
      <c r="DE3" s="20"/>
      <c r="DF3" s="20"/>
      <c r="DG3" s="20"/>
      <c r="DH3" s="123"/>
      <c r="DI3" s="7"/>
      <c r="DJ3" s="20"/>
      <c r="DK3" s="20"/>
      <c r="DL3" s="20"/>
      <c r="DM3" s="123"/>
      <c r="DN3" s="7"/>
      <c r="DO3" s="20"/>
      <c r="DP3" s="20"/>
      <c r="DQ3" s="20"/>
      <c r="DR3" s="123"/>
      <c r="DS3" s="7"/>
      <c r="DT3" s="20"/>
      <c r="DU3" s="20"/>
      <c r="DV3" s="20"/>
      <c r="DW3" s="123"/>
    </row>
    <row r="4" spans="1:127" ht="4.5" customHeight="1" x14ac:dyDescent="0.25">
      <c r="A4" s="18"/>
      <c r="B4" s="20"/>
      <c r="C4" s="124"/>
      <c r="D4" s="20"/>
      <c r="E4" s="20"/>
      <c r="F4" s="20"/>
      <c r="G4" s="123"/>
      <c r="H4" s="124"/>
      <c r="I4" s="20"/>
      <c r="J4" s="20"/>
      <c r="K4" s="20"/>
      <c r="L4" s="123"/>
      <c r="M4" s="124"/>
      <c r="N4" s="20"/>
      <c r="O4" s="20"/>
      <c r="P4" s="20"/>
      <c r="Q4" s="123"/>
      <c r="R4" s="124"/>
      <c r="S4" s="20"/>
      <c r="T4" s="20"/>
      <c r="U4" s="20"/>
      <c r="V4" s="123"/>
      <c r="W4" s="124"/>
      <c r="X4" s="20"/>
      <c r="Y4" s="20"/>
      <c r="Z4" s="20"/>
      <c r="AA4" s="123"/>
      <c r="AB4" s="124"/>
      <c r="AC4" s="20"/>
      <c r="AD4" s="20"/>
      <c r="AE4" s="20"/>
      <c r="AF4" s="123"/>
      <c r="AG4" s="124"/>
      <c r="AH4" s="20"/>
      <c r="AI4" s="20"/>
      <c r="AJ4" s="20"/>
      <c r="AK4" s="123"/>
      <c r="AL4" s="124"/>
      <c r="AM4" s="20"/>
      <c r="AN4" s="20"/>
      <c r="AO4" s="20"/>
      <c r="AP4" s="123"/>
      <c r="AQ4" s="124"/>
      <c r="AR4" s="20"/>
      <c r="AS4" s="20"/>
      <c r="AT4" s="20"/>
      <c r="AU4" s="123"/>
      <c r="AV4" s="124"/>
      <c r="AW4" s="20"/>
      <c r="AX4" s="20"/>
      <c r="AY4" s="20"/>
      <c r="AZ4" s="123"/>
      <c r="BA4" s="124"/>
      <c r="BB4" s="20"/>
      <c r="BC4" s="20"/>
      <c r="BD4" s="20"/>
      <c r="BE4" s="123"/>
      <c r="BF4" s="124"/>
      <c r="BG4" s="20"/>
      <c r="BH4" s="20"/>
      <c r="BI4" s="20"/>
      <c r="BJ4" s="123"/>
      <c r="BK4" s="124"/>
      <c r="BL4" s="20"/>
      <c r="BM4" s="20"/>
      <c r="BN4" s="20"/>
      <c r="BO4" s="123"/>
      <c r="BP4" s="124"/>
      <c r="BQ4" s="20"/>
      <c r="BR4" s="20"/>
      <c r="BS4" s="20"/>
      <c r="BT4" s="123"/>
      <c r="BU4" s="124"/>
      <c r="BV4" s="20"/>
      <c r="BW4" s="20"/>
      <c r="BX4" s="20"/>
      <c r="BY4" s="123"/>
      <c r="BZ4" s="124"/>
      <c r="CA4" s="20"/>
      <c r="CB4" s="20"/>
      <c r="CC4" s="20"/>
      <c r="CD4" s="123"/>
      <c r="CE4" s="124"/>
      <c r="CF4" s="20"/>
      <c r="CG4" s="20"/>
      <c r="CH4" s="20"/>
      <c r="CI4" s="123"/>
      <c r="CJ4" s="124"/>
      <c r="CK4" s="20"/>
      <c r="CL4" s="20"/>
      <c r="CM4" s="20"/>
      <c r="CN4" s="123"/>
      <c r="CO4" s="124"/>
      <c r="CP4" s="20"/>
      <c r="CQ4" s="20"/>
      <c r="CR4" s="20"/>
      <c r="CS4" s="123"/>
      <c r="CT4" s="124"/>
      <c r="CU4" s="20"/>
      <c r="CV4" s="20"/>
      <c r="CW4" s="20"/>
      <c r="CX4" s="123"/>
      <c r="CY4" s="124"/>
      <c r="CZ4" s="20"/>
      <c r="DA4" s="20"/>
      <c r="DB4" s="20"/>
      <c r="DC4" s="123"/>
      <c r="DD4" s="124"/>
      <c r="DE4" s="20"/>
      <c r="DF4" s="20"/>
      <c r="DG4" s="20"/>
      <c r="DH4" s="123"/>
      <c r="DI4" s="124"/>
      <c r="DJ4" s="20"/>
      <c r="DK4" s="20"/>
      <c r="DL4" s="20"/>
      <c r="DM4" s="123"/>
      <c r="DN4" s="124"/>
      <c r="DO4" s="20"/>
      <c r="DP4" s="20"/>
      <c r="DQ4" s="20"/>
      <c r="DR4" s="123"/>
      <c r="DS4" s="124"/>
      <c r="DT4" s="20"/>
      <c r="DU4" s="20"/>
      <c r="DV4" s="20"/>
      <c r="DW4" s="123"/>
    </row>
    <row r="5" spans="1:127" ht="4.5" customHeight="1" x14ac:dyDescent="0.25">
      <c r="A5" s="18"/>
      <c r="B5" s="20"/>
      <c r="C5" s="67"/>
      <c r="D5" s="20"/>
      <c r="E5" s="20"/>
      <c r="F5" s="20"/>
      <c r="G5" s="123"/>
      <c r="H5" s="67"/>
      <c r="I5" s="20"/>
      <c r="J5" s="20"/>
      <c r="K5" s="20"/>
      <c r="L5" s="123"/>
      <c r="M5" s="67"/>
      <c r="N5" s="20"/>
      <c r="O5" s="20"/>
      <c r="P5" s="20"/>
      <c r="Q5" s="123"/>
      <c r="R5" s="67"/>
      <c r="S5" s="20"/>
      <c r="T5" s="20"/>
      <c r="U5" s="20"/>
      <c r="V5" s="123"/>
      <c r="W5" s="67"/>
      <c r="X5" s="20"/>
      <c r="Y5" s="20"/>
      <c r="Z5" s="20"/>
      <c r="AA5" s="123"/>
      <c r="AB5" s="67"/>
      <c r="AC5" s="20"/>
      <c r="AD5" s="20"/>
      <c r="AE5" s="20"/>
      <c r="AF5" s="123"/>
      <c r="AG5" s="67"/>
      <c r="AH5" s="20"/>
      <c r="AI5" s="20"/>
      <c r="AJ5" s="20"/>
      <c r="AK5" s="123"/>
      <c r="AL5" s="67"/>
      <c r="AM5" s="20"/>
      <c r="AN5" s="20"/>
      <c r="AO5" s="20"/>
      <c r="AP5" s="123"/>
      <c r="AQ5" s="67"/>
      <c r="AR5" s="20"/>
      <c r="AS5" s="20"/>
      <c r="AT5" s="20"/>
      <c r="AU5" s="123"/>
      <c r="AV5" s="67"/>
      <c r="AW5" s="20"/>
      <c r="AX5" s="20"/>
      <c r="AY5" s="20"/>
      <c r="AZ5" s="123"/>
      <c r="BA5" s="67"/>
      <c r="BB5" s="20"/>
      <c r="BC5" s="20"/>
      <c r="BD5" s="20"/>
      <c r="BE5" s="123"/>
      <c r="BF5" s="67"/>
      <c r="BG5" s="20"/>
      <c r="BH5" s="20"/>
      <c r="BI5" s="20"/>
      <c r="BJ5" s="123"/>
      <c r="BK5" s="67"/>
      <c r="BL5" s="20"/>
      <c r="BM5" s="20"/>
      <c r="BN5" s="20"/>
      <c r="BO5" s="123"/>
      <c r="BP5" s="67"/>
      <c r="BQ5" s="20"/>
      <c r="BR5" s="20"/>
      <c r="BS5" s="20"/>
      <c r="BT5" s="123"/>
      <c r="BU5" s="67"/>
      <c r="BV5" s="20"/>
      <c r="BW5" s="20"/>
      <c r="BX5" s="20"/>
      <c r="BY5" s="123"/>
      <c r="BZ5" s="67"/>
      <c r="CA5" s="20"/>
      <c r="CB5" s="20"/>
      <c r="CC5" s="20"/>
      <c r="CD5" s="123"/>
      <c r="CE5" s="67"/>
      <c r="CF5" s="20"/>
      <c r="CG5" s="20"/>
      <c r="CH5" s="20"/>
      <c r="CI5" s="123"/>
      <c r="CJ5" s="67"/>
      <c r="CK5" s="20"/>
      <c r="CL5" s="20"/>
      <c r="CM5" s="20"/>
      <c r="CN5" s="123"/>
      <c r="CO5" s="67"/>
      <c r="CP5" s="20"/>
      <c r="CQ5" s="20"/>
      <c r="CR5" s="20"/>
      <c r="CS5" s="123"/>
      <c r="CT5" s="67"/>
      <c r="CU5" s="20"/>
      <c r="CV5" s="20"/>
      <c r="CW5" s="20"/>
      <c r="CX5" s="123"/>
      <c r="CY5" s="67"/>
      <c r="CZ5" s="20"/>
      <c r="DA5" s="20"/>
      <c r="DB5" s="20"/>
      <c r="DC5" s="123"/>
      <c r="DD5" s="67"/>
      <c r="DE5" s="20"/>
      <c r="DF5" s="20"/>
      <c r="DG5" s="20"/>
      <c r="DH5" s="123"/>
      <c r="DI5" s="67"/>
      <c r="DJ5" s="20"/>
      <c r="DK5" s="20"/>
      <c r="DL5" s="20"/>
      <c r="DM5" s="123"/>
      <c r="DN5" s="67"/>
      <c r="DO5" s="20"/>
      <c r="DP5" s="20"/>
      <c r="DQ5" s="20"/>
      <c r="DR5" s="123"/>
      <c r="DS5" s="67"/>
      <c r="DT5" s="20"/>
      <c r="DU5" s="20"/>
      <c r="DV5" s="20"/>
      <c r="DW5" s="123"/>
    </row>
    <row r="6" spans="1:127" ht="4.5" customHeight="1" x14ac:dyDescent="0.25">
      <c r="A6" s="18"/>
      <c r="B6" s="20"/>
      <c r="C6" s="67"/>
      <c r="D6" s="20"/>
      <c r="E6" s="20"/>
      <c r="F6" s="20"/>
      <c r="G6" s="123"/>
      <c r="H6" s="67"/>
      <c r="I6" s="20"/>
      <c r="J6" s="20"/>
      <c r="K6" s="20"/>
      <c r="L6" s="123"/>
      <c r="M6" s="67"/>
      <c r="N6" s="20"/>
      <c r="O6" s="20"/>
      <c r="P6" s="20"/>
      <c r="Q6" s="123"/>
      <c r="R6" s="67"/>
      <c r="S6" s="20"/>
      <c r="T6" s="20"/>
      <c r="U6" s="20"/>
      <c r="V6" s="123"/>
      <c r="W6" s="67"/>
      <c r="X6" s="20"/>
      <c r="Y6" s="20"/>
      <c r="Z6" s="20"/>
      <c r="AA6" s="123"/>
      <c r="AB6" s="67"/>
      <c r="AC6" s="20"/>
      <c r="AD6" s="20"/>
      <c r="AE6" s="20"/>
      <c r="AF6" s="123"/>
      <c r="AG6" s="67"/>
      <c r="AH6" s="20"/>
      <c r="AI6" s="20"/>
      <c r="AJ6" s="20"/>
      <c r="AK6" s="123"/>
      <c r="AL6" s="67"/>
      <c r="AM6" s="20"/>
      <c r="AN6" s="20"/>
      <c r="AO6" s="20"/>
      <c r="AP6" s="123"/>
      <c r="AQ6" s="67"/>
      <c r="AR6" s="20"/>
      <c r="AS6" s="20"/>
      <c r="AT6" s="20"/>
      <c r="AU6" s="123"/>
      <c r="AV6" s="67"/>
      <c r="AW6" s="20"/>
      <c r="AX6" s="20"/>
      <c r="AY6" s="20"/>
      <c r="AZ6" s="123"/>
      <c r="BA6" s="67"/>
      <c r="BB6" s="20"/>
      <c r="BC6" s="20"/>
      <c r="BD6" s="20"/>
      <c r="BE6" s="123"/>
      <c r="BF6" s="67"/>
      <c r="BG6" s="20"/>
      <c r="BH6" s="20"/>
      <c r="BI6" s="20"/>
      <c r="BJ6" s="123"/>
      <c r="BK6" s="67"/>
      <c r="BL6" s="20"/>
      <c r="BM6" s="20"/>
      <c r="BN6" s="20"/>
      <c r="BO6" s="123"/>
      <c r="BP6" s="67"/>
      <c r="BQ6" s="20"/>
      <c r="BR6" s="20"/>
      <c r="BS6" s="20"/>
      <c r="BT6" s="123"/>
      <c r="BU6" s="67"/>
      <c r="BV6" s="20"/>
      <c r="BW6" s="20"/>
      <c r="BX6" s="20"/>
      <c r="BY6" s="123"/>
      <c r="BZ6" s="67"/>
      <c r="CA6" s="20"/>
      <c r="CB6" s="20"/>
      <c r="CC6" s="20"/>
      <c r="CD6" s="123"/>
      <c r="CE6" s="67"/>
      <c r="CF6" s="20"/>
      <c r="CG6" s="20"/>
      <c r="CH6" s="20"/>
      <c r="CI6" s="123"/>
      <c r="CJ6" s="67"/>
      <c r="CK6" s="20"/>
      <c r="CL6" s="20"/>
      <c r="CM6" s="20"/>
      <c r="CN6" s="123"/>
      <c r="CO6" s="67"/>
      <c r="CP6" s="20"/>
      <c r="CQ6" s="20"/>
      <c r="CR6" s="20"/>
      <c r="CS6" s="123"/>
      <c r="CT6" s="67"/>
      <c r="CU6" s="20"/>
      <c r="CV6" s="20"/>
      <c r="CW6" s="20"/>
      <c r="CX6" s="123"/>
      <c r="CY6" s="67"/>
      <c r="CZ6" s="20"/>
      <c r="DA6" s="20"/>
      <c r="DB6" s="20"/>
      <c r="DC6" s="123"/>
      <c r="DD6" s="67"/>
      <c r="DE6" s="20"/>
      <c r="DF6" s="20"/>
      <c r="DG6" s="20"/>
      <c r="DH6" s="123"/>
      <c r="DI6" s="67"/>
      <c r="DJ6" s="20"/>
      <c r="DK6" s="20"/>
      <c r="DL6" s="20"/>
      <c r="DM6" s="123"/>
      <c r="DN6" s="67"/>
      <c r="DO6" s="20"/>
      <c r="DP6" s="20"/>
      <c r="DQ6" s="20"/>
      <c r="DR6" s="123"/>
      <c r="DS6" s="67"/>
      <c r="DT6" s="20"/>
      <c r="DU6" s="20"/>
      <c r="DV6" s="20"/>
      <c r="DW6" s="123"/>
    </row>
    <row r="7" spans="1:127" ht="4.5" customHeight="1" x14ac:dyDescent="0.25">
      <c r="A7" s="18"/>
      <c r="B7" s="20"/>
      <c r="C7" s="67"/>
      <c r="D7" s="20"/>
      <c r="E7" s="20"/>
      <c r="F7" s="20"/>
      <c r="G7" s="123"/>
      <c r="H7" s="67"/>
      <c r="I7" s="20"/>
      <c r="J7" s="20"/>
      <c r="K7" s="20"/>
      <c r="L7" s="123"/>
      <c r="M7" s="67"/>
      <c r="N7" s="20"/>
      <c r="O7" s="20"/>
      <c r="P7" s="20"/>
      <c r="Q7" s="123"/>
      <c r="R7" s="67"/>
      <c r="S7" s="20"/>
      <c r="T7" s="20"/>
      <c r="U7" s="20"/>
      <c r="V7" s="123"/>
      <c r="W7" s="67"/>
      <c r="X7" s="20"/>
      <c r="Y7" s="20"/>
      <c r="Z7" s="20"/>
      <c r="AA7" s="123"/>
      <c r="AB7" s="67"/>
      <c r="AC7" s="20"/>
      <c r="AD7" s="20"/>
      <c r="AE7" s="20"/>
      <c r="AF7" s="123"/>
      <c r="AG7" s="67"/>
      <c r="AH7" s="20"/>
      <c r="AI7" s="20"/>
      <c r="AJ7" s="20"/>
      <c r="AK7" s="123"/>
      <c r="AL7" s="67"/>
      <c r="AM7" s="20"/>
      <c r="AN7" s="20"/>
      <c r="AO7" s="20"/>
      <c r="AP7" s="123"/>
      <c r="AQ7" s="67"/>
      <c r="AR7" s="20"/>
      <c r="AS7" s="20"/>
      <c r="AT7" s="20"/>
      <c r="AU7" s="123"/>
      <c r="AV7" s="67"/>
      <c r="AW7" s="20"/>
      <c r="AX7" s="20"/>
      <c r="AY7" s="20"/>
      <c r="AZ7" s="123"/>
      <c r="BA7" s="67"/>
      <c r="BB7" s="20"/>
      <c r="BC7" s="20"/>
      <c r="BD7" s="20"/>
      <c r="BE7" s="123"/>
      <c r="BF7" s="67"/>
      <c r="BG7" s="20"/>
      <c r="BH7" s="20"/>
      <c r="BI7" s="20"/>
      <c r="BJ7" s="123"/>
      <c r="BK7" s="67"/>
      <c r="BL7" s="20"/>
      <c r="BM7" s="20"/>
      <c r="BN7" s="20"/>
      <c r="BO7" s="123"/>
      <c r="BP7" s="67"/>
      <c r="BQ7" s="20"/>
      <c r="BR7" s="20"/>
      <c r="BS7" s="20"/>
      <c r="BT7" s="123"/>
      <c r="BU7" s="67"/>
      <c r="BV7" s="20"/>
      <c r="BW7" s="20"/>
      <c r="BX7" s="20"/>
      <c r="BY7" s="123"/>
      <c r="BZ7" s="67"/>
      <c r="CA7" s="20"/>
      <c r="CB7" s="20"/>
      <c r="CC7" s="20"/>
      <c r="CD7" s="123"/>
      <c r="CE7" s="67"/>
      <c r="CF7" s="20"/>
      <c r="CG7" s="20"/>
      <c r="CH7" s="20"/>
      <c r="CI7" s="123"/>
      <c r="CJ7" s="67"/>
      <c r="CK7" s="20"/>
      <c r="CL7" s="20"/>
      <c r="CM7" s="20"/>
      <c r="CN7" s="123"/>
      <c r="CO7" s="67"/>
      <c r="CP7" s="20"/>
      <c r="CQ7" s="20"/>
      <c r="CR7" s="20"/>
      <c r="CS7" s="123"/>
      <c r="CT7" s="67"/>
      <c r="CU7" s="20"/>
      <c r="CV7" s="20"/>
      <c r="CW7" s="20"/>
      <c r="CX7" s="123"/>
      <c r="CY7" s="67"/>
      <c r="CZ7" s="20"/>
      <c r="DA7" s="20"/>
      <c r="DB7" s="20"/>
      <c r="DC7" s="123"/>
      <c r="DD7" s="67"/>
      <c r="DE7" s="20"/>
      <c r="DF7" s="20"/>
      <c r="DG7" s="20"/>
      <c r="DH7" s="123"/>
      <c r="DI7" s="67"/>
      <c r="DJ7" s="20"/>
      <c r="DK7" s="20"/>
      <c r="DL7" s="20"/>
      <c r="DM7" s="123"/>
      <c r="DN7" s="67"/>
      <c r="DO7" s="20"/>
      <c r="DP7" s="20"/>
      <c r="DQ7" s="20"/>
      <c r="DR7" s="123"/>
      <c r="DS7" s="67"/>
      <c r="DT7" s="20"/>
      <c r="DU7" s="20"/>
      <c r="DV7" s="20"/>
      <c r="DW7" s="123"/>
    </row>
    <row r="8" spans="1:127" ht="4.5" customHeight="1" x14ac:dyDescent="0.25">
      <c r="A8" s="18"/>
      <c r="B8" s="20"/>
      <c r="C8" s="67"/>
      <c r="D8" s="20"/>
      <c r="E8" s="20"/>
      <c r="F8" s="20"/>
      <c r="G8" s="123"/>
      <c r="H8" s="67"/>
      <c r="I8" s="20"/>
      <c r="J8" s="20"/>
      <c r="K8" s="20"/>
      <c r="L8" s="123"/>
      <c r="M8" s="67"/>
      <c r="N8" s="20"/>
      <c r="O8" s="20"/>
      <c r="P8" s="20"/>
      <c r="Q8" s="123"/>
      <c r="R8" s="67"/>
      <c r="S8" s="20"/>
      <c r="T8" s="20"/>
      <c r="U8" s="20"/>
      <c r="V8" s="123"/>
      <c r="W8" s="67"/>
      <c r="X8" s="20"/>
      <c r="Y8" s="20"/>
      <c r="Z8" s="20"/>
      <c r="AA8" s="123"/>
      <c r="AB8" s="67"/>
      <c r="AC8" s="20"/>
      <c r="AD8" s="20"/>
      <c r="AE8" s="20"/>
      <c r="AF8" s="123"/>
      <c r="AG8" s="67"/>
      <c r="AH8" s="20"/>
      <c r="AI8" s="20"/>
      <c r="AJ8" s="20"/>
      <c r="AK8" s="123"/>
      <c r="AL8" s="67"/>
      <c r="AM8" s="20"/>
      <c r="AN8" s="20"/>
      <c r="AO8" s="20"/>
      <c r="AP8" s="123"/>
      <c r="AQ8" s="67"/>
      <c r="AR8" s="20"/>
      <c r="AS8" s="20"/>
      <c r="AT8" s="20"/>
      <c r="AU8" s="123"/>
      <c r="AV8" s="67"/>
      <c r="AW8" s="20"/>
      <c r="AX8" s="20"/>
      <c r="AY8" s="20"/>
      <c r="AZ8" s="123"/>
      <c r="BA8" s="67"/>
      <c r="BB8" s="20"/>
      <c r="BC8" s="20"/>
      <c r="BD8" s="20"/>
      <c r="BE8" s="123"/>
      <c r="BF8" s="67"/>
      <c r="BG8" s="20"/>
      <c r="BH8" s="20"/>
      <c r="BI8" s="20"/>
      <c r="BJ8" s="123"/>
      <c r="BK8" s="67"/>
      <c r="BL8" s="20"/>
      <c r="BM8" s="20"/>
      <c r="BN8" s="20"/>
      <c r="BO8" s="123"/>
      <c r="BP8" s="67"/>
      <c r="BQ8" s="20"/>
      <c r="BR8" s="20"/>
      <c r="BS8" s="20"/>
      <c r="BT8" s="123"/>
      <c r="BU8" s="67"/>
      <c r="BV8" s="20"/>
      <c r="BW8" s="20"/>
      <c r="BX8" s="20"/>
      <c r="BY8" s="123"/>
      <c r="BZ8" s="67"/>
      <c r="CA8" s="20"/>
      <c r="CB8" s="20"/>
      <c r="CC8" s="20"/>
      <c r="CD8" s="123"/>
      <c r="CE8" s="67"/>
      <c r="CF8" s="20"/>
      <c r="CG8" s="20"/>
      <c r="CH8" s="20"/>
      <c r="CI8" s="123"/>
      <c r="CJ8" s="67"/>
      <c r="CK8" s="20"/>
      <c r="CL8" s="20"/>
      <c r="CM8" s="20"/>
      <c r="CN8" s="123"/>
      <c r="CO8" s="67"/>
      <c r="CP8" s="20"/>
      <c r="CQ8" s="20"/>
      <c r="CR8" s="20"/>
      <c r="CS8" s="123"/>
      <c r="CT8" s="67"/>
      <c r="CU8" s="20"/>
      <c r="CV8" s="20"/>
      <c r="CW8" s="20"/>
      <c r="CX8" s="123"/>
      <c r="CY8" s="67"/>
      <c r="CZ8" s="20"/>
      <c r="DA8" s="20"/>
      <c r="DB8" s="20"/>
      <c r="DC8" s="123"/>
      <c r="DD8" s="67"/>
      <c r="DE8" s="20"/>
      <c r="DF8" s="20"/>
      <c r="DG8" s="20"/>
      <c r="DH8" s="123"/>
      <c r="DI8" s="67"/>
      <c r="DJ8" s="20"/>
      <c r="DK8" s="20"/>
      <c r="DL8" s="20"/>
      <c r="DM8" s="123"/>
      <c r="DN8" s="67"/>
      <c r="DO8" s="20"/>
      <c r="DP8" s="20"/>
      <c r="DQ8" s="20"/>
      <c r="DR8" s="123"/>
      <c r="DS8" s="67"/>
      <c r="DT8" s="20"/>
      <c r="DU8" s="20"/>
      <c r="DV8" s="20"/>
      <c r="DW8" s="123"/>
    </row>
    <row r="9" spans="1:127" ht="13.5" customHeight="1" x14ac:dyDescent="0.25">
      <c r="A9" s="18" t="s">
        <v>6</v>
      </c>
      <c r="B9" s="20"/>
      <c r="C9" s="65"/>
      <c r="D9" s="20"/>
      <c r="E9" s="20"/>
      <c r="F9" s="20"/>
      <c r="G9" s="123"/>
      <c r="H9" s="65"/>
      <c r="I9" s="20"/>
      <c r="J9" s="20"/>
      <c r="K9" s="20"/>
      <c r="L9" s="123"/>
      <c r="M9" s="65"/>
      <c r="N9" s="20"/>
      <c r="O9" s="20"/>
      <c r="P9" s="20"/>
      <c r="Q9" s="123"/>
      <c r="R9" s="65"/>
      <c r="S9" s="20"/>
      <c r="T9" s="20"/>
      <c r="U9" s="20"/>
      <c r="V9" s="123"/>
      <c r="W9" s="65"/>
      <c r="X9" s="20"/>
      <c r="Y9" s="20"/>
      <c r="Z9" s="20"/>
      <c r="AA9" s="123"/>
      <c r="AB9" s="65"/>
      <c r="AC9" s="20"/>
      <c r="AD9" s="20"/>
      <c r="AE9" s="20"/>
      <c r="AF9" s="123"/>
      <c r="AG9" s="7"/>
      <c r="AH9" s="20"/>
      <c r="AI9" s="20"/>
      <c r="AJ9" s="20"/>
      <c r="AK9" s="123"/>
      <c r="AL9" s="7"/>
      <c r="AM9" s="20"/>
      <c r="AN9" s="20"/>
      <c r="AO9" s="20"/>
      <c r="AP9" s="123"/>
      <c r="AQ9" s="65"/>
      <c r="AR9" s="20"/>
      <c r="AS9" s="20"/>
      <c r="AT9" s="20"/>
      <c r="AU9" s="123"/>
      <c r="AV9" s="65"/>
      <c r="AW9" s="20"/>
      <c r="AX9" s="20"/>
      <c r="AY9" s="20"/>
      <c r="AZ9" s="123"/>
      <c r="BA9" s="65"/>
      <c r="BB9" s="20"/>
      <c r="BC9" s="20"/>
      <c r="BD9" s="20"/>
      <c r="BE9" s="123"/>
      <c r="BF9" s="65"/>
      <c r="BG9" s="20"/>
      <c r="BH9" s="20"/>
      <c r="BI9" s="20"/>
      <c r="BJ9" s="123"/>
      <c r="BK9" s="65"/>
      <c r="BL9" s="20"/>
      <c r="BM9" s="20"/>
      <c r="BN9" s="20"/>
      <c r="BO9" s="123"/>
      <c r="BP9" s="7"/>
      <c r="BQ9" s="20"/>
      <c r="BR9" s="20"/>
      <c r="BS9" s="20"/>
      <c r="BT9" s="123"/>
      <c r="BU9" s="7"/>
      <c r="BV9" s="20"/>
      <c r="BW9" s="20"/>
      <c r="BX9" s="20"/>
      <c r="BY9" s="123"/>
      <c r="BZ9" s="7"/>
      <c r="CA9" s="20"/>
      <c r="CB9" s="20"/>
      <c r="CC9" s="20"/>
      <c r="CD9" s="123"/>
      <c r="CE9" s="7"/>
      <c r="CF9" s="20"/>
      <c r="CG9" s="20"/>
      <c r="CH9" s="20"/>
      <c r="CI9" s="123"/>
      <c r="CJ9" s="7"/>
      <c r="CK9" s="20"/>
      <c r="CL9" s="20"/>
      <c r="CM9" s="20"/>
      <c r="CN9" s="123"/>
      <c r="CO9" s="7"/>
      <c r="CP9" s="20"/>
      <c r="CQ9" s="20"/>
      <c r="CR9" s="20"/>
      <c r="CS9" s="123"/>
      <c r="CT9" s="7"/>
      <c r="CU9" s="20"/>
      <c r="CV9" s="20"/>
      <c r="CW9" s="20"/>
      <c r="CX9" s="123"/>
      <c r="CY9" s="7"/>
      <c r="CZ9" s="20"/>
      <c r="DA9" s="20"/>
      <c r="DB9" s="20"/>
      <c r="DC9" s="123"/>
      <c r="DD9" s="7"/>
      <c r="DE9" s="20"/>
      <c r="DF9" s="20"/>
      <c r="DG9" s="20"/>
      <c r="DH9" s="123"/>
      <c r="DI9" s="7"/>
      <c r="DJ9" s="20"/>
      <c r="DK9" s="20"/>
      <c r="DL9" s="20"/>
      <c r="DM9" s="123"/>
      <c r="DN9" s="7"/>
      <c r="DO9" s="20"/>
      <c r="DP9" s="20"/>
      <c r="DQ9" s="20"/>
      <c r="DR9" s="123"/>
      <c r="DS9" s="7"/>
      <c r="DT9" s="20"/>
      <c r="DU9" s="20"/>
      <c r="DV9" s="20"/>
      <c r="DW9" s="123"/>
    </row>
    <row r="10" spans="1:127" ht="21" x14ac:dyDescent="0.25">
      <c r="A10" s="18" t="s">
        <v>131</v>
      </c>
      <c r="B10" s="18" t="s">
        <v>7</v>
      </c>
      <c r="C10" s="41" t="s">
        <v>93</v>
      </c>
      <c r="D10" s="40" t="s">
        <v>94</v>
      </c>
      <c r="E10" s="40" t="s">
        <v>8</v>
      </c>
      <c r="F10" s="40" t="s">
        <v>95</v>
      </c>
      <c r="G10" s="40" t="s">
        <v>9</v>
      </c>
      <c r="H10" s="41" t="s">
        <v>93</v>
      </c>
      <c r="I10" s="40" t="s">
        <v>94</v>
      </c>
      <c r="J10" s="40" t="s">
        <v>8</v>
      </c>
      <c r="K10" s="40" t="s">
        <v>95</v>
      </c>
      <c r="L10" s="40" t="s">
        <v>9</v>
      </c>
      <c r="M10" s="41" t="s">
        <v>93</v>
      </c>
      <c r="N10" s="40" t="s">
        <v>94</v>
      </c>
      <c r="O10" s="40" t="s">
        <v>8</v>
      </c>
      <c r="P10" s="40" t="s">
        <v>95</v>
      </c>
      <c r="Q10" s="40" t="s">
        <v>9</v>
      </c>
      <c r="R10" s="41" t="s">
        <v>93</v>
      </c>
      <c r="S10" s="40" t="s">
        <v>94</v>
      </c>
      <c r="T10" s="40" t="s">
        <v>8</v>
      </c>
      <c r="U10" s="40" t="s">
        <v>95</v>
      </c>
      <c r="V10" s="40" t="s">
        <v>9</v>
      </c>
      <c r="W10" s="41" t="s">
        <v>93</v>
      </c>
      <c r="X10" s="40" t="s">
        <v>94</v>
      </c>
      <c r="Y10" s="40" t="s">
        <v>8</v>
      </c>
      <c r="Z10" s="40" t="s">
        <v>95</v>
      </c>
      <c r="AA10" s="40" t="s">
        <v>9</v>
      </c>
      <c r="AB10" s="41" t="s">
        <v>93</v>
      </c>
      <c r="AC10" s="40" t="s">
        <v>94</v>
      </c>
      <c r="AD10" s="40" t="s">
        <v>8</v>
      </c>
      <c r="AE10" s="40" t="s">
        <v>95</v>
      </c>
      <c r="AF10" s="40" t="s">
        <v>9</v>
      </c>
      <c r="AG10" s="41" t="s">
        <v>93</v>
      </c>
      <c r="AH10" s="40" t="s">
        <v>94</v>
      </c>
      <c r="AI10" s="40" t="s">
        <v>8</v>
      </c>
      <c r="AJ10" s="40" t="s">
        <v>95</v>
      </c>
      <c r="AK10" s="40" t="s">
        <v>9</v>
      </c>
      <c r="AL10" s="41" t="s">
        <v>93</v>
      </c>
      <c r="AM10" s="40" t="s">
        <v>94</v>
      </c>
      <c r="AN10" s="40" t="s">
        <v>8</v>
      </c>
      <c r="AO10" s="40" t="s">
        <v>95</v>
      </c>
      <c r="AP10" s="40" t="s">
        <v>9</v>
      </c>
      <c r="AQ10" s="41" t="s">
        <v>93</v>
      </c>
      <c r="AR10" s="40" t="s">
        <v>94</v>
      </c>
      <c r="AS10" s="40" t="s">
        <v>8</v>
      </c>
      <c r="AT10" s="40" t="s">
        <v>95</v>
      </c>
      <c r="AU10" s="40" t="s">
        <v>9</v>
      </c>
      <c r="AV10" s="41" t="s">
        <v>93</v>
      </c>
      <c r="AW10" s="40" t="s">
        <v>94</v>
      </c>
      <c r="AX10" s="40" t="s">
        <v>8</v>
      </c>
      <c r="AY10" s="40" t="s">
        <v>95</v>
      </c>
      <c r="AZ10" s="40" t="s">
        <v>9</v>
      </c>
      <c r="BA10" s="41" t="s">
        <v>93</v>
      </c>
      <c r="BB10" s="40" t="s">
        <v>94</v>
      </c>
      <c r="BC10" s="40" t="s">
        <v>8</v>
      </c>
      <c r="BD10" s="40" t="s">
        <v>95</v>
      </c>
      <c r="BE10" s="40" t="s">
        <v>9</v>
      </c>
      <c r="BF10" s="41" t="s">
        <v>93</v>
      </c>
      <c r="BG10" s="40" t="s">
        <v>94</v>
      </c>
      <c r="BH10" s="40" t="s">
        <v>8</v>
      </c>
      <c r="BI10" s="40" t="s">
        <v>95</v>
      </c>
      <c r="BJ10" s="40" t="s">
        <v>9</v>
      </c>
      <c r="BK10" s="41" t="s">
        <v>93</v>
      </c>
      <c r="BL10" s="40" t="s">
        <v>94</v>
      </c>
      <c r="BM10" s="40" t="s">
        <v>8</v>
      </c>
      <c r="BN10" s="40" t="s">
        <v>95</v>
      </c>
      <c r="BO10" s="40" t="s">
        <v>9</v>
      </c>
      <c r="BP10" s="41" t="s">
        <v>93</v>
      </c>
      <c r="BQ10" s="40" t="s">
        <v>94</v>
      </c>
      <c r="BR10" s="40" t="s">
        <v>8</v>
      </c>
      <c r="BS10" s="40" t="s">
        <v>95</v>
      </c>
      <c r="BT10" s="40" t="s">
        <v>9</v>
      </c>
      <c r="BU10" s="41" t="s">
        <v>93</v>
      </c>
      <c r="BV10" s="40" t="s">
        <v>94</v>
      </c>
      <c r="BW10" s="40" t="s">
        <v>8</v>
      </c>
      <c r="BX10" s="40" t="s">
        <v>95</v>
      </c>
      <c r="BY10" s="40" t="s">
        <v>9</v>
      </c>
      <c r="BZ10" s="41" t="s">
        <v>93</v>
      </c>
      <c r="CA10" s="40" t="s">
        <v>94</v>
      </c>
      <c r="CB10" s="40" t="s">
        <v>8</v>
      </c>
      <c r="CC10" s="40" t="s">
        <v>95</v>
      </c>
      <c r="CD10" s="40" t="s">
        <v>9</v>
      </c>
      <c r="CE10" s="41" t="s">
        <v>93</v>
      </c>
      <c r="CF10" s="40" t="s">
        <v>94</v>
      </c>
      <c r="CG10" s="40" t="s">
        <v>8</v>
      </c>
      <c r="CH10" s="40" t="s">
        <v>95</v>
      </c>
      <c r="CI10" s="40" t="s">
        <v>9</v>
      </c>
      <c r="CJ10" s="41" t="s">
        <v>93</v>
      </c>
      <c r="CK10" s="40" t="s">
        <v>94</v>
      </c>
      <c r="CL10" s="40" t="s">
        <v>8</v>
      </c>
      <c r="CM10" s="40" t="s">
        <v>95</v>
      </c>
      <c r="CN10" s="40" t="s">
        <v>9</v>
      </c>
      <c r="CO10" s="41" t="s">
        <v>93</v>
      </c>
      <c r="CP10" s="40" t="s">
        <v>94</v>
      </c>
      <c r="CQ10" s="40" t="s">
        <v>8</v>
      </c>
      <c r="CR10" s="40" t="s">
        <v>95</v>
      </c>
      <c r="CS10" s="40" t="s">
        <v>9</v>
      </c>
      <c r="CT10" s="41" t="s">
        <v>93</v>
      </c>
      <c r="CU10" s="40" t="s">
        <v>94</v>
      </c>
      <c r="CV10" s="40" t="s">
        <v>8</v>
      </c>
      <c r="CW10" s="40" t="s">
        <v>95</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x14ac:dyDescent="0.25">
      <c r="A11" s="70" t="s">
        <v>295</v>
      </c>
      <c r="B11" s="2" t="s">
        <v>309</v>
      </c>
      <c r="C11" s="19"/>
      <c r="D11" s="2">
        <v>63</v>
      </c>
      <c r="E11" s="38">
        <v>0.38200000000000001</v>
      </c>
      <c r="F11" s="2">
        <v>19</v>
      </c>
      <c r="G11" s="125">
        <v>1</v>
      </c>
      <c r="H11" s="19"/>
      <c r="I11" s="2">
        <v>67</v>
      </c>
      <c r="J11" s="38">
        <v>0.40600000000000003</v>
      </c>
      <c r="K11" s="2">
        <v>19</v>
      </c>
      <c r="L11" s="125">
        <v>1</v>
      </c>
      <c r="M11" s="19"/>
      <c r="N11" s="2">
        <v>67</v>
      </c>
      <c r="O11" s="38">
        <v>0.40600000000000003</v>
      </c>
      <c r="P11" s="2">
        <v>19</v>
      </c>
      <c r="Q11" s="125">
        <v>1</v>
      </c>
      <c r="R11" s="19"/>
      <c r="T11" s="38"/>
      <c r="V11" s="125"/>
      <c r="W11" s="19"/>
      <c r="X11" s="2">
        <v>65</v>
      </c>
      <c r="Y11" s="38">
        <v>0.39400000000000002</v>
      </c>
      <c r="Z11" s="2">
        <v>19</v>
      </c>
      <c r="AA11" s="125">
        <v>1</v>
      </c>
      <c r="AB11" s="19"/>
      <c r="AD11" s="38"/>
      <c r="AF11" s="125"/>
      <c r="AG11" s="19"/>
      <c r="AH11" s="2">
        <v>61</v>
      </c>
      <c r="AI11" s="38">
        <v>0.36099999999999999</v>
      </c>
      <c r="AJ11" s="2">
        <v>10</v>
      </c>
      <c r="AK11" s="125">
        <v>0.52600000000000002</v>
      </c>
      <c r="AL11" s="19"/>
      <c r="AM11" s="2">
        <v>64</v>
      </c>
      <c r="AN11" s="38">
        <v>0.379</v>
      </c>
      <c r="AO11" s="2">
        <v>12</v>
      </c>
      <c r="AP11" s="125">
        <v>0.6</v>
      </c>
      <c r="AQ11" s="19"/>
      <c r="AS11" s="38"/>
      <c r="AU11" s="125"/>
      <c r="AV11" s="19"/>
      <c r="AX11" s="38"/>
      <c r="AZ11" s="125"/>
      <c r="BA11" s="19"/>
      <c r="BC11" s="38"/>
      <c r="BE11" s="125"/>
      <c r="BF11" s="19"/>
      <c r="BH11" s="38"/>
      <c r="BJ11" s="125"/>
      <c r="BK11" s="19"/>
      <c r="BM11" s="38"/>
      <c r="BO11" s="125"/>
      <c r="BP11" s="19"/>
      <c r="BR11" s="38"/>
      <c r="BT11" s="125"/>
      <c r="BU11" s="19"/>
      <c r="BW11" s="38"/>
      <c r="BY11" s="125"/>
      <c r="BZ11" s="19"/>
      <c r="CB11" s="38"/>
      <c r="CD11" s="125"/>
      <c r="CE11" s="19"/>
      <c r="CG11" s="38"/>
      <c r="CI11" s="125"/>
      <c r="CJ11" s="19"/>
      <c r="CL11" s="38"/>
      <c r="CN11" s="125"/>
      <c r="CO11" s="19"/>
      <c r="CQ11" s="38"/>
      <c r="CS11" s="125"/>
      <c r="CT11" s="19"/>
      <c r="CV11" s="38"/>
      <c r="CX11" s="125"/>
      <c r="CY11" s="19"/>
      <c r="DA11" s="38"/>
      <c r="DC11" s="38"/>
      <c r="DD11" s="19"/>
      <c r="DF11" s="38"/>
      <c r="DH11" s="125"/>
      <c r="DI11" s="19"/>
      <c r="DK11" s="38"/>
      <c r="DM11" s="125"/>
      <c r="DN11" s="19"/>
      <c r="DP11" s="38"/>
      <c r="DR11" s="125"/>
      <c r="DS11" s="19"/>
      <c r="DU11" s="38"/>
      <c r="DW11" s="125"/>
    </row>
    <row r="12" spans="1:127" ht="13.5" customHeight="1" x14ac:dyDescent="0.25">
      <c r="A12" s="70" t="s">
        <v>296</v>
      </c>
      <c r="B12" s="2" t="s">
        <v>311</v>
      </c>
      <c r="C12" s="19"/>
      <c r="E12" s="38"/>
      <c r="G12" s="125"/>
      <c r="H12" s="19"/>
      <c r="J12" s="38"/>
      <c r="L12" s="125"/>
      <c r="M12" s="19"/>
      <c r="O12" s="38"/>
      <c r="Q12" s="125"/>
      <c r="R12" s="19"/>
      <c r="S12" s="2">
        <v>25</v>
      </c>
      <c r="T12" s="38">
        <v>0.152</v>
      </c>
      <c r="U12" s="2">
        <v>9</v>
      </c>
      <c r="V12" s="125">
        <v>0.47</v>
      </c>
      <c r="W12" s="19"/>
      <c r="Y12" s="38"/>
      <c r="AA12" s="125"/>
      <c r="AB12" s="19"/>
      <c r="AC12" s="2">
        <v>22</v>
      </c>
      <c r="AD12" s="38">
        <v>0.13300000000000001</v>
      </c>
      <c r="AE12" s="2">
        <v>6</v>
      </c>
      <c r="AF12" s="125">
        <v>0.32</v>
      </c>
      <c r="AG12" s="19"/>
      <c r="AI12" s="38"/>
      <c r="AK12" s="125"/>
      <c r="AL12" s="19"/>
      <c r="AN12" s="38"/>
      <c r="AP12" s="125"/>
      <c r="AQ12" s="19"/>
      <c r="AS12" s="38"/>
      <c r="AU12" s="125"/>
      <c r="AV12" s="19"/>
      <c r="AX12" s="38"/>
      <c r="AZ12" s="125"/>
      <c r="BA12" s="19"/>
      <c r="BC12" s="38"/>
      <c r="BE12" s="125"/>
      <c r="BF12" s="19"/>
      <c r="BH12" s="38"/>
      <c r="BJ12" s="125"/>
      <c r="BK12" s="19"/>
      <c r="BM12" s="38"/>
      <c r="BO12" s="125"/>
      <c r="BP12" s="19"/>
      <c r="BR12" s="125"/>
      <c r="BT12" s="125"/>
      <c r="BU12" s="19"/>
      <c r="BW12" s="38"/>
      <c r="BY12" s="125"/>
      <c r="BZ12" s="19"/>
      <c r="CB12" s="38"/>
      <c r="CD12" s="125"/>
      <c r="CE12" s="19"/>
      <c r="CG12" s="38"/>
      <c r="CI12" s="125"/>
      <c r="CJ12" s="19"/>
      <c r="CL12" s="38"/>
      <c r="CN12" s="125"/>
      <c r="CO12" s="19"/>
      <c r="CQ12" s="38"/>
      <c r="CS12" s="125"/>
      <c r="CT12" s="19"/>
      <c r="CV12" s="38"/>
      <c r="CX12" s="125"/>
      <c r="CY12" s="19"/>
      <c r="DA12" s="38"/>
      <c r="DC12" s="125"/>
      <c r="DD12" s="19"/>
      <c r="DF12" s="38"/>
      <c r="DH12" s="125"/>
      <c r="DI12" s="19"/>
      <c r="DK12" s="38"/>
      <c r="DM12" s="125"/>
      <c r="DN12" s="19"/>
      <c r="DP12" s="38"/>
      <c r="DR12" s="125"/>
      <c r="DS12" s="19"/>
      <c r="DU12" s="38"/>
      <c r="DW12" s="125"/>
    </row>
    <row r="13" spans="1:127" ht="13.5" customHeight="1" x14ac:dyDescent="0.25">
      <c r="A13" s="159" t="s">
        <v>297</v>
      </c>
      <c r="B13" s="2" t="s">
        <v>313</v>
      </c>
      <c r="C13" s="19"/>
      <c r="E13" s="38"/>
      <c r="G13" s="125"/>
      <c r="H13" s="19"/>
      <c r="J13" s="38"/>
      <c r="L13" s="125"/>
      <c r="M13" s="19"/>
      <c r="O13" s="38"/>
      <c r="Q13" s="125"/>
      <c r="R13" s="19"/>
      <c r="S13" s="2">
        <v>11</v>
      </c>
      <c r="T13" s="38">
        <v>6.7000000000000004E-2</v>
      </c>
      <c r="U13" s="2">
        <v>6</v>
      </c>
      <c r="V13" s="125">
        <v>0.32</v>
      </c>
      <c r="W13" s="19"/>
      <c r="Y13" s="38"/>
      <c r="AA13" s="125"/>
      <c r="AB13" s="19"/>
      <c r="AD13" s="38"/>
      <c r="AF13" s="125"/>
      <c r="AG13" s="19"/>
      <c r="AH13" s="2">
        <v>11</v>
      </c>
      <c r="AI13" s="38">
        <v>6.5000000000000002E-2</v>
      </c>
      <c r="AJ13" s="2">
        <v>4</v>
      </c>
      <c r="AK13" s="125">
        <v>0.21099999999999999</v>
      </c>
      <c r="AL13" s="19"/>
      <c r="AM13" s="2">
        <v>11</v>
      </c>
      <c r="AN13" s="38">
        <v>6.5000000000000002E-2</v>
      </c>
      <c r="AO13" s="2">
        <v>4</v>
      </c>
      <c r="AP13" s="125">
        <v>0.2</v>
      </c>
      <c r="AQ13" s="19"/>
      <c r="AS13" s="38"/>
      <c r="AU13" s="125"/>
      <c r="AV13" s="19"/>
      <c r="AX13" s="38"/>
      <c r="AZ13" s="125"/>
      <c r="BA13" s="19"/>
      <c r="BC13" s="38"/>
      <c r="BE13" s="125"/>
      <c r="BF13" s="19"/>
      <c r="BH13" s="38"/>
      <c r="BJ13" s="125"/>
      <c r="BK13" s="19"/>
      <c r="BM13" s="38"/>
      <c r="BO13" s="125"/>
      <c r="BP13" s="19"/>
      <c r="BR13" s="38"/>
      <c r="BT13" s="125"/>
      <c r="BU13" s="19"/>
      <c r="BW13" s="38"/>
      <c r="BY13" s="125"/>
      <c r="BZ13" s="19"/>
      <c r="CB13" s="38"/>
      <c r="CD13" s="125"/>
      <c r="CE13" s="19"/>
      <c r="CG13" s="38"/>
      <c r="CI13" s="125"/>
      <c r="CJ13" s="19"/>
      <c r="CL13" s="38"/>
      <c r="CN13" s="125"/>
      <c r="CO13" s="19"/>
      <c r="CQ13" s="38"/>
      <c r="CS13" s="125"/>
      <c r="CT13" s="19"/>
      <c r="CV13" s="38"/>
      <c r="CX13" s="38"/>
      <c r="CY13" s="19"/>
      <c r="DA13" s="38"/>
      <c r="DC13" s="125"/>
      <c r="DD13" s="19"/>
      <c r="DF13" s="38"/>
      <c r="DH13" s="125"/>
      <c r="DI13" s="19"/>
      <c r="DK13" s="38"/>
      <c r="DM13" s="125"/>
      <c r="DN13" s="19"/>
      <c r="DP13" s="38"/>
      <c r="DR13" s="125"/>
      <c r="DS13" s="19"/>
      <c r="DU13" s="38"/>
      <c r="DW13" s="125"/>
    </row>
    <row r="14" spans="1:127" ht="13.5" customHeight="1" x14ac:dyDescent="0.25">
      <c r="A14" s="70" t="s">
        <v>298</v>
      </c>
      <c r="B14" s="2" t="s">
        <v>314</v>
      </c>
      <c r="C14" s="19"/>
      <c r="E14" s="38"/>
      <c r="G14" s="125"/>
      <c r="H14" s="19"/>
      <c r="J14" s="38"/>
      <c r="L14" s="125"/>
      <c r="M14" s="19"/>
      <c r="O14" s="38"/>
      <c r="Q14" s="125"/>
      <c r="R14" s="19"/>
      <c r="S14" s="2">
        <v>6</v>
      </c>
      <c r="T14" s="38">
        <v>3.5999999999999997E-2</v>
      </c>
      <c r="U14" s="2">
        <v>4</v>
      </c>
      <c r="V14" s="125">
        <v>0.21</v>
      </c>
      <c r="W14" s="19"/>
      <c r="Y14" s="38"/>
      <c r="AA14" s="125"/>
      <c r="AB14" s="19"/>
      <c r="AC14" s="2">
        <v>2</v>
      </c>
      <c r="AD14" s="38">
        <v>1.2E-2</v>
      </c>
      <c r="AE14" s="2">
        <v>3</v>
      </c>
      <c r="AF14" s="125">
        <v>0.16</v>
      </c>
      <c r="AG14" s="19"/>
      <c r="AI14" s="38"/>
      <c r="AK14" s="125"/>
      <c r="AL14" s="19"/>
      <c r="AN14" s="38"/>
      <c r="AP14" s="125"/>
      <c r="AQ14" s="19"/>
      <c r="AS14" s="38"/>
      <c r="AU14" s="125"/>
      <c r="AV14" s="19"/>
      <c r="AX14" s="38"/>
      <c r="AZ14" s="125"/>
      <c r="BA14" s="19"/>
      <c r="BC14" s="38"/>
      <c r="BE14" s="125"/>
      <c r="BF14" s="19"/>
      <c r="BH14" s="38"/>
      <c r="BJ14" s="125"/>
      <c r="BK14" s="19"/>
      <c r="BM14" s="38"/>
      <c r="BO14" s="125"/>
      <c r="BP14" s="19"/>
      <c r="BR14" s="38"/>
      <c r="BT14" s="125"/>
      <c r="BU14" s="19"/>
      <c r="BW14" s="38"/>
      <c r="BY14" s="125"/>
      <c r="BZ14" s="19"/>
      <c r="CB14" s="38"/>
      <c r="CD14" s="125"/>
      <c r="CE14" s="19"/>
      <c r="CG14" s="38"/>
      <c r="CI14" s="125"/>
      <c r="CJ14" s="19"/>
      <c r="CL14" s="38"/>
      <c r="CN14" s="125"/>
      <c r="CO14" s="19"/>
      <c r="CQ14" s="38"/>
      <c r="CS14" s="125"/>
      <c r="CT14" s="19"/>
      <c r="CV14" s="38"/>
      <c r="CX14" s="125"/>
      <c r="CY14" s="19"/>
      <c r="DA14" s="38"/>
      <c r="DC14" s="125"/>
      <c r="DD14" s="19"/>
      <c r="DF14" s="38"/>
      <c r="DH14" s="125"/>
      <c r="DI14" s="19"/>
      <c r="DK14" s="38"/>
      <c r="DM14" s="125"/>
      <c r="DN14" s="19"/>
      <c r="DP14" s="38"/>
      <c r="DR14" s="125"/>
      <c r="DS14" s="19"/>
      <c r="DU14" s="38"/>
      <c r="DW14" s="125"/>
    </row>
    <row r="15" spans="1:127" ht="13.5" customHeight="1" x14ac:dyDescent="0.25">
      <c r="A15" s="70" t="s">
        <v>299</v>
      </c>
      <c r="B15" s="2" t="s">
        <v>316</v>
      </c>
      <c r="C15" s="19"/>
      <c r="E15" s="38"/>
      <c r="G15" s="125"/>
      <c r="H15" s="19"/>
      <c r="J15" s="38"/>
      <c r="L15" s="125"/>
      <c r="M15" s="19"/>
      <c r="O15" s="38"/>
      <c r="Q15" s="125"/>
      <c r="R15" s="19"/>
      <c r="T15" s="38"/>
      <c r="V15" s="125"/>
      <c r="W15" s="19"/>
      <c r="Y15" s="38"/>
      <c r="AA15" s="125"/>
      <c r="AB15" s="19"/>
      <c r="AC15" s="2">
        <v>38</v>
      </c>
      <c r="AD15" s="38">
        <v>0.23</v>
      </c>
      <c r="AE15" s="2">
        <v>10</v>
      </c>
      <c r="AF15" s="125">
        <v>0.53</v>
      </c>
      <c r="AG15" s="19"/>
      <c r="AI15" s="38"/>
      <c r="AK15" s="125"/>
      <c r="AL15" s="19"/>
      <c r="AN15" s="38"/>
      <c r="AP15" s="125"/>
      <c r="AQ15" s="19"/>
      <c r="AS15" s="38"/>
      <c r="AU15" s="125"/>
      <c r="AV15" s="19"/>
      <c r="AX15" s="38"/>
      <c r="AZ15" s="125"/>
      <c r="BA15" s="19"/>
      <c r="BC15" s="38"/>
      <c r="BE15" s="125"/>
      <c r="BF15" s="19"/>
      <c r="BH15" s="38"/>
      <c r="BJ15" s="125"/>
      <c r="BK15" s="19"/>
      <c r="BM15" s="38"/>
      <c r="BO15" s="125"/>
      <c r="BP15" s="19"/>
      <c r="BR15" s="38"/>
      <c r="BT15" s="125"/>
      <c r="BU15" s="19"/>
      <c r="BW15" s="38"/>
      <c r="BY15" s="125"/>
      <c r="BZ15" s="19"/>
      <c r="CB15" s="38"/>
      <c r="CD15" s="125"/>
      <c r="CE15" s="19"/>
      <c r="CG15" s="38"/>
      <c r="CI15" s="125"/>
      <c r="CJ15" s="19"/>
      <c r="CL15" s="38"/>
      <c r="CN15" s="125"/>
      <c r="CO15" s="19"/>
      <c r="CQ15" s="38"/>
      <c r="CS15" s="125"/>
      <c r="CT15" s="19"/>
      <c r="CV15" s="38"/>
      <c r="CX15" s="38"/>
      <c r="CY15" s="19"/>
      <c r="DA15" s="38"/>
      <c r="DC15" s="125"/>
      <c r="DD15" s="19"/>
      <c r="DF15" s="38"/>
      <c r="DH15" s="125"/>
      <c r="DI15" s="19"/>
      <c r="DK15" s="38"/>
      <c r="DM15" s="125"/>
      <c r="DN15" s="19"/>
      <c r="DP15" s="38"/>
      <c r="DR15" s="125"/>
      <c r="DS15" s="19"/>
      <c r="DU15" s="38"/>
      <c r="DW15" s="125"/>
    </row>
    <row r="16" spans="1:127" ht="13.5" customHeight="1" x14ac:dyDescent="0.25">
      <c r="A16" s="70" t="s">
        <v>300</v>
      </c>
      <c r="B16" s="2" t="s">
        <v>318</v>
      </c>
      <c r="C16" s="19"/>
      <c r="E16" s="38"/>
      <c r="G16" s="125"/>
      <c r="H16" s="19"/>
      <c r="J16" s="38"/>
      <c r="L16" s="125"/>
      <c r="M16" s="19"/>
      <c r="O16" s="38"/>
      <c r="Q16" s="125"/>
      <c r="R16" s="19"/>
      <c r="T16" s="38"/>
      <c r="V16" s="125"/>
      <c r="W16" s="19"/>
      <c r="Y16" s="38"/>
      <c r="AA16" s="125"/>
      <c r="AB16" s="19"/>
      <c r="AD16" s="38"/>
      <c r="AF16" s="125"/>
      <c r="AG16" s="19"/>
      <c r="AH16" s="2">
        <v>15</v>
      </c>
      <c r="AI16" s="38">
        <v>8.8999999999999996E-2</v>
      </c>
      <c r="AJ16" s="2">
        <v>5</v>
      </c>
      <c r="AK16" s="125">
        <v>0.26300000000000001</v>
      </c>
      <c r="AL16" s="19"/>
      <c r="AM16" s="2">
        <v>11</v>
      </c>
      <c r="AN16" s="38">
        <v>6.5000000000000002E-2</v>
      </c>
      <c r="AO16" s="2">
        <v>4</v>
      </c>
      <c r="AP16" s="125">
        <v>0.2</v>
      </c>
      <c r="AQ16" s="19"/>
      <c r="AS16" s="38"/>
      <c r="AU16" s="125"/>
      <c r="AV16" s="19"/>
      <c r="AX16" s="38"/>
      <c r="AZ16" s="125"/>
      <c r="BA16" s="19"/>
      <c r="BC16" s="38"/>
      <c r="BE16" s="125"/>
      <c r="BF16" s="19"/>
      <c r="BH16" s="38"/>
      <c r="BJ16" s="125"/>
      <c r="BK16" s="19"/>
      <c r="BM16" s="38"/>
      <c r="BO16" s="125"/>
      <c r="BP16" s="19"/>
      <c r="BR16" s="38"/>
      <c r="BT16" s="125"/>
      <c r="BU16" s="19"/>
      <c r="BW16" s="38"/>
      <c r="BY16" s="125"/>
      <c r="BZ16" s="19"/>
      <c r="CB16" s="38"/>
      <c r="CD16" s="125"/>
      <c r="CE16" s="19"/>
      <c r="CG16" s="38"/>
      <c r="CI16" s="125"/>
      <c r="CJ16" s="19"/>
      <c r="CL16" s="38"/>
      <c r="CN16" s="125"/>
      <c r="CO16" s="19"/>
      <c r="CQ16" s="38"/>
      <c r="CS16" s="125"/>
      <c r="CT16" s="19"/>
      <c r="CV16" s="38"/>
      <c r="CX16" s="38"/>
      <c r="CY16" s="19"/>
      <c r="DA16" s="38"/>
      <c r="DC16" s="125"/>
      <c r="DD16" s="19"/>
      <c r="DF16" s="38"/>
      <c r="DH16" s="125"/>
      <c r="DI16" s="19"/>
      <c r="DK16" s="38"/>
      <c r="DM16" s="125"/>
      <c r="DN16" s="19"/>
      <c r="DP16" s="38"/>
      <c r="DR16" s="125"/>
      <c r="DS16" s="19"/>
      <c r="DU16" s="38"/>
      <c r="DW16" s="125"/>
    </row>
    <row r="17" spans="1:127" ht="13.5" customHeight="1" x14ac:dyDescent="0.25">
      <c r="A17" s="70"/>
      <c r="C17" s="19"/>
      <c r="E17" s="38"/>
      <c r="G17" s="125"/>
      <c r="H17" s="19"/>
      <c r="J17" s="38"/>
      <c r="L17" s="125"/>
      <c r="M17" s="19"/>
      <c r="O17" s="38"/>
      <c r="Q17" s="125"/>
      <c r="R17" s="19"/>
      <c r="T17" s="38"/>
      <c r="V17" s="125"/>
      <c r="W17" s="19"/>
      <c r="Y17" s="38"/>
      <c r="AA17" s="125"/>
      <c r="AB17" s="19"/>
      <c r="AD17" s="38"/>
      <c r="AF17" s="125"/>
      <c r="AG17" s="19"/>
      <c r="AI17" s="38"/>
      <c r="AK17" s="125"/>
      <c r="AL17" s="19"/>
      <c r="AN17" s="38"/>
      <c r="AP17" s="125"/>
      <c r="AQ17" s="19"/>
      <c r="AS17" s="38"/>
      <c r="AU17" s="125"/>
      <c r="AV17" s="19"/>
      <c r="AX17" s="38"/>
      <c r="AZ17" s="125"/>
      <c r="BA17" s="19"/>
      <c r="BC17" s="38"/>
      <c r="BE17" s="125"/>
      <c r="BF17" s="19"/>
      <c r="BH17" s="38"/>
      <c r="BJ17" s="125"/>
      <c r="BK17" s="19"/>
      <c r="BM17" s="38"/>
      <c r="BO17" s="125"/>
      <c r="BP17" s="19"/>
      <c r="BR17" s="38"/>
      <c r="BT17" s="125"/>
      <c r="BU17" s="19"/>
      <c r="BW17" s="38"/>
      <c r="BY17" s="125"/>
      <c r="BZ17" s="19"/>
      <c r="CB17" s="38"/>
      <c r="CD17" s="125"/>
      <c r="CE17" s="19"/>
      <c r="CG17" s="38"/>
      <c r="CI17" s="125"/>
      <c r="CJ17" s="19"/>
      <c r="CL17" s="38"/>
      <c r="CN17" s="125"/>
      <c r="CO17" s="19"/>
      <c r="CQ17" s="38"/>
      <c r="CS17" s="125"/>
      <c r="CT17" s="19"/>
      <c r="CV17" s="38"/>
      <c r="CX17" s="125"/>
      <c r="CY17" s="19"/>
      <c r="DA17" s="38"/>
      <c r="DC17" s="125"/>
      <c r="DD17" s="19"/>
      <c r="DF17" s="38"/>
      <c r="DH17" s="125"/>
      <c r="DI17" s="19"/>
      <c r="DK17" s="38"/>
      <c r="DM17" s="125"/>
      <c r="DN17" s="19"/>
      <c r="DP17" s="38"/>
      <c r="DR17" s="125"/>
      <c r="DS17" s="19"/>
      <c r="DU17" s="38"/>
      <c r="DW17" s="125"/>
    </row>
    <row r="18" spans="1:127" ht="13.5" customHeight="1" x14ac:dyDescent="0.25">
      <c r="A18" s="70"/>
      <c r="C18" s="19"/>
      <c r="E18" s="38"/>
      <c r="G18" s="125"/>
      <c r="H18" s="19"/>
      <c r="J18" s="38"/>
      <c r="L18" s="125"/>
      <c r="M18" s="19"/>
      <c r="O18" s="38"/>
      <c r="Q18" s="125"/>
      <c r="R18" s="19"/>
      <c r="T18" s="38"/>
      <c r="V18" s="125"/>
      <c r="W18" s="19"/>
      <c r="Y18" s="38"/>
      <c r="AA18" s="125"/>
      <c r="AB18" s="19"/>
      <c r="AD18" s="38"/>
      <c r="AF18" s="125"/>
      <c r="AG18" s="19"/>
      <c r="AI18" s="38"/>
      <c r="AK18" s="125"/>
      <c r="AL18" s="19"/>
      <c r="AN18" s="38"/>
      <c r="AP18" s="125"/>
      <c r="AQ18" s="19"/>
      <c r="AS18" s="38"/>
      <c r="AU18" s="125"/>
      <c r="AV18" s="19"/>
      <c r="AX18" s="38"/>
      <c r="AZ18" s="125"/>
      <c r="BA18" s="19"/>
      <c r="BC18" s="38"/>
      <c r="BE18" s="125"/>
      <c r="BF18" s="19"/>
      <c r="BH18" s="38"/>
      <c r="BJ18" s="125"/>
      <c r="BK18" s="19"/>
      <c r="BM18" s="38"/>
      <c r="BO18" s="125"/>
      <c r="BP18" s="19"/>
      <c r="BR18" s="38"/>
      <c r="BT18" s="125"/>
      <c r="BU18" s="19"/>
      <c r="BW18" s="38"/>
      <c r="BY18" s="125"/>
      <c r="BZ18" s="19"/>
      <c r="CB18" s="38"/>
      <c r="CD18" s="125"/>
      <c r="CE18" s="19"/>
      <c r="CG18" s="38"/>
      <c r="CI18" s="125"/>
      <c r="CJ18" s="19"/>
      <c r="CL18" s="38"/>
      <c r="CN18" s="125"/>
      <c r="CO18" s="19"/>
      <c r="CQ18" s="38"/>
      <c r="CS18" s="125"/>
      <c r="CT18" s="19"/>
      <c r="CV18" s="38"/>
      <c r="CX18" s="38"/>
      <c r="CY18" s="19"/>
      <c r="DA18" s="38"/>
      <c r="DC18" s="38"/>
      <c r="DD18" s="19"/>
      <c r="DF18" s="38"/>
      <c r="DH18" s="125"/>
      <c r="DI18" s="19"/>
      <c r="DK18" s="38"/>
      <c r="DM18" s="125"/>
      <c r="DN18" s="19"/>
      <c r="DP18" s="38"/>
      <c r="DR18" s="125"/>
      <c r="DS18" s="19"/>
      <c r="DU18" s="38"/>
      <c r="DW18" s="125"/>
    </row>
    <row r="19" spans="1:127" ht="13.5" customHeight="1" x14ac:dyDescent="0.25">
      <c r="A19" s="70"/>
      <c r="C19" s="19"/>
      <c r="E19" s="38"/>
      <c r="G19" s="125"/>
      <c r="H19" s="19"/>
      <c r="J19" s="38"/>
      <c r="L19" s="125"/>
      <c r="M19" s="19"/>
      <c r="O19" s="38"/>
      <c r="Q19" s="125"/>
      <c r="R19" s="19"/>
      <c r="T19" s="38"/>
      <c r="V19" s="125"/>
      <c r="W19" s="19"/>
      <c r="Y19" s="38"/>
      <c r="AA19" s="125"/>
      <c r="AB19" s="19"/>
      <c r="AD19" s="38"/>
      <c r="AF19" s="125"/>
      <c r="AG19" s="19"/>
      <c r="AI19" s="38"/>
      <c r="AK19" s="125"/>
      <c r="AL19" s="19"/>
      <c r="AN19" s="38"/>
      <c r="AP19" s="125"/>
      <c r="AQ19" s="19"/>
      <c r="AS19" s="38"/>
      <c r="AU19" s="125"/>
      <c r="AV19" s="19"/>
      <c r="AX19" s="38"/>
      <c r="AZ19" s="125"/>
      <c r="BA19" s="19"/>
      <c r="BC19" s="38"/>
      <c r="BE19" s="125"/>
      <c r="BF19" s="19"/>
      <c r="BH19" s="38"/>
      <c r="BJ19" s="125"/>
      <c r="BK19" s="19"/>
      <c r="BM19" s="38"/>
      <c r="BO19" s="125"/>
      <c r="BP19" s="19"/>
      <c r="BR19" s="38"/>
      <c r="BT19" s="125"/>
      <c r="BU19" s="19"/>
      <c r="BW19" s="38"/>
      <c r="BY19" s="125"/>
      <c r="BZ19" s="19"/>
      <c r="CB19" s="38"/>
      <c r="CD19" s="125"/>
      <c r="CE19" s="19"/>
      <c r="CG19" s="38"/>
      <c r="CI19" s="125"/>
      <c r="CJ19" s="19"/>
      <c r="CL19" s="38"/>
      <c r="CN19" s="125"/>
      <c r="CO19" s="19"/>
      <c r="CQ19" s="38"/>
      <c r="CS19" s="125"/>
      <c r="CT19" s="19"/>
      <c r="CV19" s="38"/>
      <c r="CX19" s="125"/>
      <c r="CY19" s="19"/>
      <c r="DA19" s="38"/>
      <c r="DC19" s="125"/>
      <c r="DD19" s="19"/>
      <c r="DF19" s="38"/>
      <c r="DH19" s="125"/>
      <c r="DI19" s="19"/>
      <c r="DK19" s="38"/>
      <c r="DM19" s="125"/>
      <c r="DN19" s="19"/>
      <c r="DP19" s="38"/>
      <c r="DR19" s="125"/>
      <c r="DS19" s="19"/>
      <c r="DU19" s="38"/>
      <c r="DW19" s="125"/>
    </row>
    <row r="20" spans="1:127" ht="13.5" customHeight="1" x14ac:dyDescent="0.25">
      <c r="A20" s="70"/>
      <c r="C20" s="19"/>
      <c r="E20" s="38"/>
      <c r="G20" s="125"/>
      <c r="H20" s="19"/>
      <c r="J20" s="38"/>
      <c r="L20" s="125"/>
      <c r="M20" s="19"/>
      <c r="O20" s="38"/>
      <c r="Q20" s="125"/>
      <c r="R20" s="19"/>
      <c r="T20" s="38"/>
      <c r="V20" s="125"/>
      <c r="W20" s="19"/>
      <c r="Y20" s="38"/>
      <c r="AA20" s="125"/>
      <c r="AB20" s="19"/>
      <c r="AD20" s="38"/>
      <c r="AF20" s="125"/>
      <c r="AG20" s="19"/>
      <c r="AI20" s="38"/>
      <c r="AK20" s="125"/>
      <c r="AL20" s="19"/>
      <c r="AN20" s="38"/>
      <c r="AP20" s="125"/>
      <c r="AQ20" s="19"/>
      <c r="AS20" s="38"/>
      <c r="AU20" s="125"/>
      <c r="AV20" s="19"/>
      <c r="AX20" s="38"/>
      <c r="AZ20" s="125"/>
      <c r="BA20" s="19"/>
      <c r="BC20" s="38"/>
      <c r="BE20" s="125"/>
      <c r="BF20" s="19"/>
      <c r="BH20" s="38"/>
      <c r="BJ20" s="125"/>
      <c r="BK20" s="19"/>
      <c r="BM20" s="38"/>
      <c r="BO20" s="125"/>
      <c r="BP20" s="19"/>
      <c r="BR20" s="38"/>
      <c r="BT20" s="125"/>
      <c r="BU20" s="19"/>
      <c r="BW20" s="38"/>
      <c r="BY20" s="125"/>
      <c r="BZ20" s="19"/>
      <c r="CB20" s="38"/>
      <c r="CD20" s="125"/>
      <c r="CE20" s="19"/>
      <c r="CG20" s="38"/>
      <c r="CI20" s="125"/>
      <c r="CJ20" s="19"/>
      <c r="CL20" s="38"/>
      <c r="CN20" s="125"/>
      <c r="CO20" s="19"/>
      <c r="CQ20" s="38"/>
      <c r="CS20" s="125"/>
      <c r="CT20" s="19"/>
      <c r="CV20" s="38"/>
      <c r="CX20" s="125"/>
      <c r="CY20" s="19"/>
      <c r="DA20" s="38"/>
      <c r="DC20" s="125"/>
      <c r="DD20" s="19"/>
      <c r="DF20" s="38"/>
      <c r="DH20" s="125"/>
      <c r="DI20" s="19"/>
      <c r="DK20" s="38"/>
      <c r="DM20" s="125"/>
      <c r="DN20" s="19"/>
      <c r="DP20" s="38"/>
      <c r="DR20" s="125"/>
      <c r="DS20" s="19"/>
      <c r="DU20" s="38"/>
      <c r="DW20" s="125"/>
    </row>
    <row r="21" spans="1:127" ht="13.5" customHeight="1" x14ac:dyDescent="0.25">
      <c r="A21" s="70"/>
      <c r="C21" s="19"/>
      <c r="E21" s="38"/>
      <c r="G21" s="125"/>
      <c r="H21" s="19"/>
      <c r="J21" s="38"/>
      <c r="L21" s="125"/>
      <c r="M21" s="19"/>
      <c r="O21" s="38"/>
      <c r="Q21" s="125"/>
      <c r="R21" s="19"/>
      <c r="T21" s="38"/>
      <c r="V21" s="125"/>
      <c r="W21" s="19"/>
      <c r="Y21" s="38"/>
      <c r="AA21" s="125"/>
      <c r="AB21" s="19"/>
      <c r="AD21" s="38"/>
      <c r="AF21" s="125"/>
      <c r="AG21" s="19"/>
      <c r="AI21" s="38"/>
      <c r="AK21" s="125"/>
      <c r="AL21" s="19"/>
      <c r="AN21" s="38"/>
      <c r="AP21" s="125"/>
      <c r="AQ21" s="19"/>
      <c r="AS21" s="38"/>
      <c r="AU21" s="125"/>
      <c r="AV21" s="19"/>
      <c r="AX21" s="38"/>
      <c r="AZ21" s="125"/>
      <c r="BA21" s="19"/>
      <c r="BC21" s="38"/>
      <c r="BE21" s="125"/>
      <c r="BF21" s="19"/>
      <c r="BH21" s="38"/>
      <c r="BJ21" s="125"/>
      <c r="BK21" s="19"/>
      <c r="BM21" s="38"/>
      <c r="BO21" s="125"/>
      <c r="BP21" s="19"/>
      <c r="BR21" s="38"/>
      <c r="BT21" s="125"/>
      <c r="BU21" s="19"/>
      <c r="BW21" s="38"/>
      <c r="BY21" s="125"/>
      <c r="BZ21" s="19"/>
      <c r="CB21" s="38"/>
      <c r="CD21" s="125"/>
      <c r="CE21" s="19"/>
      <c r="CG21" s="38"/>
      <c r="CI21" s="125"/>
      <c r="CJ21" s="19"/>
      <c r="CL21" s="38"/>
      <c r="CN21" s="125"/>
      <c r="CO21" s="19"/>
      <c r="CQ21" s="38"/>
      <c r="CS21" s="125"/>
      <c r="CT21" s="19"/>
      <c r="CV21" s="38"/>
      <c r="CX21" s="125"/>
      <c r="CY21" s="19"/>
      <c r="DA21" s="38"/>
      <c r="DC21" s="125"/>
      <c r="DD21" s="19"/>
      <c r="DF21" s="38"/>
      <c r="DH21" s="125"/>
      <c r="DI21" s="19"/>
      <c r="DK21" s="38"/>
      <c r="DM21" s="125"/>
      <c r="DN21" s="19"/>
      <c r="DP21" s="38"/>
      <c r="DR21" s="125"/>
      <c r="DS21" s="19"/>
      <c r="DU21" s="38"/>
      <c r="DW21" s="125"/>
    </row>
    <row r="22" spans="1:127" ht="13.5" customHeight="1" x14ac:dyDescent="0.25">
      <c r="A22" s="70"/>
      <c r="C22" s="19"/>
      <c r="E22" s="38"/>
      <c r="G22" s="125"/>
      <c r="H22" s="19"/>
      <c r="J22" s="38"/>
      <c r="L22" s="125"/>
      <c r="M22" s="19"/>
      <c r="O22" s="38"/>
      <c r="Q22" s="125"/>
      <c r="R22" s="19"/>
      <c r="T22" s="38"/>
      <c r="V22" s="125"/>
      <c r="W22" s="19"/>
      <c r="Y22" s="38"/>
      <c r="AA22" s="125"/>
      <c r="AB22" s="19"/>
      <c r="AD22" s="38"/>
      <c r="AF22" s="125"/>
      <c r="AG22" s="19"/>
      <c r="AI22" s="38"/>
      <c r="AK22" s="125"/>
      <c r="AL22" s="19"/>
      <c r="AN22" s="38"/>
      <c r="AP22" s="125"/>
      <c r="AQ22" s="19"/>
      <c r="AS22" s="38"/>
      <c r="AU22" s="125"/>
      <c r="AV22" s="19"/>
      <c r="AX22" s="38"/>
      <c r="AZ22" s="125"/>
      <c r="BA22" s="19"/>
      <c r="BC22" s="38"/>
      <c r="BE22" s="125"/>
      <c r="BF22" s="19"/>
      <c r="BH22" s="38"/>
      <c r="BJ22" s="125"/>
      <c r="BK22" s="19"/>
      <c r="BM22" s="38"/>
      <c r="BO22" s="125"/>
      <c r="BP22" s="19"/>
      <c r="BR22" s="38"/>
      <c r="BT22" s="125"/>
      <c r="BU22" s="19"/>
      <c r="BW22" s="38"/>
      <c r="BY22" s="125"/>
      <c r="BZ22" s="19"/>
      <c r="CB22" s="38"/>
      <c r="CD22" s="125"/>
      <c r="CE22" s="19"/>
      <c r="CG22" s="38"/>
      <c r="CI22" s="125"/>
      <c r="CJ22" s="19"/>
      <c r="CL22" s="38"/>
      <c r="CN22" s="125"/>
      <c r="CO22" s="19"/>
      <c r="CQ22" s="38"/>
      <c r="CS22" s="125"/>
      <c r="CT22" s="19"/>
      <c r="CV22" s="38"/>
      <c r="CX22" s="125"/>
      <c r="CY22" s="19"/>
      <c r="DA22" s="38"/>
      <c r="DC22" s="125"/>
      <c r="DD22" s="19"/>
      <c r="DF22" s="38"/>
      <c r="DH22" s="125"/>
      <c r="DI22" s="19"/>
      <c r="DK22" s="38"/>
      <c r="DM22" s="125"/>
      <c r="DN22" s="19"/>
      <c r="DP22" s="38"/>
      <c r="DR22" s="125"/>
      <c r="DS22" s="19"/>
      <c r="DU22" s="38"/>
      <c r="DW22" s="125"/>
    </row>
    <row r="23" spans="1:127" ht="13.5" customHeight="1" x14ac:dyDescent="0.25">
      <c r="A23" s="70"/>
      <c r="C23" s="19"/>
      <c r="E23" s="38"/>
      <c r="G23" s="125"/>
      <c r="H23" s="19"/>
      <c r="J23" s="38"/>
      <c r="L23" s="125"/>
      <c r="M23" s="19"/>
      <c r="O23" s="38"/>
      <c r="Q23" s="125"/>
      <c r="R23" s="19"/>
      <c r="T23" s="38"/>
      <c r="V23" s="125"/>
      <c r="W23" s="19"/>
      <c r="Y23" s="38"/>
      <c r="AA23" s="125"/>
      <c r="AB23" s="19"/>
      <c r="AD23" s="38"/>
      <c r="AF23" s="125"/>
      <c r="AG23" s="19"/>
      <c r="AI23" s="38"/>
      <c r="AK23" s="125"/>
      <c r="AL23" s="19"/>
      <c r="AN23" s="38"/>
      <c r="AP23" s="125"/>
      <c r="AQ23" s="19"/>
      <c r="AS23" s="38"/>
      <c r="AU23" s="125"/>
      <c r="AV23" s="19"/>
      <c r="AX23" s="38"/>
      <c r="AZ23" s="125"/>
      <c r="BA23" s="19"/>
      <c r="BC23" s="38"/>
      <c r="BE23" s="125"/>
      <c r="BF23" s="19"/>
      <c r="BH23" s="38"/>
      <c r="BJ23" s="125"/>
      <c r="BK23" s="19"/>
      <c r="BM23" s="38"/>
      <c r="BO23" s="125"/>
      <c r="BP23" s="19"/>
      <c r="BR23" s="38"/>
      <c r="BT23" s="125"/>
      <c r="BU23" s="19"/>
      <c r="BW23" s="38"/>
      <c r="BY23" s="125"/>
      <c r="BZ23" s="19"/>
      <c r="CB23" s="38"/>
      <c r="CD23" s="125"/>
      <c r="CE23" s="19"/>
      <c r="CG23" s="38"/>
      <c r="CI23" s="125"/>
      <c r="CJ23" s="19"/>
      <c r="CL23" s="38"/>
      <c r="CN23" s="125"/>
      <c r="CO23" s="19"/>
      <c r="CQ23" s="38"/>
      <c r="CS23" s="125"/>
      <c r="CT23" s="19"/>
      <c r="CV23" s="38"/>
      <c r="CX23" s="125"/>
      <c r="CY23" s="19"/>
      <c r="DA23" s="38"/>
      <c r="DC23" s="125"/>
      <c r="DD23" s="19"/>
      <c r="DF23" s="38"/>
      <c r="DH23" s="125"/>
      <c r="DI23" s="19"/>
      <c r="DK23" s="38"/>
      <c r="DM23" s="125"/>
      <c r="DN23" s="19"/>
      <c r="DP23" s="38"/>
      <c r="DR23" s="125"/>
      <c r="DS23" s="19"/>
      <c r="DU23" s="38"/>
      <c r="DW23" s="125"/>
    </row>
    <row r="24" spans="1:127" ht="13.5" customHeight="1" x14ac:dyDescent="0.25">
      <c r="A24" s="70"/>
      <c r="C24" s="19"/>
      <c r="E24" s="38"/>
      <c r="G24" s="125"/>
      <c r="H24" s="19"/>
      <c r="J24" s="38"/>
      <c r="L24" s="125"/>
      <c r="M24" s="19"/>
      <c r="O24" s="38"/>
      <c r="Q24" s="125"/>
      <c r="R24" s="19"/>
      <c r="T24" s="38"/>
      <c r="V24" s="125"/>
      <c r="W24" s="19"/>
      <c r="Y24" s="38"/>
      <c r="AA24" s="125"/>
      <c r="AB24" s="19"/>
      <c r="AD24" s="38"/>
      <c r="AF24" s="125"/>
      <c r="AG24" s="19"/>
      <c r="AI24" s="38"/>
      <c r="AK24" s="125"/>
      <c r="AL24" s="19"/>
      <c r="AN24" s="38"/>
      <c r="AP24" s="125"/>
      <c r="AQ24" s="19"/>
      <c r="AS24" s="38"/>
      <c r="AU24" s="125"/>
      <c r="AV24" s="19"/>
      <c r="AX24" s="38"/>
      <c r="AZ24" s="125"/>
      <c r="BA24" s="19"/>
      <c r="BC24" s="38"/>
      <c r="BE24" s="125"/>
      <c r="BF24" s="19"/>
      <c r="BH24" s="38"/>
      <c r="BJ24" s="125"/>
      <c r="BK24" s="19"/>
      <c r="BM24" s="38"/>
      <c r="BO24" s="125"/>
      <c r="BP24" s="19"/>
      <c r="BR24" s="38"/>
      <c r="BT24" s="125"/>
      <c r="BU24" s="19"/>
      <c r="BW24" s="38"/>
      <c r="BY24" s="125"/>
      <c r="BZ24" s="19"/>
      <c r="CB24" s="38"/>
      <c r="CD24" s="125"/>
      <c r="CE24" s="19"/>
      <c r="CG24" s="38"/>
      <c r="CI24" s="125"/>
      <c r="CJ24" s="19"/>
      <c r="CL24" s="38"/>
      <c r="CN24" s="125"/>
      <c r="CO24" s="19"/>
      <c r="CQ24" s="38"/>
      <c r="CS24" s="125"/>
      <c r="CT24" s="19"/>
      <c r="CV24" s="38"/>
      <c r="CX24" s="125"/>
      <c r="CY24" s="19"/>
      <c r="DA24" s="38"/>
      <c r="DC24" s="125"/>
      <c r="DD24" s="19"/>
      <c r="DF24" s="38"/>
      <c r="DH24" s="125"/>
      <c r="DI24" s="19"/>
      <c r="DK24" s="38"/>
      <c r="DM24" s="125"/>
      <c r="DN24" s="19"/>
      <c r="DP24" s="38"/>
      <c r="DR24" s="125"/>
      <c r="DS24" s="19"/>
      <c r="DU24" s="38"/>
      <c r="DW24" s="125"/>
    </row>
    <row r="25" spans="1:127" ht="13.5" customHeight="1" x14ac:dyDescent="0.25">
      <c r="A25" s="70"/>
      <c r="C25" s="19"/>
      <c r="E25" s="38"/>
      <c r="G25" s="125"/>
      <c r="H25" s="19"/>
      <c r="J25" s="38"/>
      <c r="L25" s="125"/>
      <c r="M25" s="19"/>
      <c r="O25" s="38"/>
      <c r="Q25" s="125"/>
      <c r="R25" s="19"/>
      <c r="T25" s="38"/>
      <c r="V25" s="125"/>
      <c r="W25" s="19"/>
      <c r="Y25" s="38"/>
      <c r="AA25" s="125"/>
      <c r="AB25" s="19"/>
      <c r="AD25" s="38"/>
      <c r="AF25" s="125"/>
      <c r="AG25" s="19"/>
      <c r="AI25" s="38"/>
      <c r="AK25" s="125"/>
      <c r="AL25" s="19"/>
      <c r="AN25" s="38"/>
      <c r="AP25" s="125"/>
      <c r="AQ25" s="19"/>
      <c r="AS25" s="38"/>
      <c r="AU25" s="125"/>
      <c r="AV25" s="19"/>
      <c r="AX25" s="38"/>
      <c r="AZ25" s="125"/>
      <c r="BA25" s="19"/>
      <c r="BC25" s="38"/>
      <c r="BE25" s="125"/>
      <c r="BF25" s="19"/>
      <c r="BH25" s="38"/>
      <c r="BJ25" s="125"/>
      <c r="BK25" s="19"/>
      <c r="BM25" s="38"/>
      <c r="BO25" s="125"/>
      <c r="BP25" s="19"/>
      <c r="BR25" s="38"/>
      <c r="BT25" s="125"/>
      <c r="BU25" s="19"/>
      <c r="BW25" s="38"/>
      <c r="BY25" s="125"/>
      <c r="BZ25" s="19"/>
      <c r="CB25" s="38"/>
      <c r="CD25" s="125"/>
      <c r="CE25" s="19"/>
      <c r="CG25" s="38"/>
      <c r="CI25" s="125"/>
      <c r="CJ25" s="19"/>
      <c r="CL25" s="38"/>
      <c r="CN25" s="125"/>
      <c r="CO25" s="19"/>
      <c r="CQ25" s="38"/>
      <c r="CS25" s="125"/>
      <c r="CT25" s="19"/>
      <c r="CV25" s="38"/>
      <c r="CX25" s="125"/>
      <c r="CY25" s="19"/>
      <c r="DA25" s="38"/>
      <c r="DC25" s="125"/>
      <c r="DD25" s="19"/>
      <c r="DF25" s="38"/>
      <c r="DH25" s="125"/>
      <c r="DI25" s="19"/>
      <c r="DK25" s="38"/>
      <c r="DM25" s="125"/>
      <c r="DN25" s="19"/>
      <c r="DP25" s="38"/>
      <c r="DR25" s="125"/>
      <c r="DS25" s="19"/>
      <c r="DU25" s="38"/>
      <c r="DW25" s="125"/>
    </row>
    <row r="26" spans="1:127" ht="13.5" customHeight="1" x14ac:dyDescent="0.25">
      <c r="A26" s="70"/>
      <c r="C26" s="19"/>
      <c r="E26" s="38"/>
      <c r="G26" s="125"/>
      <c r="H26" s="19"/>
      <c r="J26" s="38"/>
      <c r="L26" s="125"/>
      <c r="M26" s="19"/>
      <c r="O26" s="38"/>
      <c r="Q26" s="125"/>
      <c r="R26" s="19"/>
      <c r="T26" s="38"/>
      <c r="V26" s="125"/>
      <c r="W26" s="19"/>
      <c r="Y26" s="38"/>
      <c r="AA26" s="125"/>
      <c r="AB26" s="19"/>
      <c r="AD26" s="38"/>
      <c r="AF26" s="125"/>
      <c r="AG26" s="19"/>
      <c r="AI26" s="38"/>
      <c r="AK26" s="125"/>
      <c r="AL26" s="19"/>
      <c r="AN26" s="38"/>
      <c r="AP26" s="125"/>
      <c r="AQ26" s="19"/>
      <c r="AS26" s="38"/>
      <c r="AU26" s="125"/>
      <c r="AV26" s="19"/>
      <c r="AX26" s="38"/>
      <c r="AZ26" s="125"/>
      <c r="BA26" s="19"/>
      <c r="BC26" s="38"/>
      <c r="BE26" s="125"/>
      <c r="BF26" s="19"/>
      <c r="BH26" s="38"/>
      <c r="BJ26" s="125"/>
      <c r="BK26" s="19"/>
      <c r="BM26" s="38"/>
      <c r="BO26" s="125"/>
      <c r="BP26" s="19"/>
      <c r="BR26" s="38"/>
      <c r="BT26" s="125"/>
      <c r="BU26" s="19"/>
      <c r="BW26" s="38"/>
      <c r="BY26" s="125"/>
      <c r="BZ26" s="19"/>
      <c r="CB26" s="38"/>
      <c r="CD26" s="125"/>
      <c r="CE26" s="19"/>
      <c r="CG26" s="38"/>
      <c r="CI26" s="125"/>
      <c r="CJ26" s="19"/>
      <c r="CL26" s="38"/>
      <c r="CN26" s="125"/>
      <c r="CO26" s="19"/>
      <c r="CQ26" s="38"/>
      <c r="CS26" s="125"/>
      <c r="CT26" s="19"/>
      <c r="CV26" s="38"/>
      <c r="CX26" s="125"/>
      <c r="CY26" s="19"/>
      <c r="DA26" s="38"/>
      <c r="DC26" s="125"/>
      <c r="DD26" s="19"/>
      <c r="DF26" s="38"/>
      <c r="DH26" s="125"/>
      <c r="DI26" s="19"/>
      <c r="DK26" s="38"/>
      <c r="DM26" s="125"/>
      <c r="DN26" s="19"/>
      <c r="DP26" s="38"/>
      <c r="DR26" s="125"/>
      <c r="DS26" s="19"/>
      <c r="DU26" s="38"/>
      <c r="DW26" s="125"/>
    </row>
    <row r="27" spans="1:127" ht="13.5" customHeight="1" x14ac:dyDescent="0.25">
      <c r="A27" s="70"/>
      <c r="C27" s="19"/>
      <c r="E27" s="38"/>
      <c r="G27" s="125"/>
      <c r="H27" s="19"/>
      <c r="J27" s="38"/>
      <c r="L27" s="125"/>
      <c r="M27" s="19"/>
      <c r="O27" s="38"/>
      <c r="Q27" s="125"/>
      <c r="R27" s="19"/>
      <c r="T27" s="38"/>
      <c r="V27" s="125"/>
      <c r="W27" s="19"/>
      <c r="Y27" s="38"/>
      <c r="AA27" s="125"/>
      <c r="AB27" s="19"/>
      <c r="AD27" s="38"/>
      <c r="AF27" s="125"/>
      <c r="AG27" s="19"/>
      <c r="AI27" s="38"/>
      <c r="AK27" s="125"/>
      <c r="AL27" s="19"/>
      <c r="AN27" s="38"/>
      <c r="AP27" s="125"/>
      <c r="AQ27" s="19"/>
      <c r="AS27" s="38"/>
      <c r="AU27" s="125"/>
      <c r="AV27" s="19"/>
      <c r="AX27" s="38"/>
      <c r="AZ27" s="125"/>
      <c r="BA27" s="19"/>
      <c r="BC27" s="38"/>
      <c r="BE27" s="125"/>
      <c r="BF27" s="19"/>
      <c r="BH27" s="38"/>
      <c r="BJ27" s="125"/>
      <c r="BK27" s="19"/>
      <c r="BM27" s="38"/>
      <c r="BO27" s="125"/>
      <c r="BP27" s="19"/>
      <c r="BR27" s="38"/>
      <c r="BT27" s="125"/>
      <c r="BU27" s="19"/>
      <c r="BW27" s="38"/>
      <c r="BY27" s="125"/>
      <c r="BZ27" s="19"/>
      <c r="CB27" s="38"/>
      <c r="CD27" s="125"/>
      <c r="CE27" s="19"/>
      <c r="CG27" s="38"/>
      <c r="CI27" s="125"/>
      <c r="CJ27" s="19"/>
      <c r="CL27" s="38"/>
      <c r="CN27" s="125"/>
      <c r="CO27" s="19"/>
      <c r="CQ27" s="38"/>
      <c r="CS27" s="125"/>
      <c r="CT27" s="19"/>
      <c r="CV27" s="38"/>
      <c r="CX27" s="125"/>
      <c r="CY27" s="19"/>
      <c r="DA27" s="38"/>
      <c r="DC27" s="125"/>
      <c r="DD27" s="19"/>
      <c r="DF27" s="38"/>
      <c r="DH27" s="125"/>
      <c r="DI27" s="19"/>
      <c r="DK27" s="38"/>
      <c r="DM27" s="125"/>
      <c r="DN27" s="19"/>
      <c r="DP27" s="38"/>
      <c r="DR27" s="125"/>
      <c r="DS27" s="19"/>
      <c r="DU27" s="38"/>
      <c r="DW27" s="125"/>
    </row>
    <row r="28" spans="1:127" ht="13.5" customHeight="1" x14ac:dyDescent="0.25">
      <c r="A28" s="70"/>
      <c r="C28" s="19"/>
      <c r="E28" s="38"/>
      <c r="G28" s="125"/>
      <c r="H28" s="19"/>
      <c r="J28" s="38"/>
      <c r="L28" s="125"/>
      <c r="M28" s="19"/>
      <c r="O28" s="38"/>
      <c r="Q28" s="125"/>
      <c r="R28" s="19"/>
      <c r="T28" s="38"/>
      <c r="V28" s="125"/>
      <c r="W28" s="19"/>
      <c r="Y28" s="38"/>
      <c r="AA28" s="125"/>
      <c r="AB28" s="19"/>
      <c r="AD28" s="38"/>
      <c r="AF28" s="125"/>
      <c r="AG28" s="19"/>
      <c r="AI28" s="38"/>
      <c r="AK28" s="125"/>
      <c r="AL28" s="19"/>
      <c r="AN28" s="38"/>
      <c r="AP28" s="125"/>
      <c r="AQ28" s="19"/>
      <c r="AS28" s="38"/>
      <c r="AU28" s="125"/>
      <c r="AV28" s="19"/>
      <c r="AX28" s="38"/>
      <c r="AZ28" s="125"/>
      <c r="BA28" s="19"/>
      <c r="BC28" s="38"/>
      <c r="BE28" s="125"/>
      <c r="BF28" s="19"/>
      <c r="BH28" s="38"/>
      <c r="BJ28" s="125"/>
      <c r="BK28" s="19"/>
      <c r="BM28" s="38"/>
      <c r="BO28" s="125"/>
      <c r="BP28" s="19"/>
      <c r="BR28" s="38"/>
      <c r="BT28" s="125"/>
      <c r="BU28" s="19"/>
      <c r="BW28" s="38"/>
      <c r="BY28" s="125"/>
      <c r="BZ28" s="19"/>
      <c r="CB28" s="38"/>
      <c r="CD28" s="125"/>
      <c r="CE28" s="19"/>
      <c r="CG28" s="38"/>
      <c r="CI28" s="125"/>
      <c r="CJ28" s="19"/>
      <c r="CL28" s="38"/>
      <c r="CN28" s="125"/>
      <c r="CO28" s="19"/>
      <c r="CQ28" s="38"/>
      <c r="CS28" s="125"/>
      <c r="CT28" s="19"/>
      <c r="CV28" s="38"/>
      <c r="CX28" s="125"/>
      <c r="CY28" s="19"/>
      <c r="DA28" s="38"/>
      <c r="DC28" s="125"/>
      <c r="DD28" s="19"/>
      <c r="DF28" s="38"/>
      <c r="DH28" s="125"/>
      <c r="DI28" s="19"/>
      <c r="DK28" s="38"/>
      <c r="DM28" s="125"/>
      <c r="DN28" s="19"/>
      <c r="DP28" s="38"/>
      <c r="DR28" s="125"/>
      <c r="DS28" s="19"/>
      <c r="DU28" s="38"/>
      <c r="DW28" s="125"/>
    </row>
    <row r="29" spans="1:127" ht="13.5" customHeight="1" x14ac:dyDescent="0.25">
      <c r="A29" s="70"/>
      <c r="C29" s="19"/>
      <c r="E29" s="38"/>
      <c r="G29" s="125"/>
      <c r="H29" s="19"/>
      <c r="J29" s="38"/>
      <c r="L29" s="125"/>
      <c r="M29" s="19"/>
      <c r="O29" s="38"/>
      <c r="Q29" s="125"/>
      <c r="R29" s="19"/>
      <c r="T29" s="38"/>
      <c r="V29" s="125"/>
      <c r="W29" s="19"/>
      <c r="Y29" s="38"/>
      <c r="AA29" s="125"/>
      <c r="AB29" s="19"/>
      <c r="AD29" s="38"/>
      <c r="AF29" s="125"/>
      <c r="AG29" s="19"/>
      <c r="AI29" s="38"/>
      <c r="AK29" s="125"/>
      <c r="AL29" s="19"/>
      <c r="AN29" s="38"/>
      <c r="AP29" s="125"/>
      <c r="AQ29" s="19"/>
      <c r="AS29" s="38"/>
      <c r="AU29" s="125"/>
      <c r="AV29" s="19"/>
      <c r="AX29" s="38"/>
      <c r="AZ29" s="125"/>
      <c r="BA29" s="19"/>
      <c r="BC29" s="38"/>
      <c r="BE29" s="125"/>
      <c r="BF29" s="19"/>
      <c r="BH29" s="38"/>
      <c r="BJ29" s="125"/>
      <c r="BK29" s="19"/>
      <c r="BM29" s="38"/>
      <c r="BO29" s="125"/>
      <c r="BP29" s="19"/>
      <c r="BR29" s="38"/>
      <c r="BT29" s="125"/>
      <c r="BU29" s="19"/>
      <c r="BW29" s="38"/>
      <c r="BY29" s="125"/>
      <c r="BZ29" s="19"/>
      <c r="CB29" s="38"/>
      <c r="CD29" s="125"/>
      <c r="CE29" s="19"/>
      <c r="CG29" s="38"/>
      <c r="CI29" s="125"/>
      <c r="CJ29" s="19"/>
      <c r="CL29" s="38"/>
      <c r="CN29" s="125"/>
      <c r="CO29" s="19"/>
      <c r="CQ29" s="38"/>
      <c r="CS29" s="125"/>
      <c r="CT29" s="19"/>
      <c r="CV29" s="38"/>
      <c r="CX29" s="125"/>
      <c r="CY29" s="19"/>
      <c r="DA29" s="38"/>
      <c r="DC29" s="125"/>
      <c r="DD29" s="19"/>
      <c r="DF29" s="38"/>
      <c r="DH29" s="125"/>
      <c r="DI29" s="19"/>
      <c r="DK29" s="38"/>
      <c r="DM29" s="125"/>
      <c r="DN29" s="19"/>
      <c r="DP29" s="38"/>
      <c r="DR29" s="125"/>
      <c r="DS29" s="19"/>
      <c r="DU29" s="38"/>
      <c r="DW29" s="125"/>
    </row>
    <row r="30" spans="1:127" ht="13.5" customHeight="1" x14ac:dyDescent="0.25">
      <c r="A30" s="70"/>
      <c r="C30" s="19"/>
      <c r="E30" s="38"/>
      <c r="G30" s="125"/>
      <c r="H30" s="19"/>
      <c r="J30" s="38"/>
      <c r="L30" s="125"/>
      <c r="M30" s="19"/>
      <c r="O30" s="38"/>
      <c r="Q30" s="125"/>
      <c r="R30" s="19"/>
      <c r="T30" s="38"/>
      <c r="V30" s="125"/>
      <c r="W30" s="19"/>
      <c r="Y30" s="38"/>
      <c r="AA30" s="125"/>
      <c r="AB30" s="19"/>
      <c r="AD30" s="38"/>
      <c r="AF30" s="125"/>
      <c r="AG30" s="19"/>
      <c r="AI30" s="38"/>
      <c r="AK30" s="125"/>
      <c r="AL30" s="19"/>
      <c r="AN30" s="38"/>
      <c r="AP30" s="125"/>
      <c r="AQ30" s="19"/>
      <c r="AS30" s="38"/>
      <c r="AU30" s="125"/>
      <c r="AV30" s="19"/>
      <c r="AX30" s="38"/>
      <c r="AZ30" s="125"/>
      <c r="BA30" s="19"/>
      <c r="BC30" s="38"/>
      <c r="BE30" s="125"/>
      <c r="BF30" s="19"/>
      <c r="BH30" s="38"/>
      <c r="BJ30" s="125"/>
      <c r="BK30" s="19"/>
      <c r="BM30" s="38"/>
      <c r="BO30" s="125"/>
      <c r="BP30" s="19"/>
      <c r="BR30" s="38"/>
      <c r="BT30" s="125"/>
      <c r="BU30" s="19"/>
      <c r="BW30" s="38"/>
      <c r="BY30" s="125"/>
      <c r="BZ30" s="19"/>
      <c r="CB30" s="38"/>
      <c r="CD30" s="125"/>
      <c r="CE30" s="19"/>
      <c r="CG30" s="38"/>
      <c r="CI30" s="125"/>
      <c r="CJ30" s="19"/>
      <c r="CL30" s="38"/>
      <c r="CN30" s="125"/>
      <c r="CO30" s="19"/>
      <c r="CQ30" s="38"/>
      <c r="CS30" s="125"/>
      <c r="CT30" s="19"/>
      <c r="CV30" s="38"/>
      <c r="CX30" s="125"/>
      <c r="CY30" s="19"/>
      <c r="DA30" s="38"/>
      <c r="DC30" s="125"/>
      <c r="DD30" s="19"/>
      <c r="DF30" s="38"/>
      <c r="DH30" s="125"/>
      <c r="DI30" s="19"/>
      <c r="DK30" s="38"/>
      <c r="DM30" s="125"/>
      <c r="DN30" s="19"/>
      <c r="DP30" s="38"/>
      <c r="DR30" s="125"/>
      <c r="DS30" s="19"/>
      <c r="DU30" s="38"/>
      <c r="DW30" s="125"/>
    </row>
    <row r="31" spans="1:127" ht="13.5" customHeight="1" x14ac:dyDescent="0.25">
      <c r="A31" s="70"/>
      <c r="C31" s="19"/>
      <c r="E31" s="38"/>
      <c r="G31" s="125"/>
      <c r="H31" s="19"/>
      <c r="J31" s="38"/>
      <c r="L31" s="125"/>
      <c r="M31" s="19"/>
      <c r="O31" s="38"/>
      <c r="Q31" s="125"/>
      <c r="R31" s="19"/>
      <c r="T31" s="38"/>
      <c r="V31" s="125"/>
      <c r="W31" s="19"/>
      <c r="Y31" s="38"/>
      <c r="AA31" s="125"/>
      <c r="AB31" s="19"/>
      <c r="AD31" s="38"/>
      <c r="AF31" s="125"/>
      <c r="AG31" s="19"/>
      <c r="AI31" s="38"/>
      <c r="AK31" s="125"/>
      <c r="AL31" s="19"/>
      <c r="AN31" s="38"/>
      <c r="AP31" s="125"/>
      <c r="AQ31" s="19"/>
      <c r="AS31" s="38"/>
      <c r="AU31" s="125"/>
      <c r="AV31" s="19"/>
      <c r="AX31" s="38"/>
      <c r="AZ31" s="125"/>
      <c r="BA31" s="19"/>
      <c r="BC31" s="38"/>
      <c r="BE31" s="125"/>
      <c r="BF31" s="19"/>
      <c r="BH31" s="38"/>
      <c r="BJ31" s="125"/>
      <c r="BK31" s="19"/>
      <c r="BM31" s="38"/>
      <c r="BO31" s="125"/>
      <c r="BP31" s="19"/>
      <c r="BR31" s="38"/>
      <c r="BT31" s="125"/>
      <c r="BU31" s="19"/>
      <c r="BW31" s="38"/>
      <c r="BY31" s="125"/>
      <c r="BZ31" s="19"/>
      <c r="CB31" s="38"/>
      <c r="CD31" s="125"/>
      <c r="CE31" s="19"/>
      <c r="CG31" s="38"/>
      <c r="CI31" s="125"/>
      <c r="CJ31" s="19"/>
      <c r="CL31" s="38"/>
      <c r="CN31" s="125"/>
      <c r="CO31" s="19"/>
      <c r="CQ31" s="38"/>
      <c r="CS31" s="125"/>
      <c r="CT31" s="19"/>
      <c r="CV31" s="38"/>
      <c r="CX31" s="125"/>
      <c r="CY31" s="19"/>
      <c r="DA31" s="38"/>
      <c r="DC31" s="125"/>
      <c r="DD31" s="19"/>
      <c r="DF31" s="38"/>
      <c r="DH31" s="125"/>
      <c r="DI31" s="19"/>
      <c r="DK31" s="38"/>
      <c r="DM31" s="125"/>
      <c r="DN31" s="19"/>
      <c r="DP31" s="38"/>
      <c r="DR31" s="125"/>
      <c r="DS31" s="19"/>
      <c r="DU31" s="38"/>
      <c r="DW31" s="125"/>
    </row>
    <row r="32" spans="1:127" ht="13.5" customHeight="1" x14ac:dyDescent="0.25">
      <c r="A32" s="70"/>
      <c r="C32" s="19"/>
      <c r="E32" s="38"/>
      <c r="G32" s="125"/>
      <c r="H32" s="19"/>
      <c r="J32" s="38"/>
      <c r="L32" s="125"/>
      <c r="M32" s="19"/>
      <c r="O32" s="38"/>
      <c r="Q32" s="125"/>
      <c r="R32" s="19"/>
      <c r="T32" s="38"/>
      <c r="V32" s="125"/>
      <c r="W32" s="19"/>
      <c r="Y32" s="38"/>
      <c r="AA32" s="125"/>
      <c r="AB32" s="19"/>
      <c r="AD32" s="38"/>
      <c r="AF32" s="125"/>
      <c r="AG32" s="19"/>
      <c r="AI32" s="38"/>
      <c r="AK32" s="125"/>
      <c r="AL32" s="19"/>
      <c r="AN32" s="38"/>
      <c r="AP32" s="125"/>
      <c r="AQ32" s="19"/>
      <c r="AS32" s="38"/>
      <c r="AU32" s="125"/>
      <c r="AV32" s="19"/>
      <c r="AX32" s="38"/>
      <c r="AZ32" s="125"/>
      <c r="BA32" s="19"/>
      <c r="BC32" s="38"/>
      <c r="BE32" s="125"/>
      <c r="BF32" s="19"/>
      <c r="BH32" s="38"/>
      <c r="BJ32" s="125"/>
      <c r="BK32" s="19"/>
      <c r="BM32" s="38"/>
      <c r="BO32" s="125"/>
      <c r="BP32" s="19"/>
      <c r="BR32" s="38"/>
      <c r="BT32" s="125"/>
      <c r="BU32" s="19"/>
      <c r="BW32" s="38"/>
      <c r="BY32" s="125"/>
      <c r="BZ32" s="19"/>
      <c r="CB32" s="38"/>
      <c r="CD32" s="125"/>
      <c r="CE32" s="19"/>
      <c r="CG32" s="38"/>
      <c r="CI32" s="125"/>
      <c r="CJ32" s="19"/>
      <c r="CL32" s="38"/>
      <c r="CN32" s="125"/>
      <c r="CO32" s="19"/>
      <c r="CQ32" s="38"/>
      <c r="CS32" s="125"/>
      <c r="CT32" s="19"/>
      <c r="CV32" s="38"/>
      <c r="CX32" s="125"/>
      <c r="CY32" s="19"/>
      <c r="DA32" s="38"/>
      <c r="DC32" s="125"/>
      <c r="DD32" s="19"/>
      <c r="DF32" s="38"/>
      <c r="DH32" s="125"/>
      <c r="DI32" s="19"/>
      <c r="DK32" s="38"/>
      <c r="DM32" s="125"/>
      <c r="DN32" s="19"/>
      <c r="DP32" s="38"/>
      <c r="DR32" s="125"/>
      <c r="DS32" s="19"/>
      <c r="DU32" s="38"/>
      <c r="DW32" s="125"/>
    </row>
    <row r="33" spans="1:127" ht="13.5" customHeight="1" x14ac:dyDescent="0.25">
      <c r="A33" s="70"/>
      <c r="C33" s="19"/>
      <c r="E33" s="38"/>
      <c r="G33" s="125"/>
      <c r="H33" s="19"/>
      <c r="J33" s="38"/>
      <c r="L33" s="125"/>
      <c r="M33" s="19"/>
      <c r="O33" s="38"/>
      <c r="Q33" s="125"/>
      <c r="R33" s="19"/>
      <c r="T33" s="38"/>
      <c r="V33" s="125"/>
      <c r="W33" s="19"/>
      <c r="Y33" s="38"/>
      <c r="AA33" s="125"/>
      <c r="AB33" s="19"/>
      <c r="AD33" s="38"/>
      <c r="AF33" s="125"/>
      <c r="AG33" s="19"/>
      <c r="AI33" s="38"/>
      <c r="AK33" s="125"/>
      <c r="AL33" s="19"/>
      <c r="AN33" s="38"/>
      <c r="AP33" s="125"/>
      <c r="AQ33" s="19"/>
      <c r="AS33" s="38"/>
      <c r="AU33" s="125"/>
      <c r="AV33" s="19"/>
      <c r="AX33" s="38"/>
      <c r="AZ33" s="125"/>
      <c r="BA33" s="19"/>
      <c r="BC33" s="38"/>
      <c r="BE33" s="125"/>
      <c r="BF33" s="19"/>
      <c r="BH33" s="38"/>
      <c r="BJ33" s="125"/>
      <c r="BK33" s="19"/>
      <c r="BM33" s="38"/>
      <c r="BO33" s="125"/>
      <c r="BP33" s="19"/>
      <c r="BR33" s="38"/>
      <c r="BT33" s="125"/>
      <c r="BU33" s="19"/>
      <c r="BW33" s="38"/>
      <c r="BY33" s="125"/>
      <c r="BZ33" s="19"/>
      <c r="CB33" s="38"/>
      <c r="CD33" s="125"/>
      <c r="CE33" s="19"/>
      <c r="CG33" s="38"/>
      <c r="CI33" s="125"/>
      <c r="CJ33" s="19"/>
      <c r="CL33" s="38"/>
      <c r="CN33" s="125"/>
      <c r="CO33" s="19"/>
      <c r="CQ33" s="38"/>
      <c r="CS33" s="125"/>
      <c r="CT33" s="19"/>
      <c r="CV33" s="38"/>
      <c r="CX33" s="125"/>
      <c r="CY33" s="19"/>
      <c r="DA33" s="38"/>
      <c r="DC33" s="125"/>
      <c r="DD33" s="19"/>
      <c r="DF33" s="38"/>
      <c r="DH33" s="125"/>
      <c r="DI33" s="19"/>
      <c r="DK33" s="38"/>
      <c r="DM33" s="125"/>
      <c r="DN33" s="19"/>
      <c r="DP33" s="38"/>
      <c r="DR33" s="125"/>
      <c r="DS33" s="19"/>
      <c r="DU33" s="38"/>
      <c r="DW33" s="125"/>
    </row>
    <row r="34" spans="1:127" ht="13.5" customHeight="1" x14ac:dyDescent="0.25">
      <c r="A34" s="70"/>
      <c r="C34" s="19"/>
      <c r="E34" s="38"/>
      <c r="G34" s="125"/>
      <c r="H34" s="19"/>
      <c r="J34" s="38"/>
      <c r="L34" s="125"/>
      <c r="M34" s="19"/>
      <c r="O34" s="38"/>
      <c r="Q34" s="125"/>
      <c r="R34" s="19"/>
      <c r="T34" s="38"/>
      <c r="V34" s="125"/>
      <c r="W34" s="19"/>
      <c r="Y34" s="38"/>
      <c r="AA34" s="125"/>
      <c r="AB34" s="19"/>
      <c r="AD34" s="38"/>
      <c r="AF34" s="125"/>
      <c r="AG34" s="19"/>
      <c r="AI34" s="38"/>
      <c r="AK34" s="125"/>
      <c r="AL34" s="19"/>
      <c r="AN34" s="38"/>
      <c r="AP34" s="125"/>
      <c r="AQ34" s="19"/>
      <c r="AS34" s="38"/>
      <c r="AU34" s="125"/>
      <c r="AV34" s="19"/>
      <c r="AX34" s="38"/>
      <c r="AZ34" s="125"/>
      <c r="BA34" s="19"/>
      <c r="BC34" s="38"/>
      <c r="BE34" s="125"/>
      <c r="BF34" s="19"/>
      <c r="BH34" s="38"/>
      <c r="BJ34" s="125"/>
      <c r="BK34" s="19"/>
      <c r="BM34" s="38"/>
      <c r="BO34" s="125"/>
      <c r="BP34" s="19"/>
      <c r="BR34" s="38"/>
      <c r="BT34" s="125"/>
      <c r="BU34" s="19"/>
      <c r="BW34" s="38"/>
      <c r="BY34" s="125"/>
      <c r="BZ34" s="19"/>
      <c r="CB34" s="38"/>
      <c r="CD34" s="125"/>
      <c r="CE34" s="19"/>
      <c r="CG34" s="38"/>
      <c r="CI34" s="125"/>
      <c r="CJ34" s="19"/>
      <c r="CL34" s="38"/>
      <c r="CN34" s="125"/>
      <c r="CO34" s="19"/>
      <c r="CQ34" s="38"/>
      <c r="CS34" s="125"/>
      <c r="CT34" s="19"/>
      <c r="CV34" s="38"/>
      <c r="CX34" s="125"/>
      <c r="CY34" s="19"/>
      <c r="DA34" s="38"/>
      <c r="DC34" s="125"/>
      <c r="DD34" s="19"/>
      <c r="DF34" s="38"/>
      <c r="DH34" s="125"/>
      <c r="DI34" s="19"/>
      <c r="DK34" s="38"/>
      <c r="DM34" s="125"/>
      <c r="DN34" s="19"/>
      <c r="DP34" s="38"/>
      <c r="DR34" s="125"/>
      <c r="DS34" s="19"/>
      <c r="DU34" s="38"/>
      <c r="DW34" s="125"/>
    </row>
    <row r="35" spans="1:127" ht="13.5" customHeight="1" x14ac:dyDescent="0.25">
      <c r="A35" s="70"/>
      <c r="C35" s="19"/>
      <c r="E35" s="38"/>
      <c r="G35" s="125"/>
      <c r="H35" s="19"/>
      <c r="J35" s="38"/>
      <c r="L35" s="125"/>
      <c r="M35" s="19"/>
      <c r="O35" s="38"/>
      <c r="Q35" s="125"/>
      <c r="R35" s="19"/>
      <c r="T35" s="38"/>
      <c r="V35" s="125"/>
      <c r="W35" s="19"/>
      <c r="Y35" s="38"/>
      <c r="AA35" s="125"/>
      <c r="AB35" s="19"/>
      <c r="AD35" s="38"/>
      <c r="AF35" s="125"/>
      <c r="AG35" s="19"/>
      <c r="AI35" s="38"/>
      <c r="AK35" s="125"/>
      <c r="AL35" s="19"/>
      <c r="AN35" s="38"/>
      <c r="AP35" s="125"/>
      <c r="AQ35" s="19"/>
      <c r="AS35" s="38"/>
      <c r="AU35" s="125"/>
      <c r="AV35" s="19"/>
      <c r="AX35" s="38"/>
      <c r="AZ35" s="125"/>
      <c r="BA35" s="19"/>
      <c r="BC35" s="38"/>
      <c r="BE35" s="125"/>
      <c r="BF35" s="19"/>
      <c r="BH35" s="38"/>
      <c r="BJ35" s="125"/>
      <c r="BK35" s="19"/>
      <c r="BM35" s="38"/>
      <c r="BO35" s="125"/>
      <c r="BP35" s="19"/>
      <c r="BR35" s="38"/>
      <c r="BT35" s="125"/>
      <c r="BU35" s="19"/>
      <c r="BW35" s="38"/>
      <c r="BY35" s="125"/>
      <c r="BZ35" s="19"/>
      <c r="CB35" s="38"/>
      <c r="CD35" s="125"/>
      <c r="CE35" s="19"/>
      <c r="CG35" s="38"/>
      <c r="CI35" s="125"/>
      <c r="CJ35" s="19"/>
      <c r="CL35" s="38"/>
      <c r="CN35" s="125"/>
      <c r="CO35" s="19"/>
      <c r="CQ35" s="38"/>
      <c r="CS35" s="125"/>
      <c r="CT35" s="19"/>
      <c r="CV35" s="38"/>
      <c r="CX35" s="125"/>
      <c r="CY35" s="19"/>
      <c r="DA35" s="38"/>
      <c r="DC35" s="125"/>
      <c r="DD35" s="19"/>
      <c r="DF35" s="38"/>
      <c r="DH35" s="125"/>
      <c r="DI35" s="19"/>
      <c r="DK35" s="38"/>
      <c r="DM35" s="125"/>
      <c r="DN35" s="19"/>
      <c r="DP35" s="38"/>
      <c r="DR35" s="125"/>
      <c r="DS35" s="19"/>
      <c r="DU35" s="38"/>
      <c r="DW35" s="125"/>
    </row>
    <row r="36" spans="1:127" ht="13.5" customHeight="1" x14ac:dyDescent="0.25">
      <c r="A36" s="70"/>
      <c r="C36" s="19"/>
      <c r="E36" s="38"/>
      <c r="G36" s="125"/>
      <c r="H36" s="19"/>
      <c r="J36" s="38"/>
      <c r="L36" s="125"/>
      <c r="M36" s="19"/>
      <c r="O36" s="38"/>
      <c r="Q36" s="125"/>
      <c r="R36" s="19"/>
      <c r="T36" s="38"/>
      <c r="V36" s="125"/>
      <c r="W36" s="19"/>
      <c r="Y36" s="38"/>
      <c r="AA36" s="125"/>
      <c r="AB36" s="19"/>
      <c r="AD36" s="38"/>
      <c r="AF36" s="125"/>
      <c r="AG36" s="19"/>
      <c r="AI36" s="38"/>
      <c r="AK36" s="125"/>
      <c r="AL36" s="19"/>
      <c r="AN36" s="38"/>
      <c r="AP36" s="125"/>
      <c r="AQ36" s="19"/>
      <c r="AS36" s="38"/>
      <c r="AU36" s="125"/>
      <c r="AV36" s="19"/>
      <c r="AX36" s="38"/>
      <c r="AZ36" s="125"/>
      <c r="BA36" s="19"/>
      <c r="BC36" s="38"/>
      <c r="BE36" s="125"/>
      <c r="BF36" s="19"/>
      <c r="BH36" s="38"/>
      <c r="BJ36" s="125"/>
      <c r="BK36" s="19"/>
      <c r="BM36" s="38"/>
      <c r="BO36" s="125"/>
      <c r="BP36" s="19"/>
      <c r="BR36" s="38"/>
      <c r="BT36" s="125"/>
      <c r="BU36" s="19"/>
      <c r="BW36" s="38"/>
      <c r="BY36" s="125"/>
      <c r="BZ36" s="19"/>
      <c r="CB36" s="38"/>
      <c r="CD36" s="125"/>
      <c r="CE36" s="19"/>
      <c r="CG36" s="38"/>
      <c r="CI36" s="125"/>
      <c r="CJ36" s="19"/>
      <c r="CL36" s="38"/>
      <c r="CN36" s="125"/>
      <c r="CO36" s="19"/>
      <c r="CQ36" s="38"/>
      <c r="CS36" s="125"/>
      <c r="CT36" s="19"/>
      <c r="CV36" s="38"/>
      <c r="CX36" s="125"/>
      <c r="CY36" s="19"/>
      <c r="DA36" s="38"/>
      <c r="DC36" s="125"/>
      <c r="DD36" s="19"/>
      <c r="DF36" s="38"/>
      <c r="DH36" s="125"/>
      <c r="DI36" s="19"/>
      <c r="DK36" s="38"/>
      <c r="DM36" s="125"/>
      <c r="DN36" s="19"/>
      <c r="DP36" s="38"/>
      <c r="DR36" s="125"/>
      <c r="DS36" s="19"/>
      <c r="DU36" s="38"/>
      <c r="DW36" s="125"/>
    </row>
    <row r="37" spans="1:127" ht="13.5" customHeight="1" x14ac:dyDescent="0.25">
      <c r="A37" s="70"/>
      <c r="C37" s="19"/>
      <c r="E37" s="38"/>
      <c r="G37" s="125"/>
      <c r="H37" s="19"/>
      <c r="J37" s="38"/>
      <c r="L37" s="125"/>
      <c r="M37" s="19"/>
      <c r="O37" s="38"/>
      <c r="Q37" s="125"/>
      <c r="R37" s="19"/>
      <c r="T37" s="38"/>
      <c r="V37" s="125"/>
      <c r="W37" s="19"/>
      <c r="Y37" s="38"/>
      <c r="AA37" s="125"/>
      <c r="AB37" s="19"/>
      <c r="AD37" s="38"/>
      <c r="AF37" s="125"/>
      <c r="AG37" s="19"/>
      <c r="AI37" s="38"/>
      <c r="AK37" s="125"/>
      <c r="AL37" s="19"/>
      <c r="AN37" s="38"/>
      <c r="AP37" s="125"/>
      <c r="AQ37" s="19"/>
      <c r="AS37" s="38"/>
      <c r="AU37" s="125"/>
      <c r="AV37" s="19"/>
      <c r="AX37" s="38"/>
      <c r="AZ37" s="125"/>
      <c r="BA37" s="19"/>
      <c r="BC37" s="38"/>
      <c r="BE37" s="125"/>
      <c r="BF37" s="19"/>
      <c r="BH37" s="38"/>
      <c r="BJ37" s="125"/>
      <c r="BK37" s="19"/>
      <c r="BM37" s="38"/>
      <c r="BO37" s="125"/>
      <c r="BP37" s="19"/>
      <c r="BR37" s="38"/>
      <c r="BT37" s="125"/>
      <c r="BU37" s="19"/>
      <c r="BW37" s="38"/>
      <c r="BY37" s="125"/>
      <c r="BZ37" s="19"/>
      <c r="CB37" s="38"/>
      <c r="CD37" s="125"/>
      <c r="CE37" s="19"/>
      <c r="CG37" s="38"/>
      <c r="CI37" s="125"/>
      <c r="CJ37" s="19"/>
      <c r="CL37" s="38"/>
      <c r="CN37" s="125"/>
      <c r="CO37" s="19"/>
      <c r="CQ37" s="38"/>
      <c r="CS37" s="125"/>
      <c r="CT37" s="19"/>
      <c r="CV37" s="38"/>
      <c r="CX37" s="125"/>
      <c r="CY37" s="19"/>
      <c r="DA37" s="38"/>
      <c r="DC37" s="125"/>
      <c r="DD37" s="19"/>
      <c r="DF37" s="38"/>
      <c r="DH37" s="125"/>
      <c r="DI37" s="19"/>
      <c r="DK37" s="38"/>
      <c r="DM37" s="125"/>
      <c r="DN37" s="19"/>
      <c r="DP37" s="38"/>
      <c r="DR37" s="125"/>
      <c r="DS37" s="19"/>
      <c r="DU37" s="38"/>
      <c r="DW37" s="125"/>
    </row>
    <row r="38" spans="1:127" ht="13.5" customHeight="1" x14ac:dyDescent="0.25">
      <c r="A38" s="70"/>
      <c r="C38" s="19"/>
      <c r="E38" s="38"/>
      <c r="G38" s="125"/>
      <c r="H38" s="19"/>
      <c r="J38" s="38"/>
      <c r="L38" s="125"/>
      <c r="M38" s="19"/>
      <c r="O38" s="38"/>
      <c r="Q38" s="125"/>
      <c r="R38" s="19"/>
      <c r="T38" s="38"/>
      <c r="V38" s="125"/>
      <c r="W38" s="19"/>
      <c r="Y38" s="38"/>
      <c r="AA38" s="125"/>
      <c r="AB38" s="19"/>
      <c r="AD38" s="38"/>
      <c r="AF38" s="125"/>
      <c r="AG38" s="19"/>
      <c r="AI38" s="38"/>
      <c r="AK38" s="125"/>
      <c r="AL38" s="19"/>
      <c r="AN38" s="38"/>
      <c r="AP38" s="125"/>
      <c r="AQ38" s="19"/>
      <c r="AS38" s="38"/>
      <c r="AU38" s="125"/>
      <c r="AV38" s="19"/>
      <c r="AX38" s="38"/>
      <c r="AZ38" s="125"/>
      <c r="BA38" s="19"/>
      <c r="BC38" s="38"/>
      <c r="BE38" s="125"/>
      <c r="BF38" s="19"/>
      <c r="BH38" s="38"/>
      <c r="BJ38" s="125"/>
      <c r="BK38" s="19"/>
      <c r="BM38" s="38"/>
      <c r="BO38" s="125"/>
      <c r="BP38" s="19"/>
      <c r="BR38" s="38"/>
      <c r="BT38" s="125"/>
      <c r="BU38" s="19"/>
      <c r="BW38" s="38"/>
      <c r="BY38" s="125"/>
      <c r="BZ38" s="19"/>
      <c r="CB38" s="38"/>
      <c r="CD38" s="125"/>
      <c r="CE38" s="19"/>
      <c r="CG38" s="38"/>
      <c r="CI38" s="125"/>
      <c r="CJ38" s="19"/>
      <c r="CL38" s="38"/>
      <c r="CN38" s="125"/>
      <c r="CO38" s="19"/>
      <c r="CQ38" s="38"/>
      <c r="CS38" s="125"/>
      <c r="CT38" s="19"/>
      <c r="CV38" s="38"/>
      <c r="CX38" s="125"/>
      <c r="CY38" s="19"/>
      <c r="DA38" s="38"/>
      <c r="DC38" s="125"/>
      <c r="DD38" s="19"/>
      <c r="DF38" s="38"/>
      <c r="DH38" s="125"/>
      <c r="DI38" s="19"/>
      <c r="DK38" s="38"/>
      <c r="DM38" s="125"/>
      <c r="DN38" s="19"/>
      <c r="DP38" s="38"/>
      <c r="DR38" s="125"/>
      <c r="DS38" s="19"/>
      <c r="DU38" s="38"/>
      <c r="DW38" s="125"/>
    </row>
    <row r="39" spans="1:127" ht="13.5" customHeight="1" x14ac:dyDescent="0.25">
      <c r="A39" s="70"/>
      <c r="C39" s="19"/>
      <c r="E39" s="38"/>
      <c r="G39" s="125"/>
      <c r="H39" s="19"/>
      <c r="J39" s="38"/>
      <c r="L39" s="125"/>
      <c r="M39" s="19"/>
      <c r="O39" s="38"/>
      <c r="Q39" s="125"/>
      <c r="R39" s="19"/>
      <c r="T39" s="38"/>
      <c r="V39" s="125"/>
      <c r="W39" s="19"/>
      <c r="Y39" s="38"/>
      <c r="AA39" s="125"/>
      <c r="AB39" s="19"/>
      <c r="AD39" s="38"/>
      <c r="AF39" s="125"/>
      <c r="AG39" s="19"/>
      <c r="AI39" s="38"/>
      <c r="AK39" s="125"/>
      <c r="AL39" s="19"/>
      <c r="AN39" s="38"/>
      <c r="AP39" s="125"/>
      <c r="AQ39" s="19"/>
      <c r="AS39" s="38"/>
      <c r="AU39" s="125"/>
      <c r="AV39" s="19"/>
      <c r="AX39" s="38"/>
      <c r="AZ39" s="125"/>
      <c r="BA39" s="19"/>
      <c r="BC39" s="38"/>
      <c r="BE39" s="125"/>
      <c r="BF39" s="19"/>
      <c r="BH39" s="38"/>
      <c r="BJ39" s="125"/>
      <c r="BK39" s="19"/>
      <c r="BM39" s="38"/>
      <c r="BO39" s="125"/>
      <c r="BP39" s="19"/>
      <c r="BR39" s="38"/>
      <c r="BT39" s="125"/>
      <c r="BU39" s="19"/>
      <c r="BW39" s="38"/>
      <c r="BY39" s="125"/>
      <c r="BZ39" s="19"/>
      <c r="CB39" s="38"/>
      <c r="CD39" s="125"/>
      <c r="CE39" s="19"/>
      <c r="CG39" s="38"/>
      <c r="CI39" s="125"/>
      <c r="CJ39" s="19"/>
      <c r="CL39" s="38"/>
      <c r="CN39" s="125"/>
      <c r="CO39" s="19"/>
      <c r="CQ39" s="38"/>
      <c r="CS39" s="125"/>
      <c r="CT39" s="19"/>
      <c r="CV39" s="38"/>
      <c r="CX39" s="125"/>
      <c r="CY39" s="19"/>
      <c r="DA39" s="38"/>
      <c r="DC39" s="125"/>
      <c r="DD39" s="19"/>
      <c r="DF39" s="38"/>
      <c r="DH39" s="125"/>
      <c r="DI39" s="19"/>
      <c r="DK39" s="38"/>
      <c r="DM39" s="125"/>
      <c r="DN39" s="19"/>
      <c r="DP39" s="38"/>
      <c r="DR39" s="125"/>
      <c r="DS39" s="19"/>
      <c r="DU39" s="38"/>
      <c r="DW39" s="125"/>
    </row>
    <row r="40" spans="1:127" ht="13.5" customHeight="1" x14ac:dyDescent="0.25">
      <c r="A40" s="70"/>
      <c r="C40" s="19"/>
      <c r="E40" s="38"/>
      <c r="G40" s="125"/>
      <c r="H40" s="19"/>
      <c r="J40" s="38"/>
      <c r="L40" s="125"/>
      <c r="M40" s="19"/>
      <c r="O40" s="38"/>
      <c r="Q40" s="125"/>
      <c r="R40" s="19"/>
      <c r="T40" s="38"/>
      <c r="V40" s="125"/>
      <c r="W40" s="19"/>
      <c r="Y40" s="38"/>
      <c r="AA40" s="125"/>
      <c r="AB40" s="19"/>
      <c r="AD40" s="38"/>
      <c r="AF40" s="125"/>
      <c r="AG40" s="19"/>
      <c r="AI40" s="38"/>
      <c r="AK40" s="125"/>
      <c r="AL40" s="19"/>
      <c r="AN40" s="38"/>
      <c r="AP40" s="125"/>
      <c r="AQ40" s="19"/>
      <c r="AS40" s="38"/>
      <c r="AU40" s="125"/>
      <c r="AV40" s="19"/>
      <c r="AX40" s="38"/>
      <c r="AZ40" s="125"/>
      <c r="BA40" s="19"/>
      <c r="BC40" s="38"/>
      <c r="BE40" s="125"/>
      <c r="BF40" s="19"/>
      <c r="BH40" s="38"/>
      <c r="BJ40" s="125"/>
      <c r="BK40" s="19"/>
      <c r="BM40" s="38"/>
      <c r="BO40" s="125"/>
      <c r="BP40" s="19"/>
      <c r="BR40" s="38"/>
      <c r="BT40" s="125"/>
      <c r="BU40" s="19"/>
      <c r="BW40" s="38"/>
      <c r="BY40" s="125"/>
      <c r="BZ40" s="19"/>
      <c r="CB40" s="38"/>
      <c r="CD40" s="125"/>
      <c r="CE40" s="19"/>
      <c r="CG40" s="38"/>
      <c r="CI40" s="125"/>
      <c r="CJ40" s="19"/>
      <c r="CL40" s="38"/>
      <c r="CN40" s="125"/>
      <c r="CO40" s="19"/>
      <c r="CQ40" s="38"/>
      <c r="CS40" s="125"/>
      <c r="CT40" s="19"/>
      <c r="CV40" s="38"/>
      <c r="CX40" s="125"/>
      <c r="CY40" s="19"/>
      <c r="DA40" s="38"/>
      <c r="DC40" s="125"/>
      <c r="DD40" s="19"/>
      <c r="DF40" s="38"/>
      <c r="DH40" s="125"/>
      <c r="DI40" s="19"/>
      <c r="DK40" s="38"/>
      <c r="DM40" s="125"/>
      <c r="DN40" s="19"/>
      <c r="DP40" s="38"/>
      <c r="DR40" s="125"/>
      <c r="DS40" s="19"/>
      <c r="DU40" s="38"/>
      <c r="DW40" s="125"/>
    </row>
    <row r="41" spans="1:127" ht="13.5" customHeight="1" x14ac:dyDescent="0.25">
      <c r="A41" s="70"/>
      <c r="C41" s="19"/>
      <c r="E41" s="38"/>
      <c r="G41" s="125"/>
      <c r="H41" s="19"/>
      <c r="J41" s="38"/>
      <c r="L41" s="125"/>
      <c r="M41" s="19"/>
      <c r="O41" s="38"/>
      <c r="Q41" s="125"/>
      <c r="R41" s="19"/>
      <c r="T41" s="38"/>
      <c r="V41" s="125"/>
      <c r="W41" s="19"/>
      <c r="Y41" s="38"/>
      <c r="AA41" s="125"/>
      <c r="AB41" s="19"/>
      <c r="AD41" s="38"/>
      <c r="AF41" s="125"/>
      <c r="AG41" s="19"/>
      <c r="AI41" s="38"/>
      <c r="AK41" s="125"/>
      <c r="AL41" s="19"/>
      <c r="AN41" s="38"/>
      <c r="AP41" s="125"/>
      <c r="AQ41" s="19"/>
      <c r="AS41" s="38"/>
      <c r="AU41" s="125"/>
      <c r="AV41" s="19"/>
      <c r="AX41" s="38"/>
      <c r="AZ41" s="125"/>
      <c r="BA41" s="19"/>
      <c r="BC41" s="38"/>
      <c r="BE41" s="125"/>
      <c r="BF41" s="19"/>
      <c r="BH41" s="38"/>
      <c r="BJ41" s="125"/>
      <c r="BK41" s="19"/>
      <c r="BM41" s="38"/>
      <c r="BO41" s="125"/>
      <c r="BP41" s="19"/>
      <c r="BR41" s="38"/>
      <c r="BT41" s="125"/>
      <c r="BU41" s="19"/>
      <c r="BW41" s="38"/>
      <c r="BY41" s="125"/>
      <c r="BZ41" s="19"/>
      <c r="CB41" s="38"/>
      <c r="CD41" s="125"/>
      <c r="CE41" s="19"/>
      <c r="CG41" s="38"/>
      <c r="CI41" s="125"/>
      <c r="CJ41" s="19"/>
      <c r="CL41" s="38"/>
      <c r="CN41" s="125"/>
      <c r="CO41" s="19"/>
      <c r="CQ41" s="38"/>
      <c r="CS41" s="125"/>
      <c r="CT41" s="19"/>
      <c r="CV41" s="38"/>
      <c r="CX41" s="125"/>
      <c r="CY41" s="19"/>
      <c r="DA41" s="38"/>
      <c r="DC41" s="125"/>
      <c r="DD41" s="19"/>
      <c r="DF41" s="38"/>
      <c r="DH41" s="125"/>
      <c r="DI41" s="19"/>
      <c r="DK41" s="38"/>
      <c r="DM41" s="125"/>
      <c r="DN41" s="19"/>
      <c r="DP41" s="38"/>
      <c r="DR41" s="125"/>
      <c r="DS41" s="19"/>
      <c r="DU41" s="38"/>
      <c r="DW41" s="125"/>
    </row>
    <row r="42" spans="1:127" ht="13.5" customHeight="1" x14ac:dyDescent="0.25">
      <c r="A42" s="70"/>
      <c r="C42" s="19"/>
      <c r="E42" s="38"/>
      <c r="G42" s="125"/>
      <c r="H42" s="19"/>
      <c r="J42" s="38"/>
      <c r="L42" s="125"/>
      <c r="M42" s="19"/>
      <c r="O42" s="38"/>
      <c r="Q42" s="125"/>
      <c r="R42" s="19"/>
      <c r="T42" s="38"/>
      <c r="V42" s="125"/>
      <c r="W42" s="19"/>
      <c r="Y42" s="38"/>
      <c r="AA42" s="125"/>
      <c r="AB42" s="19"/>
      <c r="AD42" s="38"/>
      <c r="AF42" s="125"/>
      <c r="AG42" s="19"/>
      <c r="AI42" s="38"/>
      <c r="AK42" s="125"/>
      <c r="AL42" s="19"/>
      <c r="AN42" s="38"/>
      <c r="AP42" s="125"/>
      <c r="AQ42" s="19"/>
      <c r="AS42" s="38"/>
      <c r="AU42" s="125"/>
      <c r="AV42" s="19"/>
      <c r="AX42" s="38"/>
      <c r="AZ42" s="125"/>
      <c r="BA42" s="19"/>
      <c r="BC42" s="38"/>
      <c r="BE42" s="125"/>
      <c r="BF42" s="19"/>
      <c r="BH42" s="38"/>
      <c r="BJ42" s="125"/>
      <c r="BK42" s="19"/>
      <c r="BM42" s="38"/>
      <c r="BO42" s="125"/>
      <c r="BP42" s="19"/>
      <c r="BR42" s="38"/>
      <c r="BT42" s="125"/>
      <c r="BU42" s="19"/>
      <c r="BW42" s="38"/>
      <c r="BY42" s="125"/>
      <c r="BZ42" s="19"/>
      <c r="CB42" s="38"/>
      <c r="CD42" s="125"/>
      <c r="CE42" s="19"/>
      <c r="CG42" s="38"/>
      <c r="CI42" s="125"/>
      <c r="CJ42" s="19"/>
      <c r="CL42" s="38"/>
      <c r="CN42" s="125"/>
      <c r="CO42" s="19"/>
      <c r="CQ42" s="38"/>
      <c r="CS42" s="125"/>
      <c r="CT42" s="19"/>
      <c r="CV42" s="38"/>
      <c r="CX42" s="125"/>
      <c r="CY42" s="19"/>
      <c r="DA42" s="38"/>
      <c r="DC42" s="125"/>
      <c r="DD42" s="19"/>
      <c r="DF42" s="38"/>
      <c r="DH42" s="125"/>
      <c r="DI42" s="19"/>
      <c r="DK42" s="38"/>
      <c r="DM42" s="125"/>
      <c r="DN42" s="19"/>
      <c r="DP42" s="38"/>
      <c r="DR42" s="125"/>
      <c r="DS42" s="19"/>
      <c r="DU42" s="38"/>
      <c r="DW42" s="125"/>
    </row>
    <row r="43" spans="1:127" ht="13.5" customHeight="1" x14ac:dyDescent="0.25">
      <c r="A43" s="70"/>
      <c r="C43" s="19"/>
      <c r="E43" s="38"/>
      <c r="G43" s="125"/>
      <c r="H43" s="19"/>
      <c r="J43" s="38"/>
      <c r="L43" s="125"/>
      <c r="M43" s="19"/>
      <c r="O43" s="38"/>
      <c r="Q43" s="125"/>
      <c r="R43" s="19"/>
      <c r="T43" s="38"/>
      <c r="V43" s="125"/>
      <c r="W43" s="19"/>
      <c r="Y43" s="38"/>
      <c r="AA43" s="125"/>
      <c r="AB43" s="19"/>
      <c r="AD43" s="38"/>
      <c r="AF43" s="125"/>
      <c r="AG43" s="19"/>
      <c r="AI43" s="38"/>
      <c r="AK43" s="125"/>
      <c r="AL43" s="19"/>
      <c r="AN43" s="38"/>
      <c r="AP43" s="125"/>
      <c r="AQ43" s="19"/>
      <c r="AS43" s="38"/>
      <c r="AU43" s="125"/>
      <c r="AV43" s="19"/>
      <c r="AX43" s="38"/>
      <c r="AZ43" s="125"/>
      <c r="BA43" s="19"/>
      <c r="BC43" s="38"/>
      <c r="BE43" s="125"/>
      <c r="BF43" s="19"/>
      <c r="BH43" s="38"/>
      <c r="BJ43" s="125"/>
      <c r="BK43" s="19"/>
      <c r="BM43" s="38"/>
      <c r="BO43" s="125"/>
      <c r="BP43" s="19"/>
      <c r="BR43" s="38"/>
      <c r="BT43" s="125"/>
      <c r="BU43" s="19"/>
      <c r="BW43" s="38"/>
      <c r="BY43" s="125"/>
      <c r="BZ43" s="19"/>
      <c r="CB43" s="38"/>
      <c r="CD43" s="125"/>
      <c r="CE43" s="19"/>
      <c r="CG43" s="38"/>
      <c r="CI43" s="125"/>
      <c r="CJ43" s="19"/>
      <c r="CL43" s="38"/>
      <c r="CN43" s="125"/>
      <c r="CO43" s="19"/>
      <c r="CQ43" s="38"/>
      <c r="CS43" s="125"/>
      <c r="CT43" s="19"/>
      <c r="CV43" s="38"/>
      <c r="CX43" s="125"/>
      <c r="CY43" s="19"/>
      <c r="DA43" s="38"/>
      <c r="DC43" s="125"/>
      <c r="DD43" s="19"/>
      <c r="DF43" s="38"/>
      <c r="DH43" s="125"/>
      <c r="DI43" s="19"/>
      <c r="DK43" s="38"/>
      <c r="DM43" s="125"/>
      <c r="DN43" s="19"/>
      <c r="DP43" s="38"/>
      <c r="DR43" s="125"/>
      <c r="DS43" s="19"/>
      <c r="DU43" s="38"/>
      <c r="DW43" s="125"/>
    </row>
    <row r="44" spans="1:127" ht="13.5" customHeight="1" x14ac:dyDescent="0.25">
      <c r="A44" s="70"/>
      <c r="C44" s="19"/>
      <c r="E44" s="38"/>
      <c r="G44" s="125"/>
      <c r="H44" s="19"/>
      <c r="J44" s="38"/>
      <c r="L44" s="125"/>
      <c r="M44" s="19"/>
      <c r="O44" s="38"/>
      <c r="Q44" s="125"/>
      <c r="R44" s="19"/>
      <c r="T44" s="38"/>
      <c r="V44" s="125"/>
      <c r="W44" s="19"/>
      <c r="Y44" s="38"/>
      <c r="AA44" s="125"/>
      <c r="AB44" s="19"/>
      <c r="AD44" s="38"/>
      <c r="AF44" s="125"/>
      <c r="AG44" s="19"/>
      <c r="AI44" s="38"/>
      <c r="AK44" s="125"/>
      <c r="AL44" s="19"/>
      <c r="AN44" s="38"/>
      <c r="AP44" s="125"/>
      <c r="AQ44" s="19"/>
      <c r="AS44" s="38"/>
      <c r="AU44" s="125"/>
      <c r="AV44" s="19"/>
      <c r="AX44" s="38"/>
      <c r="AZ44" s="125"/>
      <c r="BA44" s="19"/>
      <c r="BC44" s="38"/>
      <c r="BE44" s="125"/>
      <c r="BF44" s="19"/>
      <c r="BH44" s="38"/>
      <c r="BJ44" s="125"/>
      <c r="BK44" s="19"/>
      <c r="BM44" s="38"/>
      <c r="BO44" s="125"/>
      <c r="BP44" s="19"/>
      <c r="BR44" s="38"/>
      <c r="BT44" s="125"/>
      <c r="BU44" s="19"/>
      <c r="BW44" s="38"/>
      <c r="BY44" s="125"/>
      <c r="BZ44" s="19"/>
      <c r="CB44" s="38"/>
      <c r="CD44" s="125"/>
      <c r="CE44" s="19"/>
      <c r="CG44" s="38"/>
      <c r="CI44" s="125"/>
      <c r="CJ44" s="19"/>
      <c r="CL44" s="38"/>
      <c r="CN44" s="125"/>
      <c r="CO44" s="19"/>
      <c r="CQ44" s="38"/>
      <c r="CS44" s="125"/>
      <c r="CT44" s="19"/>
      <c r="CV44" s="38"/>
      <c r="CX44" s="125"/>
      <c r="CY44" s="19"/>
      <c r="DA44" s="38"/>
      <c r="DC44" s="125"/>
      <c r="DD44" s="19"/>
      <c r="DF44" s="38"/>
      <c r="DH44" s="125"/>
      <c r="DI44" s="19"/>
      <c r="DK44" s="38"/>
      <c r="DM44" s="125"/>
      <c r="DN44" s="19"/>
      <c r="DP44" s="38"/>
      <c r="DR44" s="125"/>
      <c r="DS44" s="19"/>
      <c r="DU44" s="38"/>
      <c r="DW44" s="125"/>
    </row>
    <row r="45" spans="1:127" ht="13.5" customHeight="1" x14ac:dyDescent="0.25">
      <c r="A45" s="70"/>
      <c r="C45" s="19"/>
      <c r="E45" s="38"/>
      <c r="G45" s="125"/>
      <c r="H45" s="19"/>
      <c r="J45" s="38"/>
      <c r="L45" s="125"/>
      <c r="M45" s="19"/>
      <c r="O45" s="38"/>
      <c r="Q45" s="125"/>
      <c r="R45" s="19"/>
      <c r="T45" s="38"/>
      <c r="V45" s="125"/>
      <c r="W45" s="19"/>
      <c r="Y45" s="38"/>
      <c r="AA45" s="125"/>
      <c r="AB45" s="19"/>
      <c r="AD45" s="38"/>
      <c r="AF45" s="125"/>
      <c r="AG45" s="19"/>
      <c r="AI45" s="38"/>
      <c r="AK45" s="125"/>
      <c r="AL45" s="19"/>
      <c r="AN45" s="38"/>
      <c r="AP45" s="125"/>
      <c r="AQ45" s="19"/>
      <c r="AS45" s="38"/>
      <c r="AU45" s="125"/>
      <c r="AV45" s="19"/>
      <c r="AX45" s="38"/>
      <c r="AZ45" s="125"/>
      <c r="BA45" s="19"/>
      <c r="BC45" s="38"/>
      <c r="BE45" s="125"/>
      <c r="BF45" s="19"/>
      <c r="BH45" s="38"/>
      <c r="BJ45" s="125"/>
      <c r="BK45" s="19"/>
      <c r="BM45" s="38"/>
      <c r="BO45" s="125"/>
      <c r="BP45" s="19"/>
      <c r="BR45" s="38"/>
      <c r="BT45" s="125"/>
      <c r="BU45" s="19"/>
      <c r="BW45" s="38"/>
      <c r="BY45" s="125"/>
      <c r="BZ45" s="19"/>
      <c r="CB45" s="38"/>
      <c r="CD45" s="125"/>
      <c r="CE45" s="19"/>
      <c r="CG45" s="38"/>
      <c r="CI45" s="125"/>
      <c r="CJ45" s="19"/>
      <c r="CL45" s="38"/>
      <c r="CN45" s="125"/>
      <c r="CO45" s="19"/>
      <c r="CQ45" s="38"/>
      <c r="CS45" s="125"/>
      <c r="CT45" s="19"/>
      <c r="CV45" s="38"/>
      <c r="CX45" s="125"/>
      <c r="CY45" s="19"/>
      <c r="DA45" s="38"/>
      <c r="DC45" s="125"/>
      <c r="DD45" s="19"/>
      <c r="DF45" s="38"/>
      <c r="DH45" s="125"/>
      <c r="DI45" s="19"/>
      <c r="DK45" s="38"/>
      <c r="DM45" s="125"/>
      <c r="DN45" s="19"/>
      <c r="DP45" s="38"/>
      <c r="DR45" s="125"/>
      <c r="DS45" s="19"/>
      <c r="DU45" s="38"/>
      <c r="DW45" s="125"/>
    </row>
    <row r="46" spans="1:127" ht="13.5" customHeight="1" x14ac:dyDescent="0.25">
      <c r="A46" s="70"/>
      <c r="C46" s="19"/>
      <c r="E46" s="38"/>
      <c r="G46" s="125"/>
      <c r="H46" s="19"/>
      <c r="J46" s="38"/>
      <c r="L46" s="125"/>
      <c r="M46" s="19"/>
      <c r="O46" s="38"/>
      <c r="Q46" s="125"/>
      <c r="R46" s="19"/>
      <c r="T46" s="38"/>
      <c r="V46" s="125"/>
      <c r="W46" s="19"/>
      <c r="Y46" s="38"/>
      <c r="AA46" s="125"/>
      <c r="AB46" s="19"/>
      <c r="AD46" s="38"/>
      <c r="AF46" s="125"/>
      <c r="AG46" s="19"/>
      <c r="AI46" s="38"/>
      <c r="AK46" s="125"/>
      <c r="AL46" s="19"/>
      <c r="AN46" s="38"/>
      <c r="AP46" s="125"/>
      <c r="AQ46" s="19"/>
      <c r="AS46" s="38"/>
      <c r="AU46" s="125"/>
      <c r="AV46" s="19"/>
      <c r="AX46" s="38"/>
      <c r="AZ46" s="125"/>
      <c r="BA46" s="19"/>
      <c r="BC46" s="38"/>
      <c r="BE46" s="125"/>
      <c r="BF46" s="19"/>
      <c r="BH46" s="38"/>
      <c r="BJ46" s="125"/>
      <c r="BK46" s="19"/>
      <c r="BM46" s="38"/>
      <c r="BO46" s="125"/>
      <c r="BP46" s="19"/>
      <c r="BR46" s="38"/>
      <c r="BT46" s="125"/>
      <c r="BU46" s="19"/>
      <c r="BW46" s="38"/>
      <c r="BY46" s="125"/>
      <c r="BZ46" s="19"/>
      <c r="CB46" s="38"/>
      <c r="CD46" s="125"/>
      <c r="CE46" s="19"/>
      <c r="CG46" s="38"/>
      <c r="CI46" s="125"/>
      <c r="CJ46" s="19"/>
      <c r="CL46" s="38"/>
      <c r="CN46" s="125"/>
      <c r="CO46" s="19"/>
      <c r="CQ46" s="38"/>
      <c r="CS46" s="125"/>
      <c r="CT46" s="19"/>
      <c r="CV46" s="38"/>
      <c r="CX46" s="125"/>
      <c r="CY46" s="19"/>
      <c r="DA46" s="38"/>
      <c r="DC46" s="125"/>
      <c r="DD46" s="19"/>
      <c r="DF46" s="38"/>
      <c r="DH46" s="125"/>
      <c r="DI46" s="19"/>
      <c r="DK46" s="38"/>
      <c r="DM46" s="125"/>
      <c r="DN46" s="19"/>
      <c r="DP46" s="38"/>
      <c r="DR46" s="125"/>
      <c r="DS46" s="19"/>
      <c r="DU46" s="38"/>
      <c r="DW46" s="125"/>
    </row>
    <row r="47" spans="1:127" ht="13.5" customHeight="1" x14ac:dyDescent="0.25">
      <c r="A47" s="70"/>
      <c r="C47" s="19"/>
      <c r="E47" s="38"/>
      <c r="G47" s="125"/>
      <c r="H47" s="19"/>
      <c r="J47" s="38"/>
      <c r="L47" s="125"/>
      <c r="M47" s="19"/>
      <c r="O47" s="38"/>
      <c r="Q47" s="125"/>
      <c r="R47" s="19"/>
      <c r="T47" s="38"/>
      <c r="V47" s="125"/>
      <c r="W47" s="19"/>
      <c r="Y47" s="38"/>
      <c r="AA47" s="125"/>
      <c r="AB47" s="19"/>
      <c r="AD47" s="38"/>
      <c r="AF47" s="125"/>
      <c r="AG47" s="19"/>
      <c r="AI47" s="38"/>
      <c r="AK47" s="125"/>
      <c r="AL47" s="19"/>
      <c r="AN47" s="38"/>
      <c r="AP47" s="125"/>
      <c r="AQ47" s="19"/>
      <c r="AS47" s="38"/>
      <c r="AU47" s="125"/>
      <c r="AV47" s="19"/>
      <c r="AX47" s="38"/>
      <c r="AZ47" s="125"/>
      <c r="BA47" s="19"/>
      <c r="BC47" s="38"/>
      <c r="BE47" s="125"/>
      <c r="BF47" s="19"/>
      <c r="BH47" s="38"/>
      <c r="BJ47" s="125"/>
      <c r="BK47" s="19"/>
      <c r="BM47" s="38"/>
      <c r="BO47" s="125"/>
      <c r="BP47" s="19"/>
      <c r="BR47" s="38"/>
      <c r="BT47" s="125"/>
      <c r="BU47" s="19"/>
      <c r="BW47" s="38"/>
      <c r="BY47" s="125"/>
      <c r="BZ47" s="19"/>
      <c r="CB47" s="38"/>
      <c r="CD47" s="125"/>
      <c r="CE47" s="19"/>
      <c r="CG47" s="38"/>
      <c r="CI47" s="125"/>
      <c r="CJ47" s="19"/>
      <c r="CL47" s="38"/>
      <c r="CN47" s="125"/>
      <c r="CO47" s="19"/>
      <c r="CQ47" s="38"/>
      <c r="CS47" s="125"/>
      <c r="CT47" s="19"/>
      <c r="CV47" s="38"/>
      <c r="CX47" s="125"/>
      <c r="CY47" s="19"/>
      <c r="DA47" s="38"/>
      <c r="DC47" s="125"/>
      <c r="DD47" s="19"/>
      <c r="DF47" s="38"/>
      <c r="DH47" s="125"/>
      <c r="DI47" s="19"/>
      <c r="DK47" s="38"/>
      <c r="DM47" s="125"/>
      <c r="DN47" s="19"/>
      <c r="DP47" s="38"/>
      <c r="DR47" s="125"/>
      <c r="DS47" s="19"/>
      <c r="DU47" s="38"/>
      <c r="DW47" s="125"/>
    </row>
    <row r="48" spans="1:127" ht="13.5" customHeight="1" x14ac:dyDescent="0.25">
      <c r="A48" s="70"/>
      <c r="C48" s="19"/>
      <c r="E48" s="38"/>
      <c r="G48" s="125"/>
      <c r="H48" s="19"/>
      <c r="J48" s="38"/>
      <c r="L48" s="125"/>
      <c r="M48" s="19"/>
      <c r="O48" s="38"/>
      <c r="Q48" s="125"/>
      <c r="R48" s="19"/>
      <c r="T48" s="38"/>
      <c r="V48" s="125"/>
      <c r="W48" s="19"/>
      <c r="Y48" s="38"/>
      <c r="AA48" s="125"/>
      <c r="AB48" s="19"/>
      <c r="AD48" s="38"/>
      <c r="AF48" s="125"/>
      <c r="AG48" s="19"/>
      <c r="AI48" s="38"/>
      <c r="AK48" s="125"/>
      <c r="AL48" s="19"/>
      <c r="AN48" s="38"/>
      <c r="AP48" s="125"/>
      <c r="AQ48" s="19"/>
      <c r="AS48" s="38"/>
      <c r="AU48" s="125"/>
      <c r="AV48" s="19"/>
      <c r="AX48" s="38"/>
      <c r="AZ48" s="125"/>
      <c r="BA48" s="19"/>
      <c r="BC48" s="38"/>
      <c r="BE48" s="125"/>
      <c r="BF48" s="19"/>
      <c r="BH48" s="38"/>
      <c r="BJ48" s="125"/>
      <c r="BK48" s="19"/>
      <c r="BM48" s="38"/>
      <c r="BO48" s="125"/>
      <c r="BP48" s="19"/>
      <c r="BR48" s="38"/>
      <c r="BT48" s="125"/>
      <c r="BU48" s="19"/>
      <c r="BW48" s="38"/>
      <c r="BY48" s="125"/>
      <c r="BZ48" s="19"/>
      <c r="CB48" s="38"/>
      <c r="CD48" s="125"/>
      <c r="CE48" s="19"/>
      <c r="CG48" s="38"/>
      <c r="CI48" s="125"/>
      <c r="CJ48" s="19"/>
      <c r="CL48" s="38"/>
      <c r="CN48" s="125"/>
      <c r="CO48" s="19"/>
      <c r="CQ48" s="38"/>
      <c r="CS48" s="125"/>
      <c r="CT48" s="19"/>
      <c r="CV48" s="38"/>
      <c r="CX48" s="125"/>
      <c r="CY48" s="19"/>
      <c r="DA48" s="38"/>
      <c r="DC48" s="125"/>
      <c r="DD48" s="19"/>
      <c r="DF48" s="38"/>
      <c r="DH48" s="125"/>
      <c r="DI48" s="19"/>
      <c r="DK48" s="38"/>
      <c r="DM48" s="125"/>
      <c r="DN48" s="19"/>
      <c r="DP48" s="38"/>
      <c r="DR48" s="125"/>
      <c r="DS48" s="19"/>
      <c r="DU48" s="38"/>
      <c r="DW48" s="125"/>
    </row>
    <row r="49" spans="1:127" ht="13.5" customHeight="1" x14ac:dyDescent="0.25">
      <c r="A49" s="70"/>
      <c r="C49" s="19"/>
      <c r="E49" s="38"/>
      <c r="G49" s="125"/>
      <c r="H49" s="19"/>
      <c r="J49" s="38"/>
      <c r="L49" s="125"/>
      <c r="M49" s="19"/>
      <c r="O49" s="38"/>
      <c r="Q49" s="125"/>
      <c r="R49" s="19"/>
      <c r="T49" s="38"/>
      <c r="V49" s="125"/>
      <c r="W49" s="19"/>
      <c r="Y49" s="38"/>
      <c r="AA49" s="125"/>
      <c r="AB49" s="19"/>
      <c r="AD49" s="38"/>
      <c r="AF49" s="125"/>
      <c r="AG49" s="19"/>
      <c r="AI49" s="38"/>
      <c r="AK49" s="125"/>
      <c r="AL49" s="19"/>
      <c r="AN49" s="38"/>
      <c r="AP49" s="125"/>
      <c r="AQ49" s="19"/>
      <c r="AS49" s="38"/>
      <c r="AU49" s="125"/>
      <c r="AV49" s="19"/>
      <c r="AX49" s="38"/>
      <c r="AZ49" s="125"/>
      <c r="BA49" s="19"/>
      <c r="BC49" s="38"/>
      <c r="BE49" s="125"/>
      <c r="BF49" s="19"/>
      <c r="BH49" s="38"/>
      <c r="BJ49" s="125"/>
      <c r="BK49" s="19"/>
      <c r="BM49" s="38"/>
      <c r="BO49" s="125"/>
      <c r="BP49" s="19"/>
      <c r="BR49" s="38"/>
      <c r="BT49" s="125"/>
      <c r="BU49" s="19"/>
      <c r="BW49" s="38"/>
      <c r="BY49" s="125"/>
      <c r="BZ49" s="19"/>
      <c r="CB49" s="38"/>
      <c r="CD49" s="125"/>
      <c r="CE49" s="19"/>
      <c r="CG49" s="38"/>
      <c r="CI49" s="125"/>
      <c r="CJ49" s="19"/>
      <c r="CL49" s="38"/>
      <c r="CN49" s="125"/>
      <c r="CO49" s="19"/>
      <c r="CQ49" s="38"/>
      <c r="CS49" s="125"/>
      <c r="CT49" s="19"/>
      <c r="CV49" s="38"/>
      <c r="CX49" s="125"/>
      <c r="CY49" s="19"/>
      <c r="DA49" s="38"/>
      <c r="DC49" s="125"/>
      <c r="DD49" s="19"/>
      <c r="DF49" s="38"/>
      <c r="DH49" s="125"/>
      <c r="DI49" s="19"/>
      <c r="DK49" s="38"/>
      <c r="DM49" s="125"/>
      <c r="DN49" s="19"/>
      <c r="DP49" s="38"/>
      <c r="DR49" s="125"/>
      <c r="DS49" s="19"/>
      <c r="DU49" s="38"/>
      <c r="DW49" s="125"/>
    </row>
    <row r="50" spans="1:127" ht="13.5" customHeight="1" x14ac:dyDescent="0.25">
      <c r="A50" s="70"/>
      <c r="C50" s="19"/>
      <c r="E50" s="38"/>
      <c r="G50" s="125"/>
      <c r="H50" s="19"/>
      <c r="J50" s="38"/>
      <c r="L50" s="125"/>
      <c r="M50" s="19"/>
      <c r="O50" s="38"/>
      <c r="Q50" s="125"/>
      <c r="R50" s="19"/>
      <c r="T50" s="38"/>
      <c r="V50" s="125"/>
      <c r="W50" s="19"/>
      <c r="Y50" s="38"/>
      <c r="AA50" s="125"/>
      <c r="AB50" s="19"/>
      <c r="AD50" s="38"/>
      <c r="AF50" s="125"/>
      <c r="AG50" s="19"/>
      <c r="AI50" s="38"/>
      <c r="AK50" s="125"/>
      <c r="AL50" s="19"/>
      <c r="AN50" s="38"/>
      <c r="AP50" s="125"/>
      <c r="AQ50" s="19"/>
      <c r="AS50" s="38"/>
      <c r="AU50" s="125"/>
      <c r="AV50" s="19"/>
      <c r="AX50" s="38"/>
      <c r="AZ50" s="125"/>
      <c r="BA50" s="19"/>
      <c r="BC50" s="38"/>
      <c r="BE50" s="125"/>
      <c r="BF50" s="19"/>
      <c r="BH50" s="38"/>
      <c r="BJ50" s="125"/>
      <c r="BK50" s="19"/>
      <c r="BM50" s="38"/>
      <c r="BO50" s="125"/>
      <c r="BP50" s="19"/>
      <c r="BR50" s="38"/>
      <c r="BT50" s="125"/>
      <c r="BU50" s="19"/>
      <c r="BW50" s="38"/>
      <c r="BY50" s="125"/>
      <c r="BZ50" s="19"/>
      <c r="CB50" s="38"/>
      <c r="CD50" s="125"/>
      <c r="CE50" s="19"/>
      <c r="CG50" s="38"/>
      <c r="CI50" s="125"/>
      <c r="CJ50" s="19"/>
      <c r="CL50" s="38"/>
      <c r="CN50" s="125"/>
      <c r="CO50" s="19"/>
      <c r="CQ50" s="38"/>
      <c r="CS50" s="125"/>
      <c r="CT50" s="19"/>
      <c r="CV50" s="38"/>
      <c r="CX50" s="125"/>
      <c r="CY50" s="19"/>
      <c r="DA50" s="38"/>
      <c r="DC50" s="125"/>
      <c r="DD50" s="19"/>
      <c r="DF50" s="38"/>
      <c r="DH50" s="125"/>
      <c r="DI50" s="19"/>
      <c r="DK50" s="38"/>
      <c r="DM50" s="125"/>
      <c r="DN50" s="19"/>
      <c r="DP50" s="38"/>
      <c r="DR50" s="125"/>
      <c r="DS50" s="19"/>
      <c r="DU50" s="38"/>
      <c r="DW50" s="125"/>
    </row>
    <row r="51" spans="1:127" ht="13.5" customHeight="1" x14ac:dyDescent="0.25">
      <c r="A51" s="70"/>
      <c r="C51" s="19"/>
      <c r="E51" s="38"/>
      <c r="G51" s="125"/>
      <c r="H51" s="19"/>
      <c r="J51" s="38"/>
      <c r="L51" s="125"/>
      <c r="M51" s="19"/>
      <c r="O51" s="38"/>
      <c r="Q51" s="125"/>
      <c r="R51" s="19"/>
      <c r="T51" s="38"/>
      <c r="V51" s="125"/>
      <c r="W51" s="19"/>
      <c r="Y51" s="38"/>
      <c r="AA51" s="125"/>
      <c r="AB51" s="19"/>
      <c r="AD51" s="38"/>
      <c r="AF51" s="125"/>
      <c r="AG51" s="19"/>
      <c r="AI51" s="38"/>
      <c r="AK51" s="125"/>
      <c r="AL51" s="19"/>
      <c r="AN51" s="38"/>
      <c r="AP51" s="125"/>
      <c r="AQ51" s="19"/>
      <c r="AS51" s="38"/>
      <c r="AU51" s="125"/>
      <c r="AV51" s="19"/>
      <c r="AX51" s="38"/>
      <c r="AZ51" s="125"/>
      <c r="BA51" s="19"/>
      <c r="BC51" s="38"/>
      <c r="BE51" s="125"/>
      <c r="BF51" s="19"/>
      <c r="BH51" s="38"/>
      <c r="BJ51" s="125"/>
      <c r="BK51" s="19"/>
      <c r="BM51" s="38"/>
      <c r="BO51" s="125"/>
      <c r="BP51" s="19"/>
      <c r="BR51" s="38"/>
      <c r="BT51" s="125"/>
      <c r="BU51" s="19"/>
      <c r="BW51" s="38"/>
      <c r="BY51" s="125"/>
      <c r="BZ51" s="19"/>
      <c r="CB51" s="38"/>
      <c r="CD51" s="125"/>
      <c r="CE51" s="19"/>
      <c r="CG51" s="38"/>
      <c r="CI51" s="125"/>
      <c r="CJ51" s="19"/>
      <c r="CL51" s="38"/>
      <c r="CN51" s="125"/>
      <c r="CO51" s="19"/>
      <c r="CQ51" s="38"/>
      <c r="CS51" s="125"/>
      <c r="CT51" s="19"/>
      <c r="CV51" s="38"/>
      <c r="CX51" s="125"/>
      <c r="CY51" s="19"/>
      <c r="DA51" s="38"/>
      <c r="DC51" s="125"/>
      <c r="DD51" s="19"/>
      <c r="DF51" s="38"/>
      <c r="DH51" s="125"/>
      <c r="DI51" s="19"/>
      <c r="DK51" s="38"/>
      <c r="DM51" s="125"/>
      <c r="DN51" s="19"/>
      <c r="DP51" s="38"/>
      <c r="DR51" s="125"/>
      <c r="DS51" s="19"/>
      <c r="DU51" s="38"/>
      <c r="DW51" s="125"/>
    </row>
    <row r="52" spans="1:127" ht="13.5" customHeight="1" x14ac:dyDescent="0.25">
      <c r="A52" s="70"/>
      <c r="C52" s="19"/>
      <c r="E52" s="38"/>
      <c r="G52" s="125"/>
      <c r="H52" s="19"/>
      <c r="J52" s="38"/>
      <c r="L52" s="125"/>
      <c r="M52" s="19"/>
      <c r="O52" s="38"/>
      <c r="Q52" s="125"/>
      <c r="R52" s="19"/>
      <c r="T52" s="38"/>
      <c r="V52" s="125"/>
      <c r="W52" s="19"/>
      <c r="Y52" s="38"/>
      <c r="AA52" s="125"/>
      <c r="AB52" s="19"/>
      <c r="AD52" s="38"/>
      <c r="AF52" s="125"/>
      <c r="AG52" s="19"/>
      <c r="AI52" s="38"/>
      <c r="AK52" s="125"/>
      <c r="AL52" s="19"/>
      <c r="AN52" s="38"/>
      <c r="AP52" s="125"/>
      <c r="AQ52" s="19"/>
      <c r="AS52" s="38"/>
      <c r="AU52" s="125"/>
      <c r="AV52" s="19"/>
      <c r="AX52" s="38"/>
      <c r="AZ52" s="125"/>
      <c r="BA52" s="19"/>
      <c r="BC52" s="38"/>
      <c r="BE52" s="125"/>
      <c r="BF52" s="19"/>
      <c r="BH52" s="38"/>
      <c r="BJ52" s="125"/>
      <c r="BK52" s="19"/>
      <c r="BM52" s="38"/>
      <c r="BO52" s="125"/>
      <c r="BP52" s="19"/>
      <c r="BR52" s="38"/>
      <c r="BT52" s="125"/>
      <c r="BU52" s="19"/>
      <c r="BW52" s="38"/>
      <c r="BY52" s="125"/>
      <c r="BZ52" s="19"/>
      <c r="CB52" s="38"/>
      <c r="CD52" s="125"/>
      <c r="CE52" s="19"/>
      <c r="CG52" s="38"/>
      <c r="CI52" s="125"/>
      <c r="CJ52" s="19"/>
      <c r="CL52" s="38"/>
      <c r="CN52" s="125"/>
      <c r="CO52" s="19"/>
      <c r="CQ52" s="38"/>
      <c r="CS52" s="125"/>
      <c r="CT52" s="19"/>
      <c r="CV52" s="38"/>
      <c r="CX52" s="125"/>
      <c r="CY52" s="19"/>
      <c r="DA52" s="38"/>
      <c r="DC52" s="125"/>
      <c r="DD52" s="19"/>
      <c r="DF52" s="38"/>
      <c r="DH52" s="125"/>
      <c r="DI52" s="19"/>
      <c r="DK52" s="38"/>
      <c r="DM52" s="125"/>
      <c r="DN52" s="19"/>
      <c r="DP52" s="38"/>
      <c r="DR52" s="125"/>
      <c r="DS52" s="19"/>
      <c r="DU52" s="38"/>
      <c r="DW52" s="125"/>
    </row>
    <row r="53" spans="1:127" ht="13.5" customHeight="1" x14ac:dyDescent="0.25">
      <c r="A53" s="70"/>
      <c r="C53" s="19"/>
      <c r="E53" s="38"/>
      <c r="G53" s="125"/>
      <c r="H53" s="19"/>
      <c r="J53" s="38"/>
      <c r="L53" s="125"/>
      <c r="M53" s="19"/>
      <c r="O53" s="38"/>
      <c r="Q53" s="125"/>
      <c r="R53" s="19"/>
      <c r="T53" s="38"/>
      <c r="V53" s="125"/>
      <c r="W53" s="19"/>
      <c r="Y53" s="38"/>
      <c r="AA53" s="125"/>
      <c r="AB53" s="19"/>
      <c r="AD53" s="38"/>
      <c r="AF53" s="125"/>
      <c r="AG53" s="19"/>
      <c r="AI53" s="38"/>
      <c r="AK53" s="125"/>
      <c r="AL53" s="19"/>
      <c r="AN53" s="38"/>
      <c r="AP53" s="125"/>
      <c r="AQ53" s="19"/>
      <c r="AS53" s="38"/>
      <c r="AU53" s="125"/>
      <c r="AV53" s="19"/>
      <c r="AX53" s="38"/>
      <c r="AZ53" s="125"/>
      <c r="BA53" s="19"/>
      <c r="BC53" s="38"/>
      <c r="BE53" s="125"/>
      <c r="BF53" s="19"/>
      <c r="BH53" s="38"/>
      <c r="BJ53" s="125"/>
      <c r="BK53" s="19"/>
      <c r="BM53" s="38"/>
      <c r="BO53" s="125"/>
      <c r="BP53" s="19"/>
      <c r="BR53" s="38"/>
      <c r="BT53" s="125"/>
      <c r="BU53" s="19"/>
      <c r="BW53" s="38"/>
      <c r="BY53" s="125"/>
      <c r="BZ53" s="19"/>
      <c r="CB53" s="38"/>
      <c r="CD53" s="125"/>
      <c r="CE53" s="19"/>
      <c r="CG53" s="38"/>
      <c r="CI53" s="125"/>
      <c r="CJ53" s="19"/>
      <c r="CL53" s="38"/>
      <c r="CN53" s="125"/>
      <c r="CO53" s="19"/>
      <c r="CQ53" s="38"/>
      <c r="CS53" s="125"/>
      <c r="CT53" s="19"/>
      <c r="CV53" s="38"/>
      <c r="CX53" s="125"/>
      <c r="CY53" s="19"/>
      <c r="DA53" s="38"/>
      <c r="DC53" s="125"/>
      <c r="DD53" s="19"/>
      <c r="DF53" s="38"/>
      <c r="DH53" s="125"/>
      <c r="DI53" s="19"/>
      <c r="DK53" s="38"/>
      <c r="DM53" s="125"/>
      <c r="DN53" s="19"/>
      <c r="DP53" s="38"/>
      <c r="DR53" s="125"/>
      <c r="DS53" s="19"/>
      <c r="DU53" s="38"/>
      <c r="DW53" s="125"/>
    </row>
    <row r="54" spans="1:127" ht="13.5" customHeight="1" x14ac:dyDescent="0.25">
      <c r="A54" s="70"/>
      <c r="C54" s="19"/>
      <c r="E54" s="38"/>
      <c r="G54" s="125"/>
      <c r="H54" s="19"/>
      <c r="J54" s="38"/>
      <c r="L54" s="125"/>
      <c r="M54" s="19"/>
      <c r="O54" s="38"/>
      <c r="Q54" s="125"/>
      <c r="R54" s="19"/>
      <c r="T54" s="38"/>
      <c r="V54" s="125"/>
      <c r="W54" s="19"/>
      <c r="Y54" s="38"/>
      <c r="AA54" s="125"/>
      <c r="AB54" s="19"/>
      <c r="AD54" s="38"/>
      <c r="AF54" s="125"/>
      <c r="AG54" s="19"/>
      <c r="AI54" s="38"/>
      <c r="AK54" s="125"/>
      <c r="AL54" s="19"/>
      <c r="AN54" s="38"/>
      <c r="AP54" s="125"/>
      <c r="AQ54" s="19"/>
      <c r="AS54" s="38"/>
      <c r="AU54" s="125"/>
      <c r="AV54" s="19"/>
      <c r="AX54" s="38"/>
      <c r="AZ54" s="125"/>
      <c r="BA54" s="19"/>
      <c r="BC54" s="38"/>
      <c r="BE54" s="125"/>
      <c r="BF54" s="19"/>
      <c r="BH54" s="38"/>
      <c r="BJ54" s="125"/>
      <c r="BK54" s="19"/>
      <c r="BM54" s="38"/>
      <c r="BO54" s="125"/>
      <c r="BP54" s="19"/>
      <c r="BR54" s="38"/>
      <c r="BT54" s="125"/>
      <c r="BU54" s="19"/>
      <c r="BW54" s="38"/>
      <c r="BY54" s="125"/>
      <c r="BZ54" s="19"/>
      <c r="CB54" s="38"/>
      <c r="CD54" s="125"/>
      <c r="CE54" s="19"/>
      <c r="CG54" s="38"/>
      <c r="CI54" s="125"/>
      <c r="CJ54" s="19"/>
      <c r="CL54" s="38"/>
      <c r="CN54" s="125"/>
      <c r="CO54" s="19"/>
      <c r="CQ54" s="38"/>
      <c r="CS54" s="125"/>
      <c r="CT54" s="19"/>
      <c r="CV54" s="38"/>
      <c r="CX54" s="125"/>
      <c r="CY54" s="19"/>
      <c r="DA54" s="38"/>
      <c r="DC54" s="125"/>
      <c r="DD54" s="19"/>
      <c r="DF54" s="38"/>
      <c r="DH54" s="125"/>
      <c r="DI54" s="19"/>
      <c r="DK54" s="38"/>
      <c r="DM54" s="125"/>
      <c r="DN54" s="19"/>
      <c r="DP54" s="38"/>
      <c r="DR54" s="125"/>
      <c r="DS54" s="19"/>
      <c r="DU54" s="38"/>
      <c r="DW54" s="125"/>
    </row>
    <row r="55" spans="1:127" ht="13.5" customHeight="1" x14ac:dyDescent="0.25">
      <c r="A55" s="70"/>
      <c r="C55" s="19"/>
      <c r="E55" s="38"/>
      <c r="G55" s="125"/>
      <c r="H55" s="19"/>
      <c r="J55" s="38"/>
      <c r="L55" s="125"/>
      <c r="M55" s="19"/>
      <c r="O55" s="38"/>
      <c r="Q55" s="125"/>
      <c r="R55" s="19"/>
      <c r="T55" s="38"/>
      <c r="V55" s="125"/>
      <c r="W55" s="19"/>
      <c r="Y55" s="38"/>
      <c r="AA55" s="125"/>
      <c r="AB55" s="19"/>
      <c r="AD55" s="38"/>
      <c r="AF55" s="125"/>
      <c r="AG55" s="19"/>
      <c r="AI55" s="38"/>
      <c r="AK55" s="125"/>
      <c r="AL55" s="19"/>
      <c r="AN55" s="38"/>
      <c r="AP55" s="125"/>
      <c r="AQ55" s="19"/>
      <c r="AS55" s="38"/>
      <c r="AU55" s="125"/>
      <c r="AV55" s="19"/>
      <c r="AX55" s="38"/>
      <c r="AZ55" s="125"/>
      <c r="BA55" s="19"/>
      <c r="BC55" s="38"/>
      <c r="BE55" s="125"/>
      <c r="BF55" s="19"/>
      <c r="BH55" s="38"/>
      <c r="BJ55" s="125"/>
      <c r="BK55" s="19"/>
      <c r="BM55" s="38"/>
      <c r="BO55" s="125"/>
      <c r="BP55" s="19"/>
      <c r="BR55" s="38"/>
      <c r="BT55" s="125"/>
      <c r="BU55" s="19"/>
      <c r="BW55" s="38"/>
      <c r="BY55" s="125"/>
      <c r="BZ55" s="19"/>
      <c r="CB55" s="38"/>
      <c r="CD55" s="125"/>
      <c r="CE55" s="19"/>
      <c r="CG55" s="38"/>
      <c r="CI55" s="125"/>
      <c r="CJ55" s="19"/>
      <c r="CL55" s="38"/>
      <c r="CN55" s="125"/>
      <c r="CO55" s="19"/>
      <c r="CQ55" s="38"/>
      <c r="CS55" s="125"/>
      <c r="CT55" s="19"/>
      <c r="CV55" s="38"/>
      <c r="CX55" s="125"/>
      <c r="CY55" s="19"/>
      <c r="DA55" s="38"/>
      <c r="DC55" s="125"/>
      <c r="DD55" s="19"/>
      <c r="DF55" s="38"/>
      <c r="DH55" s="125"/>
      <c r="DI55" s="19"/>
      <c r="DK55" s="38"/>
      <c r="DM55" s="125"/>
      <c r="DN55" s="19"/>
      <c r="DP55" s="38"/>
      <c r="DR55" s="125"/>
      <c r="DS55" s="19"/>
      <c r="DU55" s="38"/>
      <c r="DW55" s="125"/>
    </row>
    <row r="56" spans="1:127" ht="13.5" customHeight="1" x14ac:dyDescent="0.25">
      <c r="A56" s="70"/>
      <c r="C56" s="19"/>
      <c r="E56" s="38"/>
      <c r="G56" s="125"/>
      <c r="H56" s="19"/>
      <c r="J56" s="38"/>
      <c r="L56" s="125"/>
      <c r="M56" s="19"/>
      <c r="O56" s="38"/>
      <c r="Q56" s="125"/>
      <c r="R56" s="19"/>
      <c r="T56" s="38"/>
      <c r="V56" s="125"/>
      <c r="W56" s="19"/>
      <c r="Y56" s="38"/>
      <c r="AA56" s="125"/>
      <c r="AB56" s="19"/>
      <c r="AD56" s="38"/>
      <c r="AF56" s="125"/>
      <c r="AG56" s="19"/>
      <c r="AI56" s="38"/>
      <c r="AK56" s="125"/>
      <c r="AL56" s="19"/>
      <c r="AN56" s="38"/>
      <c r="AP56" s="125"/>
      <c r="AQ56" s="19"/>
      <c r="AS56" s="38"/>
      <c r="AU56" s="125"/>
      <c r="AV56" s="19"/>
      <c r="AX56" s="38"/>
      <c r="AZ56" s="125"/>
      <c r="BA56" s="19"/>
      <c r="BC56" s="38"/>
      <c r="BE56" s="125"/>
      <c r="BF56" s="19"/>
      <c r="BH56" s="38"/>
      <c r="BJ56" s="125"/>
      <c r="BK56" s="19"/>
      <c r="BM56" s="38"/>
      <c r="BO56" s="125"/>
      <c r="BP56" s="19"/>
      <c r="BR56" s="38"/>
      <c r="BT56" s="125"/>
      <c r="BU56" s="19"/>
      <c r="BW56" s="38"/>
      <c r="BY56" s="125"/>
      <c r="BZ56" s="19"/>
      <c r="CB56" s="38"/>
      <c r="CD56" s="125"/>
      <c r="CE56" s="19"/>
      <c r="CG56" s="38"/>
      <c r="CI56" s="125"/>
      <c r="CJ56" s="19"/>
      <c r="CL56" s="38"/>
      <c r="CN56" s="125"/>
      <c r="CO56" s="19"/>
      <c r="CQ56" s="38"/>
      <c r="CS56" s="125"/>
      <c r="CT56" s="19"/>
      <c r="CV56" s="38"/>
      <c r="CX56" s="125"/>
      <c r="CY56" s="19"/>
      <c r="DA56" s="38"/>
      <c r="DC56" s="125"/>
      <c r="DD56" s="19"/>
      <c r="DF56" s="38"/>
      <c r="DH56" s="125"/>
      <c r="DI56" s="19"/>
      <c r="DK56" s="38"/>
      <c r="DM56" s="125"/>
      <c r="DN56" s="19"/>
      <c r="DP56" s="38"/>
      <c r="DR56" s="125"/>
      <c r="DS56" s="19"/>
      <c r="DU56" s="38"/>
      <c r="DW56" s="125"/>
    </row>
    <row r="57" spans="1:127" ht="13.5" customHeight="1" x14ac:dyDescent="0.25">
      <c r="A57" s="70"/>
      <c r="C57" s="19"/>
      <c r="E57" s="38"/>
      <c r="G57" s="125"/>
      <c r="H57" s="19"/>
      <c r="J57" s="38"/>
      <c r="L57" s="125"/>
      <c r="M57" s="19"/>
      <c r="O57" s="38"/>
      <c r="Q57" s="125"/>
      <c r="R57" s="19"/>
      <c r="T57" s="38"/>
      <c r="V57" s="125"/>
      <c r="W57" s="19"/>
      <c r="Y57" s="38"/>
      <c r="AA57" s="125"/>
      <c r="AB57" s="19"/>
      <c r="AD57" s="38"/>
      <c r="AF57" s="125"/>
      <c r="AG57" s="19"/>
      <c r="AI57" s="38"/>
      <c r="AK57" s="125"/>
      <c r="AL57" s="19"/>
      <c r="AN57" s="38"/>
      <c r="AP57" s="125"/>
      <c r="AQ57" s="19"/>
      <c r="AS57" s="38"/>
      <c r="AU57" s="125"/>
      <c r="AV57" s="19"/>
      <c r="AX57" s="38"/>
      <c r="AZ57" s="125"/>
      <c r="BA57" s="19"/>
      <c r="BC57" s="38"/>
      <c r="BE57" s="125"/>
      <c r="BF57" s="19"/>
      <c r="BH57" s="38"/>
      <c r="BJ57" s="125"/>
      <c r="BK57" s="19"/>
      <c r="BM57" s="38"/>
      <c r="BO57" s="125"/>
      <c r="BP57" s="19"/>
      <c r="BR57" s="38"/>
      <c r="BT57" s="125"/>
      <c r="BU57" s="19"/>
      <c r="BW57" s="38"/>
      <c r="BY57" s="125"/>
      <c r="BZ57" s="19"/>
      <c r="CB57" s="38"/>
      <c r="CD57" s="125"/>
      <c r="CE57" s="19"/>
      <c r="CG57" s="38"/>
      <c r="CI57" s="125"/>
      <c r="CJ57" s="19"/>
      <c r="CL57" s="38"/>
      <c r="CN57" s="125"/>
      <c r="CO57" s="19"/>
      <c r="CQ57" s="38"/>
      <c r="CS57" s="125"/>
      <c r="CT57" s="19"/>
      <c r="CV57" s="38"/>
      <c r="CX57" s="125"/>
      <c r="CY57" s="19"/>
      <c r="DA57" s="38"/>
      <c r="DC57" s="125"/>
      <c r="DD57" s="19"/>
      <c r="DF57" s="38"/>
      <c r="DH57" s="125"/>
      <c r="DI57" s="19"/>
      <c r="DK57" s="38"/>
      <c r="DM57" s="125"/>
      <c r="DN57" s="19"/>
      <c r="DP57" s="38"/>
      <c r="DR57" s="125"/>
      <c r="DS57" s="19"/>
      <c r="DU57" s="38"/>
      <c r="DW57" s="125"/>
    </row>
    <row r="58" spans="1:127" ht="13.5" customHeight="1" x14ac:dyDescent="0.25">
      <c r="A58" s="70"/>
      <c r="C58" s="19"/>
      <c r="E58" s="38"/>
      <c r="G58" s="125"/>
      <c r="H58" s="19"/>
      <c r="J58" s="38"/>
      <c r="L58" s="125"/>
      <c r="M58" s="19"/>
      <c r="O58" s="38"/>
      <c r="Q58" s="125"/>
      <c r="R58" s="19"/>
      <c r="T58" s="38"/>
      <c r="V58" s="125"/>
      <c r="W58" s="19"/>
      <c r="Y58" s="38"/>
      <c r="AA58" s="125"/>
      <c r="AB58" s="19"/>
      <c r="AD58" s="38"/>
      <c r="AF58" s="125"/>
      <c r="AG58" s="19"/>
      <c r="AI58" s="38"/>
      <c r="AK58" s="125"/>
      <c r="AL58" s="19"/>
      <c r="AN58" s="38"/>
      <c r="AP58" s="125"/>
      <c r="AQ58" s="19"/>
      <c r="AS58" s="38"/>
      <c r="AU58" s="125"/>
      <c r="AV58" s="19"/>
      <c r="AX58" s="38"/>
      <c r="AZ58" s="125"/>
      <c r="BA58" s="19"/>
      <c r="BC58" s="38"/>
      <c r="BE58" s="125"/>
      <c r="BF58" s="19"/>
      <c r="BH58" s="38"/>
      <c r="BJ58" s="125"/>
      <c r="BK58" s="19"/>
      <c r="BM58" s="38"/>
      <c r="BO58" s="125"/>
      <c r="BP58" s="19"/>
      <c r="BR58" s="38"/>
      <c r="BT58" s="125"/>
      <c r="BU58" s="19"/>
      <c r="BW58" s="38"/>
      <c r="BY58" s="125"/>
      <c r="BZ58" s="19"/>
      <c r="CB58" s="38"/>
      <c r="CD58" s="125"/>
      <c r="CE58" s="19"/>
      <c r="CG58" s="38"/>
      <c r="CI58" s="125"/>
      <c r="CJ58" s="19"/>
      <c r="CL58" s="38"/>
      <c r="CN58" s="125"/>
      <c r="CO58" s="19"/>
      <c r="CQ58" s="38"/>
      <c r="CS58" s="125"/>
      <c r="CT58" s="19"/>
      <c r="CV58" s="38"/>
      <c r="CX58" s="125"/>
      <c r="CY58" s="19"/>
      <c r="DA58" s="38"/>
      <c r="DC58" s="125"/>
      <c r="DD58" s="19"/>
      <c r="DF58" s="38"/>
      <c r="DH58" s="125"/>
      <c r="DI58" s="19"/>
      <c r="DK58" s="38"/>
      <c r="DM58" s="125"/>
      <c r="DN58" s="19"/>
      <c r="DP58" s="38"/>
      <c r="DR58" s="125"/>
      <c r="DS58" s="19"/>
      <c r="DU58" s="38"/>
      <c r="DW58" s="125"/>
    </row>
    <row r="59" spans="1:127" ht="13.5" customHeight="1" x14ac:dyDescent="0.25">
      <c r="A59" s="70"/>
      <c r="C59" s="19"/>
      <c r="E59" s="38"/>
      <c r="G59" s="125"/>
      <c r="H59" s="19"/>
      <c r="J59" s="38"/>
      <c r="L59" s="125"/>
      <c r="M59" s="19"/>
      <c r="O59" s="38"/>
      <c r="Q59" s="125"/>
      <c r="R59" s="19"/>
      <c r="T59" s="38"/>
      <c r="V59" s="125"/>
      <c r="W59" s="19"/>
      <c r="Y59" s="38"/>
      <c r="AA59" s="125"/>
      <c r="AB59" s="19"/>
      <c r="AD59" s="38"/>
      <c r="AF59" s="125"/>
      <c r="AG59" s="19"/>
      <c r="AI59" s="38"/>
      <c r="AK59" s="125"/>
      <c r="AL59" s="19"/>
      <c r="AN59" s="38"/>
      <c r="AP59" s="125"/>
      <c r="AQ59" s="19"/>
      <c r="AS59" s="38"/>
      <c r="AU59" s="125"/>
      <c r="AV59" s="19"/>
      <c r="AX59" s="38"/>
      <c r="AZ59" s="125"/>
      <c r="BA59" s="19"/>
      <c r="BC59" s="38"/>
      <c r="BE59" s="125"/>
      <c r="BF59" s="19"/>
      <c r="BH59" s="38"/>
      <c r="BJ59" s="125"/>
      <c r="BK59" s="19"/>
      <c r="BM59" s="38"/>
      <c r="BO59" s="125"/>
      <c r="BP59" s="19"/>
      <c r="BR59" s="38"/>
      <c r="BT59" s="125"/>
      <c r="BU59" s="19"/>
      <c r="BW59" s="38"/>
      <c r="BY59" s="125"/>
      <c r="BZ59" s="19"/>
      <c r="CB59" s="38"/>
      <c r="CD59" s="125"/>
      <c r="CE59" s="19"/>
      <c r="CG59" s="38"/>
      <c r="CI59" s="125"/>
      <c r="CJ59" s="19"/>
      <c r="CL59" s="38"/>
      <c r="CN59" s="125"/>
      <c r="CO59" s="19"/>
      <c r="CQ59" s="38"/>
      <c r="CS59" s="125"/>
      <c r="CT59" s="19"/>
      <c r="CV59" s="38"/>
      <c r="CX59" s="125"/>
      <c r="CY59" s="19"/>
      <c r="DA59" s="38"/>
      <c r="DC59" s="125"/>
      <c r="DD59" s="19"/>
      <c r="DF59" s="38"/>
      <c r="DH59" s="125"/>
      <c r="DI59" s="19"/>
      <c r="DK59" s="38"/>
      <c r="DM59" s="125"/>
      <c r="DN59" s="19"/>
      <c r="DP59" s="38"/>
      <c r="DR59" s="125"/>
      <c r="DS59" s="19"/>
      <c r="DU59" s="38"/>
      <c r="DW59" s="125"/>
    </row>
    <row r="60" spans="1:127" ht="13.5" customHeight="1" x14ac:dyDescent="0.25">
      <c r="A60" s="70"/>
      <c r="C60" s="19"/>
      <c r="E60" s="38"/>
      <c r="G60" s="125"/>
      <c r="H60" s="19"/>
      <c r="J60" s="38"/>
      <c r="L60" s="125"/>
      <c r="M60" s="19"/>
      <c r="O60" s="38"/>
      <c r="Q60" s="125"/>
      <c r="R60" s="19"/>
      <c r="T60" s="38"/>
      <c r="V60" s="125"/>
      <c r="W60" s="19"/>
      <c r="Y60" s="38"/>
      <c r="AA60" s="125"/>
      <c r="AB60" s="19"/>
      <c r="AD60" s="38"/>
      <c r="AF60" s="125"/>
      <c r="AG60" s="19"/>
      <c r="AI60" s="38"/>
      <c r="AK60" s="125"/>
      <c r="AL60" s="19"/>
      <c r="AN60" s="38"/>
      <c r="AP60" s="125"/>
      <c r="AQ60" s="19"/>
      <c r="AS60" s="38"/>
      <c r="AU60" s="125"/>
      <c r="AV60" s="19"/>
      <c r="AX60" s="38"/>
      <c r="AZ60" s="125"/>
      <c r="BA60" s="19"/>
      <c r="BC60" s="38"/>
      <c r="BE60" s="125"/>
      <c r="BF60" s="19"/>
      <c r="BH60" s="38"/>
      <c r="BJ60" s="125"/>
      <c r="BK60" s="19"/>
      <c r="BM60" s="38"/>
      <c r="BO60" s="125"/>
      <c r="BP60" s="19"/>
      <c r="BR60" s="38"/>
      <c r="BT60" s="125"/>
      <c r="BU60" s="19"/>
      <c r="BW60" s="38"/>
      <c r="BY60" s="125"/>
      <c r="BZ60" s="19"/>
      <c r="CB60" s="38"/>
      <c r="CD60" s="125"/>
      <c r="CE60" s="19"/>
      <c r="CG60" s="38"/>
      <c r="CI60" s="125"/>
      <c r="CJ60" s="19"/>
      <c r="CL60" s="38"/>
      <c r="CN60" s="125"/>
      <c r="CO60" s="19"/>
      <c r="CQ60" s="38"/>
      <c r="CS60" s="125"/>
      <c r="CT60" s="19"/>
      <c r="CV60" s="38"/>
      <c r="CX60" s="125"/>
      <c r="CY60" s="19"/>
      <c r="DA60" s="38"/>
      <c r="DC60" s="125"/>
      <c r="DD60" s="19"/>
      <c r="DF60" s="38"/>
      <c r="DH60" s="125"/>
      <c r="DI60" s="19"/>
      <c r="DK60" s="38"/>
      <c r="DM60" s="125"/>
      <c r="DN60" s="19"/>
      <c r="DP60" s="38"/>
      <c r="DR60" s="125"/>
      <c r="DS60" s="19"/>
      <c r="DU60" s="38"/>
      <c r="DW60" s="125"/>
    </row>
    <row r="61" spans="1:127" ht="13.5" customHeight="1" x14ac:dyDescent="0.25">
      <c r="A61" s="70"/>
      <c r="C61" s="19"/>
      <c r="E61" s="38"/>
      <c r="G61" s="125"/>
      <c r="H61" s="19"/>
      <c r="J61" s="38"/>
      <c r="L61" s="125"/>
      <c r="M61" s="19"/>
      <c r="O61" s="38"/>
      <c r="Q61" s="125"/>
      <c r="R61" s="19"/>
      <c r="T61" s="38"/>
      <c r="V61" s="125"/>
      <c r="W61" s="19"/>
      <c r="Y61" s="38"/>
      <c r="AA61" s="125"/>
      <c r="AB61" s="19"/>
      <c r="AD61" s="38"/>
      <c r="AF61" s="125"/>
      <c r="AG61" s="19"/>
      <c r="AI61" s="38"/>
      <c r="AK61" s="125"/>
      <c r="AL61" s="19"/>
      <c r="AN61" s="38"/>
      <c r="AP61" s="125"/>
      <c r="AQ61" s="19"/>
      <c r="AS61" s="38"/>
      <c r="AU61" s="125"/>
      <c r="AV61" s="19"/>
      <c r="AX61" s="38"/>
      <c r="AZ61" s="125"/>
      <c r="BA61" s="19"/>
      <c r="BC61" s="38"/>
      <c r="BE61" s="125"/>
      <c r="BF61" s="19"/>
      <c r="BH61" s="38"/>
      <c r="BJ61" s="125"/>
      <c r="BK61" s="19"/>
      <c r="BM61" s="38"/>
      <c r="BO61" s="125"/>
      <c r="BP61" s="19"/>
      <c r="BR61" s="38"/>
      <c r="BT61" s="125"/>
      <c r="BU61" s="19"/>
      <c r="BW61" s="38"/>
      <c r="BY61" s="125"/>
      <c r="BZ61" s="19"/>
      <c r="CB61" s="38"/>
      <c r="CD61" s="125"/>
      <c r="CE61" s="19"/>
      <c r="CG61" s="38"/>
      <c r="CI61" s="125"/>
      <c r="CJ61" s="19"/>
      <c r="CL61" s="38"/>
      <c r="CN61" s="125"/>
      <c r="CO61" s="19"/>
      <c r="CQ61" s="38"/>
      <c r="CS61" s="125"/>
      <c r="CT61" s="19"/>
      <c r="CV61" s="38"/>
      <c r="CX61" s="125"/>
      <c r="CY61" s="19"/>
      <c r="DA61" s="38"/>
      <c r="DC61" s="125"/>
      <c r="DD61" s="19"/>
      <c r="DF61" s="38"/>
      <c r="DH61" s="125"/>
      <c r="DI61" s="19"/>
      <c r="DK61" s="38"/>
      <c r="DM61" s="125"/>
      <c r="DN61" s="19"/>
      <c r="DP61" s="38"/>
      <c r="DR61" s="125"/>
      <c r="DS61" s="19"/>
      <c r="DU61" s="38"/>
      <c r="DW61" s="125"/>
    </row>
    <row r="62" spans="1:127" ht="13.5" customHeight="1" x14ac:dyDescent="0.25">
      <c r="A62" s="70"/>
      <c r="C62" s="19"/>
      <c r="E62" s="38"/>
      <c r="G62" s="125"/>
      <c r="H62" s="19"/>
      <c r="J62" s="38"/>
      <c r="L62" s="125"/>
      <c r="M62" s="19"/>
      <c r="O62" s="38"/>
      <c r="Q62" s="125"/>
      <c r="R62" s="19"/>
      <c r="T62" s="38"/>
      <c r="V62" s="125"/>
      <c r="W62" s="19"/>
      <c r="Y62" s="38"/>
      <c r="AA62" s="125"/>
      <c r="AB62" s="19"/>
      <c r="AD62" s="38"/>
      <c r="AF62" s="125"/>
      <c r="AG62" s="19"/>
      <c r="AI62" s="38"/>
      <c r="AK62" s="125"/>
      <c r="AL62" s="19"/>
      <c r="AN62" s="38"/>
      <c r="AP62" s="125"/>
      <c r="AQ62" s="19"/>
      <c r="AS62" s="38"/>
      <c r="AU62" s="125"/>
      <c r="AV62" s="19"/>
      <c r="AX62" s="38"/>
      <c r="AZ62" s="125"/>
      <c r="BA62" s="19"/>
      <c r="BC62" s="38"/>
      <c r="BE62" s="125"/>
      <c r="BF62" s="19"/>
      <c r="BH62" s="38"/>
      <c r="BJ62" s="125"/>
      <c r="BK62" s="19"/>
      <c r="BM62" s="38"/>
      <c r="BO62" s="125"/>
      <c r="BP62" s="19"/>
      <c r="BR62" s="38"/>
      <c r="BT62" s="125"/>
      <c r="BU62" s="19"/>
      <c r="BW62" s="38"/>
      <c r="BY62" s="125"/>
      <c r="BZ62" s="19"/>
      <c r="CB62" s="38"/>
      <c r="CD62" s="125"/>
      <c r="CE62" s="19"/>
      <c r="CG62" s="38"/>
      <c r="CI62" s="125"/>
      <c r="CJ62" s="19"/>
      <c r="CL62" s="38"/>
      <c r="CN62" s="125"/>
      <c r="CO62" s="19"/>
      <c r="CQ62" s="38"/>
      <c r="CS62" s="125"/>
      <c r="CT62" s="19"/>
      <c r="CV62" s="38"/>
      <c r="CX62" s="125"/>
      <c r="CY62" s="19"/>
      <c r="DA62" s="38"/>
      <c r="DC62" s="125"/>
      <c r="DD62" s="19"/>
      <c r="DF62" s="38"/>
      <c r="DH62" s="125"/>
      <c r="DI62" s="19"/>
      <c r="DK62" s="38"/>
      <c r="DM62" s="125"/>
      <c r="DN62" s="19"/>
      <c r="DP62" s="38"/>
      <c r="DR62" s="125"/>
      <c r="DS62" s="19"/>
      <c r="DU62" s="38"/>
      <c r="DW62" s="125"/>
    </row>
    <row r="63" spans="1:127" ht="13.5" customHeight="1" x14ac:dyDescent="0.25">
      <c r="A63" s="70"/>
      <c r="C63" s="19"/>
      <c r="E63" s="38"/>
      <c r="G63" s="125"/>
      <c r="H63" s="19"/>
      <c r="J63" s="38"/>
      <c r="L63" s="125"/>
      <c r="M63" s="19"/>
      <c r="O63" s="38"/>
      <c r="Q63" s="125"/>
      <c r="R63" s="19"/>
      <c r="T63" s="38"/>
      <c r="V63" s="125"/>
      <c r="W63" s="19"/>
      <c r="Y63" s="38"/>
      <c r="AA63" s="125"/>
      <c r="AB63" s="19"/>
      <c r="AD63" s="38"/>
      <c r="AF63" s="125"/>
      <c r="AG63" s="19"/>
      <c r="AI63" s="38"/>
      <c r="AK63" s="125"/>
      <c r="AL63" s="19"/>
      <c r="AN63" s="38"/>
      <c r="AP63" s="125"/>
      <c r="AQ63" s="19"/>
      <c r="AS63" s="38"/>
      <c r="AU63" s="125"/>
      <c r="AV63" s="19"/>
      <c r="AX63" s="38"/>
      <c r="AZ63" s="125"/>
      <c r="BA63" s="19"/>
      <c r="BC63" s="38"/>
      <c r="BE63" s="125"/>
      <c r="BF63" s="19"/>
      <c r="BH63" s="38"/>
      <c r="BJ63" s="125"/>
      <c r="BK63" s="19"/>
      <c r="BM63" s="38"/>
      <c r="BO63" s="125"/>
      <c r="BP63" s="19"/>
      <c r="BR63" s="38"/>
      <c r="BT63" s="125"/>
      <c r="BU63" s="19"/>
      <c r="BW63" s="38"/>
      <c r="BY63" s="125"/>
      <c r="BZ63" s="19"/>
      <c r="CB63" s="38"/>
      <c r="CD63" s="125"/>
      <c r="CE63" s="19"/>
      <c r="CG63" s="38"/>
      <c r="CI63" s="125"/>
      <c r="CJ63" s="19"/>
      <c r="CL63" s="38"/>
      <c r="CN63" s="125"/>
      <c r="CO63" s="19"/>
      <c r="CQ63" s="38"/>
      <c r="CS63" s="125"/>
      <c r="CT63" s="19"/>
      <c r="CV63" s="38"/>
      <c r="CX63" s="125"/>
      <c r="CY63" s="19"/>
      <c r="DA63" s="38"/>
      <c r="DC63" s="125"/>
      <c r="DD63" s="19"/>
      <c r="DF63" s="38"/>
      <c r="DH63" s="125"/>
      <c r="DI63" s="19"/>
      <c r="DK63" s="38"/>
      <c r="DM63" s="125"/>
      <c r="DN63" s="19"/>
      <c r="DP63" s="38"/>
      <c r="DR63" s="125"/>
      <c r="DS63" s="19"/>
      <c r="DU63" s="38"/>
      <c r="DW63" s="125"/>
    </row>
    <row r="64" spans="1:127" ht="13.5" customHeight="1" x14ac:dyDescent="0.25">
      <c r="A64" s="70"/>
      <c r="C64" s="19"/>
      <c r="E64" s="38"/>
      <c r="G64" s="125"/>
      <c r="H64" s="19"/>
      <c r="J64" s="38"/>
      <c r="L64" s="125"/>
      <c r="M64" s="19"/>
      <c r="O64" s="38"/>
      <c r="Q64" s="125"/>
      <c r="R64" s="19"/>
      <c r="T64" s="38"/>
      <c r="V64" s="125"/>
      <c r="W64" s="19"/>
      <c r="Y64" s="38"/>
      <c r="AA64" s="125"/>
      <c r="AB64" s="19"/>
      <c r="AD64" s="38"/>
      <c r="AF64" s="125"/>
      <c r="AG64" s="19"/>
      <c r="AI64" s="38"/>
      <c r="AK64" s="125"/>
      <c r="AL64" s="19"/>
      <c r="AN64" s="38"/>
      <c r="AP64" s="125"/>
      <c r="AQ64" s="19"/>
      <c r="AS64" s="38"/>
      <c r="AU64" s="125"/>
      <c r="AV64" s="19"/>
      <c r="AX64" s="38"/>
      <c r="AZ64" s="125"/>
      <c r="BA64" s="19"/>
      <c r="BC64" s="38"/>
      <c r="BE64" s="125"/>
      <c r="BF64" s="19"/>
      <c r="BH64" s="38"/>
      <c r="BJ64" s="125"/>
      <c r="BK64" s="19"/>
      <c r="BM64" s="38"/>
      <c r="BO64" s="125"/>
      <c r="BP64" s="19"/>
      <c r="BR64" s="38"/>
      <c r="BT64" s="125"/>
      <c r="BU64" s="19"/>
      <c r="BW64" s="38"/>
      <c r="BY64" s="125"/>
      <c r="BZ64" s="19"/>
      <c r="CB64" s="38"/>
      <c r="CD64" s="125"/>
      <c r="CE64" s="19"/>
      <c r="CG64" s="38"/>
      <c r="CI64" s="125"/>
      <c r="CJ64" s="19"/>
      <c r="CL64" s="38"/>
      <c r="CN64" s="125"/>
      <c r="CO64" s="19"/>
      <c r="CQ64" s="38"/>
      <c r="CS64" s="125"/>
      <c r="CT64" s="19"/>
      <c r="CV64" s="38"/>
      <c r="CX64" s="125"/>
      <c r="CY64" s="19"/>
      <c r="DA64" s="38"/>
      <c r="DC64" s="125"/>
      <c r="DD64" s="19"/>
      <c r="DF64" s="38"/>
      <c r="DH64" s="125"/>
      <c r="DI64" s="19"/>
      <c r="DK64" s="38"/>
      <c r="DM64" s="125"/>
      <c r="DN64" s="19"/>
      <c r="DP64" s="38"/>
      <c r="DR64" s="125"/>
      <c r="DS64" s="19"/>
      <c r="DU64" s="38"/>
      <c r="DW64" s="125"/>
    </row>
    <row r="65" spans="1:127" ht="13.5" customHeight="1" x14ac:dyDescent="0.25">
      <c r="A65" s="70"/>
      <c r="C65" s="19"/>
      <c r="E65" s="38"/>
      <c r="G65" s="125"/>
      <c r="H65" s="19"/>
      <c r="J65" s="38"/>
      <c r="L65" s="125"/>
      <c r="M65" s="19"/>
      <c r="O65" s="38"/>
      <c r="Q65" s="125"/>
      <c r="R65" s="19"/>
      <c r="T65" s="38"/>
      <c r="V65" s="125"/>
      <c r="W65" s="19"/>
      <c r="Y65" s="38"/>
      <c r="AA65" s="125"/>
      <c r="AB65" s="19"/>
      <c r="AD65" s="38"/>
      <c r="AF65" s="125"/>
      <c r="AG65" s="19"/>
      <c r="AI65" s="38"/>
      <c r="AK65" s="125"/>
      <c r="AL65" s="19"/>
      <c r="AN65" s="38"/>
      <c r="AP65" s="125"/>
      <c r="AQ65" s="19"/>
      <c r="AS65" s="38"/>
      <c r="AU65" s="125"/>
      <c r="AV65" s="19"/>
      <c r="AX65" s="38"/>
      <c r="AZ65" s="125"/>
      <c r="BA65" s="19"/>
      <c r="BC65" s="38"/>
      <c r="BE65" s="125"/>
      <c r="BF65" s="19"/>
      <c r="BH65" s="38"/>
      <c r="BJ65" s="125"/>
      <c r="BK65" s="19"/>
      <c r="BM65" s="38"/>
      <c r="BO65" s="125"/>
      <c r="BP65" s="19"/>
      <c r="BR65" s="38"/>
      <c r="BT65" s="125"/>
      <c r="BU65" s="19"/>
      <c r="BW65" s="38"/>
      <c r="BY65" s="125"/>
      <c r="BZ65" s="19"/>
      <c r="CB65" s="38"/>
      <c r="CD65" s="125"/>
      <c r="CE65" s="19"/>
      <c r="CG65" s="38"/>
      <c r="CI65" s="125"/>
      <c r="CJ65" s="19"/>
      <c r="CL65" s="38"/>
      <c r="CN65" s="125"/>
      <c r="CO65" s="19"/>
      <c r="CQ65" s="38"/>
      <c r="CS65" s="125"/>
      <c r="CT65" s="19"/>
      <c r="CV65" s="38"/>
      <c r="CX65" s="125"/>
      <c r="CY65" s="19"/>
      <c r="DA65" s="38"/>
      <c r="DC65" s="125"/>
      <c r="DD65" s="19"/>
      <c r="DF65" s="38"/>
      <c r="DH65" s="125"/>
      <c r="DI65" s="19"/>
      <c r="DK65" s="38"/>
      <c r="DM65" s="125"/>
      <c r="DN65" s="19"/>
      <c r="DP65" s="38"/>
      <c r="DR65" s="125"/>
      <c r="DS65" s="19"/>
      <c r="DU65" s="38"/>
      <c r="DW65" s="125"/>
    </row>
    <row r="66" spans="1:127" ht="13.5" customHeight="1" x14ac:dyDescent="0.25">
      <c r="A66" s="70"/>
      <c r="C66" s="19"/>
      <c r="E66" s="38"/>
      <c r="G66" s="125"/>
      <c r="H66" s="19"/>
      <c r="J66" s="38"/>
      <c r="L66" s="125"/>
      <c r="M66" s="19"/>
      <c r="O66" s="38"/>
      <c r="Q66" s="125"/>
      <c r="R66" s="19"/>
      <c r="T66" s="38"/>
      <c r="V66" s="125"/>
      <c r="W66" s="19"/>
      <c r="Y66" s="38"/>
      <c r="AA66" s="125"/>
      <c r="AB66" s="19"/>
      <c r="AD66" s="38"/>
      <c r="AF66" s="125"/>
      <c r="AG66" s="19"/>
      <c r="AI66" s="38"/>
      <c r="AK66" s="125"/>
      <c r="AL66" s="19"/>
      <c r="AN66" s="38"/>
      <c r="AP66" s="125"/>
      <c r="AQ66" s="19"/>
      <c r="AS66" s="38"/>
      <c r="AU66" s="125"/>
      <c r="AV66" s="19"/>
      <c r="AX66" s="38"/>
      <c r="AZ66" s="125"/>
      <c r="BA66" s="19"/>
      <c r="BC66" s="38"/>
      <c r="BE66" s="125"/>
      <c r="BF66" s="19"/>
      <c r="BH66" s="38"/>
      <c r="BJ66" s="125"/>
      <c r="BK66" s="19"/>
      <c r="BM66" s="38"/>
      <c r="BO66" s="125"/>
      <c r="BP66" s="19"/>
      <c r="BR66" s="38"/>
      <c r="BT66" s="125"/>
      <c r="BU66" s="19"/>
      <c r="BW66" s="38"/>
      <c r="BY66" s="125"/>
      <c r="BZ66" s="19"/>
      <c r="CB66" s="38"/>
      <c r="CD66" s="125"/>
      <c r="CE66" s="19"/>
      <c r="CG66" s="38"/>
      <c r="CI66" s="125"/>
      <c r="CJ66" s="19"/>
      <c r="CL66" s="38"/>
      <c r="CN66" s="125"/>
      <c r="CO66" s="19"/>
      <c r="CQ66" s="38"/>
      <c r="CS66" s="125"/>
      <c r="CT66" s="19"/>
      <c r="CV66" s="38"/>
      <c r="CX66" s="125"/>
      <c r="CY66" s="19"/>
      <c r="DA66" s="38"/>
      <c r="DC66" s="125"/>
      <c r="DD66" s="19"/>
      <c r="DF66" s="38"/>
      <c r="DH66" s="125"/>
      <c r="DI66" s="19"/>
      <c r="DK66" s="38"/>
      <c r="DM66" s="125"/>
      <c r="DN66" s="19"/>
      <c r="DP66" s="38"/>
      <c r="DR66" s="125"/>
      <c r="DS66" s="19"/>
      <c r="DU66" s="38"/>
      <c r="DW66" s="125"/>
    </row>
    <row r="67" spans="1:127" ht="13.5" customHeight="1" x14ac:dyDescent="0.25">
      <c r="A67" s="70"/>
      <c r="C67" s="19"/>
      <c r="E67" s="38"/>
      <c r="G67" s="125"/>
      <c r="H67" s="19"/>
      <c r="J67" s="38"/>
      <c r="L67" s="125"/>
      <c r="M67" s="19"/>
      <c r="O67" s="38"/>
      <c r="Q67" s="125"/>
      <c r="R67" s="19"/>
      <c r="T67" s="38"/>
      <c r="V67" s="125"/>
      <c r="W67" s="19"/>
      <c r="Y67" s="38"/>
      <c r="AA67" s="125"/>
      <c r="AB67" s="19"/>
      <c r="AD67" s="38"/>
      <c r="AF67" s="125"/>
      <c r="AG67" s="19"/>
      <c r="AI67" s="38"/>
      <c r="AK67" s="125"/>
      <c r="AL67" s="19"/>
      <c r="AN67" s="38"/>
      <c r="AP67" s="125"/>
      <c r="AQ67" s="19"/>
      <c r="AS67" s="38"/>
      <c r="AU67" s="125"/>
      <c r="AV67" s="19"/>
      <c r="AX67" s="38"/>
      <c r="AZ67" s="125"/>
      <c r="BA67" s="19"/>
      <c r="BC67" s="38"/>
      <c r="BE67" s="125"/>
      <c r="BF67" s="19"/>
      <c r="BH67" s="38"/>
      <c r="BJ67" s="125"/>
      <c r="BK67" s="19"/>
      <c r="BM67" s="38"/>
      <c r="BO67" s="125"/>
      <c r="BP67" s="19"/>
      <c r="BR67" s="38"/>
      <c r="BT67" s="125"/>
      <c r="BU67" s="19"/>
      <c r="BW67" s="38"/>
      <c r="BY67" s="125"/>
      <c r="BZ67" s="19"/>
      <c r="CB67" s="38"/>
      <c r="CD67" s="125"/>
      <c r="CE67" s="19"/>
      <c r="CG67" s="38"/>
      <c r="CI67" s="125"/>
      <c r="CJ67" s="19"/>
      <c r="CL67" s="38"/>
      <c r="CN67" s="125"/>
      <c r="CO67" s="19"/>
      <c r="CQ67" s="38"/>
      <c r="CS67" s="125"/>
      <c r="CT67" s="19"/>
      <c r="CV67" s="38"/>
      <c r="CX67" s="125"/>
      <c r="CY67" s="19"/>
      <c r="DA67" s="38"/>
      <c r="DC67" s="125"/>
      <c r="DD67" s="19"/>
      <c r="DF67" s="38"/>
      <c r="DH67" s="125"/>
      <c r="DI67" s="19"/>
      <c r="DK67" s="38"/>
      <c r="DM67" s="125"/>
      <c r="DN67" s="19"/>
      <c r="DP67" s="38"/>
      <c r="DR67" s="125"/>
      <c r="DS67" s="19"/>
      <c r="DU67" s="38"/>
      <c r="DW67" s="125"/>
    </row>
    <row r="68" spans="1:127" ht="13.5" customHeight="1" x14ac:dyDescent="0.25">
      <c r="A68" s="70"/>
      <c r="C68" s="19"/>
      <c r="E68" s="38"/>
      <c r="G68" s="125"/>
      <c r="H68" s="19"/>
      <c r="J68" s="38"/>
      <c r="L68" s="125"/>
      <c r="M68" s="19"/>
      <c r="O68" s="38"/>
      <c r="Q68" s="125"/>
      <c r="R68" s="19"/>
      <c r="T68" s="38"/>
      <c r="V68" s="125"/>
      <c r="W68" s="19"/>
      <c r="Y68" s="38"/>
      <c r="AA68" s="125"/>
      <c r="AB68" s="19"/>
      <c r="AD68" s="38"/>
      <c r="AF68" s="125"/>
      <c r="AG68" s="19"/>
      <c r="AI68" s="38"/>
      <c r="AK68" s="125"/>
      <c r="AL68" s="19"/>
      <c r="AN68" s="38"/>
      <c r="AP68" s="125"/>
      <c r="AQ68" s="19"/>
      <c r="AS68" s="38"/>
      <c r="AU68" s="125"/>
      <c r="AV68" s="19"/>
      <c r="AX68" s="38"/>
      <c r="AZ68" s="125"/>
      <c r="BA68" s="19"/>
      <c r="BC68" s="38"/>
      <c r="BE68" s="125"/>
      <c r="BF68" s="19"/>
      <c r="BH68" s="38"/>
      <c r="BJ68" s="125"/>
      <c r="BK68" s="19"/>
      <c r="BM68" s="38"/>
      <c r="BO68" s="125"/>
      <c r="BP68" s="19"/>
      <c r="BR68" s="38"/>
      <c r="BT68" s="125"/>
      <c r="BU68" s="19"/>
      <c r="BW68" s="38"/>
      <c r="BY68" s="125"/>
      <c r="BZ68" s="19"/>
      <c r="CB68" s="38"/>
      <c r="CD68" s="125"/>
      <c r="CE68" s="19"/>
      <c r="CG68" s="38"/>
      <c r="CI68" s="125"/>
      <c r="CJ68" s="19"/>
      <c r="CL68" s="38"/>
      <c r="CN68" s="125"/>
      <c r="CO68" s="19"/>
      <c r="CQ68" s="38"/>
      <c r="CS68" s="125"/>
      <c r="CT68" s="19"/>
      <c r="CV68" s="38"/>
      <c r="CX68" s="125"/>
      <c r="CY68" s="19"/>
      <c r="DA68" s="38"/>
      <c r="DC68" s="125"/>
      <c r="DD68" s="19"/>
      <c r="DF68" s="38"/>
      <c r="DH68" s="125"/>
      <c r="DI68" s="19"/>
      <c r="DK68" s="38"/>
      <c r="DM68" s="125"/>
      <c r="DN68" s="19"/>
      <c r="DP68" s="38"/>
      <c r="DR68" s="125"/>
      <c r="DS68" s="19"/>
      <c r="DU68" s="38"/>
      <c r="DW68" s="125"/>
    </row>
    <row r="69" spans="1:127" ht="13.5" customHeight="1" x14ac:dyDescent="0.25">
      <c r="A69" s="70"/>
      <c r="C69" s="19"/>
      <c r="E69" s="38"/>
      <c r="G69" s="125"/>
      <c r="H69" s="19"/>
      <c r="J69" s="38"/>
      <c r="L69" s="125"/>
      <c r="M69" s="19"/>
      <c r="O69" s="38"/>
      <c r="Q69" s="125"/>
      <c r="R69" s="19"/>
      <c r="T69" s="38"/>
      <c r="V69" s="125"/>
      <c r="W69" s="19"/>
      <c r="Y69" s="38"/>
      <c r="AA69" s="125"/>
      <c r="AB69" s="19"/>
      <c r="AD69" s="38"/>
      <c r="AF69" s="125"/>
      <c r="AG69" s="19"/>
      <c r="AI69" s="38"/>
      <c r="AK69" s="125"/>
      <c r="AL69" s="19"/>
      <c r="AN69" s="38"/>
      <c r="AP69" s="125"/>
      <c r="AQ69" s="19"/>
      <c r="AS69" s="38"/>
      <c r="AU69" s="125"/>
      <c r="AV69" s="19"/>
      <c r="AX69" s="38"/>
      <c r="AZ69" s="125"/>
      <c r="BA69" s="19"/>
      <c r="BC69" s="38"/>
      <c r="BE69" s="125"/>
      <c r="BF69" s="19"/>
      <c r="BH69" s="38"/>
      <c r="BJ69" s="125"/>
      <c r="BK69" s="19"/>
      <c r="BM69" s="38"/>
      <c r="BO69" s="125"/>
      <c r="BP69" s="19"/>
      <c r="BR69" s="38"/>
      <c r="BT69" s="125"/>
      <c r="BU69" s="19"/>
      <c r="BW69" s="38"/>
      <c r="BY69" s="125"/>
      <c r="BZ69" s="19"/>
      <c r="CB69" s="38"/>
      <c r="CD69" s="125"/>
      <c r="CE69" s="19"/>
      <c r="CG69" s="38"/>
      <c r="CI69" s="125"/>
      <c r="CJ69" s="19"/>
      <c r="CL69" s="38"/>
      <c r="CN69" s="125"/>
      <c r="CO69" s="19"/>
      <c r="CQ69" s="38"/>
      <c r="CS69" s="125"/>
      <c r="CT69" s="19"/>
      <c r="CV69" s="38"/>
      <c r="CX69" s="125"/>
      <c r="CY69" s="19"/>
      <c r="DA69" s="38"/>
      <c r="DC69" s="125"/>
      <c r="DD69" s="19"/>
      <c r="DF69" s="38"/>
      <c r="DH69" s="125"/>
      <c r="DI69" s="19"/>
      <c r="DK69" s="38"/>
      <c r="DM69" s="125"/>
      <c r="DN69" s="19"/>
      <c r="DP69" s="38"/>
      <c r="DR69" s="125"/>
      <c r="DS69" s="19"/>
      <c r="DU69" s="38"/>
      <c r="DW69" s="125"/>
    </row>
    <row r="70" spans="1:127" ht="13.5" customHeight="1" x14ac:dyDescent="0.25">
      <c r="A70" s="70"/>
      <c r="C70" s="19"/>
      <c r="E70" s="38"/>
      <c r="G70" s="125"/>
      <c r="H70" s="19"/>
      <c r="J70" s="38"/>
      <c r="L70" s="125"/>
      <c r="M70" s="19"/>
      <c r="O70" s="38"/>
      <c r="Q70" s="125"/>
      <c r="R70" s="19"/>
      <c r="T70" s="38"/>
      <c r="V70" s="125"/>
      <c r="W70" s="19"/>
      <c r="Y70" s="38"/>
      <c r="AA70" s="125"/>
      <c r="AB70" s="19"/>
      <c r="AD70" s="38"/>
      <c r="AF70" s="125"/>
      <c r="AG70" s="19"/>
      <c r="AI70" s="38"/>
      <c r="AK70" s="125"/>
      <c r="AL70" s="19"/>
      <c r="AN70" s="38"/>
      <c r="AP70" s="125"/>
      <c r="AQ70" s="19"/>
      <c r="AS70" s="38"/>
      <c r="AU70" s="125"/>
      <c r="AV70" s="19"/>
      <c r="AX70" s="38"/>
      <c r="AZ70" s="125"/>
      <c r="BA70" s="19"/>
      <c r="BC70" s="38"/>
      <c r="BE70" s="125"/>
      <c r="BF70" s="19"/>
      <c r="BH70" s="38"/>
      <c r="BJ70" s="125"/>
      <c r="BK70" s="19"/>
      <c r="BM70" s="38"/>
      <c r="BO70" s="125"/>
      <c r="BP70" s="19"/>
      <c r="BR70" s="38"/>
      <c r="BT70" s="125"/>
      <c r="BU70" s="19"/>
      <c r="BW70" s="38"/>
      <c r="BY70" s="125"/>
      <c r="BZ70" s="19"/>
      <c r="CB70" s="38"/>
      <c r="CD70" s="125"/>
      <c r="CE70" s="19"/>
      <c r="CG70" s="38"/>
      <c r="CI70" s="125"/>
      <c r="CJ70" s="19"/>
      <c r="CL70" s="38"/>
      <c r="CN70" s="125"/>
      <c r="CO70" s="19"/>
      <c r="CQ70" s="38"/>
      <c r="CS70" s="125"/>
      <c r="CT70" s="19"/>
      <c r="CV70" s="38"/>
      <c r="CX70" s="125"/>
      <c r="CY70" s="19"/>
      <c r="DA70" s="38"/>
      <c r="DC70" s="125"/>
      <c r="DD70" s="19"/>
      <c r="DF70" s="38"/>
      <c r="DH70" s="125"/>
      <c r="DI70" s="19"/>
      <c r="DK70" s="38"/>
      <c r="DM70" s="125"/>
      <c r="DN70" s="19"/>
      <c r="DP70" s="38"/>
      <c r="DR70" s="125"/>
      <c r="DS70" s="19"/>
      <c r="DU70" s="38"/>
      <c r="DW70" s="125"/>
    </row>
    <row r="71" spans="1:127" ht="13.5" customHeight="1" x14ac:dyDescent="0.25">
      <c r="A71" s="70"/>
      <c r="C71" s="19"/>
      <c r="E71" s="38"/>
      <c r="G71" s="125"/>
      <c r="H71" s="19"/>
      <c r="J71" s="38"/>
      <c r="L71" s="125"/>
      <c r="M71" s="19"/>
      <c r="O71" s="38"/>
      <c r="Q71" s="125"/>
      <c r="R71" s="19"/>
      <c r="T71" s="38"/>
      <c r="V71" s="125"/>
      <c r="W71" s="19"/>
      <c r="Y71" s="38"/>
      <c r="AA71" s="125"/>
      <c r="AB71" s="19"/>
      <c r="AD71" s="38"/>
      <c r="AF71" s="125"/>
      <c r="AG71" s="19"/>
      <c r="AI71" s="38"/>
      <c r="AK71" s="125"/>
      <c r="AL71" s="19"/>
      <c r="AN71" s="38"/>
      <c r="AP71" s="125"/>
      <c r="AQ71" s="19"/>
      <c r="AS71" s="38"/>
      <c r="AU71" s="125"/>
      <c r="AV71" s="19"/>
      <c r="AX71" s="38"/>
      <c r="AZ71" s="125"/>
      <c r="BA71" s="19"/>
      <c r="BC71" s="38"/>
      <c r="BE71" s="125"/>
      <c r="BF71" s="19"/>
      <c r="BH71" s="38"/>
      <c r="BJ71" s="125"/>
      <c r="BK71" s="19"/>
      <c r="BM71" s="38"/>
      <c r="BO71" s="125"/>
      <c r="BP71" s="19"/>
      <c r="BR71" s="38"/>
      <c r="BT71" s="125"/>
      <c r="BU71" s="19"/>
      <c r="BW71" s="38"/>
      <c r="BY71" s="125"/>
      <c r="BZ71" s="19"/>
      <c r="CB71" s="38"/>
      <c r="CD71" s="125"/>
      <c r="CE71" s="19"/>
      <c r="CG71" s="38"/>
      <c r="CI71" s="125"/>
      <c r="CJ71" s="19"/>
      <c r="CL71" s="38"/>
      <c r="CN71" s="125"/>
      <c r="CO71" s="19"/>
      <c r="CQ71" s="38"/>
      <c r="CS71" s="125"/>
      <c r="CT71" s="19"/>
      <c r="CV71" s="38"/>
      <c r="CX71" s="125"/>
      <c r="CY71" s="19"/>
      <c r="DA71" s="38"/>
      <c r="DC71" s="125"/>
      <c r="DD71" s="19"/>
      <c r="DF71" s="38"/>
      <c r="DH71" s="125"/>
      <c r="DI71" s="19"/>
      <c r="DK71" s="38"/>
      <c r="DM71" s="125"/>
      <c r="DN71" s="19"/>
      <c r="DP71" s="38"/>
      <c r="DR71" s="125"/>
      <c r="DS71" s="19"/>
      <c r="DU71" s="38"/>
      <c r="DW71" s="125"/>
    </row>
    <row r="72" spans="1:127" ht="13.5" customHeight="1" x14ac:dyDescent="0.25">
      <c r="A72" s="70"/>
      <c r="C72" s="19"/>
      <c r="E72" s="38"/>
      <c r="G72" s="125"/>
      <c r="H72" s="19"/>
      <c r="J72" s="38"/>
      <c r="L72" s="125"/>
      <c r="M72" s="19"/>
      <c r="O72" s="38"/>
      <c r="Q72" s="125"/>
      <c r="R72" s="19"/>
      <c r="T72" s="38"/>
      <c r="V72" s="125"/>
      <c r="W72" s="19"/>
      <c r="Y72" s="38"/>
      <c r="AA72" s="125"/>
      <c r="AB72" s="19"/>
      <c r="AD72" s="38"/>
      <c r="AF72" s="125"/>
      <c r="AG72" s="19"/>
      <c r="AI72" s="38"/>
      <c r="AK72" s="125"/>
      <c r="AL72" s="19"/>
      <c r="AN72" s="38"/>
      <c r="AP72" s="125"/>
      <c r="AQ72" s="19"/>
      <c r="AS72" s="38"/>
      <c r="AU72" s="125"/>
      <c r="AV72" s="19"/>
      <c r="AX72" s="38"/>
      <c r="AZ72" s="125"/>
      <c r="BA72" s="19"/>
      <c r="BC72" s="38"/>
      <c r="BE72" s="125"/>
      <c r="BF72" s="19"/>
      <c r="BH72" s="38"/>
      <c r="BJ72" s="125"/>
      <c r="BK72" s="19"/>
      <c r="BM72" s="38"/>
      <c r="BO72" s="125"/>
      <c r="BP72" s="19"/>
      <c r="BR72" s="38"/>
      <c r="BT72" s="125"/>
      <c r="BU72" s="19"/>
      <c r="BW72" s="38"/>
      <c r="BY72" s="125"/>
      <c r="BZ72" s="19"/>
      <c r="CB72" s="38"/>
      <c r="CD72" s="125"/>
      <c r="CE72" s="19"/>
      <c r="CG72" s="38"/>
      <c r="CI72" s="125"/>
      <c r="CJ72" s="19"/>
      <c r="CL72" s="38"/>
      <c r="CN72" s="125"/>
      <c r="CO72" s="19"/>
      <c r="CQ72" s="38"/>
      <c r="CS72" s="125"/>
      <c r="CT72" s="19"/>
      <c r="CV72" s="38"/>
      <c r="CX72" s="125"/>
      <c r="CY72" s="19"/>
      <c r="DA72" s="38"/>
      <c r="DC72" s="125"/>
      <c r="DD72" s="19"/>
      <c r="DF72" s="38"/>
      <c r="DH72" s="125"/>
      <c r="DI72" s="19"/>
      <c r="DK72" s="38"/>
      <c r="DM72" s="125"/>
      <c r="DN72" s="19"/>
      <c r="DP72" s="38"/>
      <c r="DR72" s="125"/>
      <c r="DS72" s="19"/>
      <c r="DU72" s="38"/>
      <c r="DW72" s="125"/>
    </row>
    <row r="73" spans="1:127" ht="13.5" customHeight="1" x14ac:dyDescent="0.25">
      <c r="A73" s="70"/>
      <c r="C73" s="19"/>
      <c r="E73" s="38"/>
      <c r="G73" s="125"/>
      <c r="H73" s="19"/>
      <c r="J73" s="38"/>
      <c r="L73" s="125"/>
      <c r="M73" s="19"/>
      <c r="O73" s="38"/>
      <c r="Q73" s="125"/>
      <c r="R73" s="19"/>
      <c r="T73" s="38"/>
      <c r="V73" s="125"/>
      <c r="W73" s="19"/>
      <c r="Y73" s="38"/>
      <c r="AA73" s="125"/>
      <c r="AB73" s="19"/>
      <c r="AD73" s="38"/>
      <c r="AF73" s="125"/>
      <c r="AG73" s="19"/>
      <c r="AI73" s="38"/>
      <c r="AK73" s="125"/>
      <c r="AL73" s="19"/>
      <c r="AN73" s="38"/>
      <c r="AP73" s="125"/>
      <c r="AQ73" s="19"/>
      <c r="AS73" s="38"/>
      <c r="AU73" s="125"/>
      <c r="AV73" s="19"/>
      <c r="AX73" s="38"/>
      <c r="AZ73" s="125"/>
      <c r="BA73" s="19"/>
      <c r="BC73" s="38"/>
      <c r="BE73" s="125"/>
      <c r="BF73" s="19"/>
      <c r="BH73" s="38"/>
      <c r="BJ73" s="125"/>
      <c r="BK73" s="19"/>
      <c r="BM73" s="38"/>
      <c r="BO73" s="125"/>
      <c r="BP73" s="19"/>
      <c r="BR73" s="38"/>
      <c r="BT73" s="125"/>
      <c r="BU73" s="19"/>
      <c r="BW73" s="38"/>
      <c r="BY73" s="125"/>
      <c r="BZ73" s="19"/>
      <c r="CB73" s="38"/>
      <c r="CD73" s="125"/>
      <c r="CE73" s="19"/>
      <c r="CG73" s="38"/>
      <c r="CI73" s="125"/>
      <c r="CJ73" s="19"/>
      <c r="CL73" s="38"/>
      <c r="CN73" s="125"/>
      <c r="CO73" s="19"/>
      <c r="CQ73" s="38"/>
      <c r="CS73" s="125"/>
      <c r="CT73" s="19"/>
      <c r="CV73" s="38"/>
      <c r="CX73" s="125"/>
      <c r="CY73" s="19"/>
      <c r="DA73" s="38"/>
      <c r="DC73" s="125"/>
      <c r="DD73" s="19"/>
      <c r="DF73" s="38"/>
      <c r="DH73" s="125"/>
      <c r="DI73" s="19"/>
      <c r="DK73" s="38"/>
      <c r="DM73" s="125"/>
      <c r="DN73" s="19"/>
      <c r="DP73" s="38"/>
      <c r="DR73" s="125"/>
      <c r="DS73" s="19"/>
      <c r="DU73" s="38"/>
      <c r="DW73" s="125"/>
    </row>
    <row r="74" spans="1:127" ht="13.5" customHeight="1" x14ac:dyDescent="0.25">
      <c r="A74" s="70"/>
      <c r="C74" s="19"/>
      <c r="E74" s="38"/>
      <c r="G74" s="125"/>
      <c r="H74" s="19"/>
      <c r="J74" s="38"/>
      <c r="L74" s="125"/>
      <c r="M74" s="19"/>
      <c r="O74" s="38"/>
      <c r="Q74" s="125"/>
      <c r="R74" s="19"/>
      <c r="T74" s="38"/>
      <c r="V74" s="125"/>
      <c r="W74" s="19"/>
      <c r="Y74" s="38"/>
      <c r="AA74" s="125"/>
      <c r="AB74" s="19"/>
      <c r="AD74" s="38"/>
      <c r="AF74" s="125"/>
      <c r="AG74" s="19"/>
      <c r="AI74" s="38"/>
      <c r="AK74" s="125"/>
      <c r="AL74" s="19"/>
      <c r="AN74" s="38"/>
      <c r="AP74" s="125"/>
      <c r="AQ74" s="19"/>
      <c r="AS74" s="38"/>
      <c r="AU74" s="125"/>
      <c r="AV74" s="19"/>
      <c r="AX74" s="38"/>
      <c r="AZ74" s="125"/>
      <c r="BA74" s="19"/>
      <c r="BC74" s="38"/>
      <c r="BE74" s="125"/>
      <c r="BF74" s="19"/>
      <c r="BH74" s="38"/>
      <c r="BJ74" s="125"/>
      <c r="BK74" s="19"/>
      <c r="BM74" s="38"/>
      <c r="BO74" s="125"/>
      <c r="BP74" s="19"/>
      <c r="BR74" s="38"/>
      <c r="BT74" s="125"/>
      <c r="BU74" s="19"/>
      <c r="BW74" s="38"/>
      <c r="BY74" s="125"/>
      <c r="BZ74" s="19"/>
      <c r="CB74" s="38"/>
      <c r="CD74" s="125"/>
      <c r="CE74" s="19"/>
      <c r="CG74" s="38"/>
      <c r="CI74" s="125"/>
      <c r="CJ74" s="19"/>
      <c r="CL74" s="38"/>
      <c r="CN74" s="125"/>
      <c r="CO74" s="19"/>
      <c r="CQ74" s="38"/>
      <c r="CS74" s="125"/>
      <c r="CT74" s="19"/>
      <c r="CV74" s="38"/>
      <c r="CX74" s="125"/>
      <c r="CY74" s="19"/>
      <c r="DA74" s="38"/>
      <c r="DC74" s="125"/>
      <c r="DD74" s="19"/>
      <c r="DF74" s="38"/>
      <c r="DH74" s="125"/>
      <c r="DI74" s="19"/>
      <c r="DK74" s="38"/>
      <c r="DM74" s="125"/>
      <c r="DN74" s="19"/>
      <c r="DP74" s="38"/>
      <c r="DR74" s="125"/>
      <c r="DS74" s="19"/>
      <c r="DU74" s="38"/>
      <c r="DW74" s="125"/>
    </row>
    <row r="75" spans="1:127" ht="13.5" customHeight="1" x14ac:dyDescent="0.25">
      <c r="A75" s="70"/>
      <c r="C75" s="19"/>
      <c r="E75" s="38"/>
      <c r="G75" s="125"/>
      <c r="H75" s="19"/>
      <c r="J75" s="38"/>
      <c r="L75" s="125"/>
      <c r="M75" s="19"/>
      <c r="O75" s="38"/>
      <c r="Q75" s="125"/>
      <c r="R75" s="19"/>
      <c r="T75" s="38"/>
      <c r="V75" s="125"/>
      <c r="W75" s="19"/>
      <c r="Y75" s="38"/>
      <c r="AA75" s="125"/>
      <c r="AB75" s="19"/>
      <c r="AD75" s="38"/>
      <c r="AF75" s="125"/>
      <c r="AG75" s="19"/>
      <c r="AI75" s="38"/>
      <c r="AK75" s="125"/>
      <c r="AL75" s="19"/>
      <c r="AN75" s="38"/>
      <c r="AP75" s="125"/>
      <c r="AQ75" s="19"/>
      <c r="AS75" s="38"/>
      <c r="AU75" s="125"/>
      <c r="AV75" s="19"/>
      <c r="AX75" s="38"/>
      <c r="AZ75" s="125"/>
      <c r="BA75" s="19"/>
      <c r="BC75" s="38"/>
      <c r="BE75" s="125"/>
      <c r="BF75" s="19"/>
      <c r="BH75" s="38"/>
      <c r="BJ75" s="125"/>
      <c r="BK75" s="19"/>
      <c r="BM75" s="38"/>
      <c r="BO75" s="125"/>
      <c r="BP75" s="19"/>
      <c r="BR75" s="38"/>
      <c r="BT75" s="125"/>
      <c r="BU75" s="19"/>
      <c r="BW75" s="38"/>
      <c r="BY75" s="125"/>
      <c r="BZ75" s="19"/>
      <c r="CB75" s="38"/>
      <c r="CD75" s="125"/>
      <c r="CE75" s="19"/>
      <c r="CG75" s="38"/>
      <c r="CI75" s="125"/>
      <c r="CJ75" s="19"/>
      <c r="CL75" s="38"/>
      <c r="CN75" s="125"/>
      <c r="CO75" s="19"/>
      <c r="CQ75" s="38"/>
      <c r="CS75" s="125"/>
      <c r="CT75" s="19"/>
      <c r="CV75" s="38"/>
      <c r="CX75" s="125"/>
      <c r="CY75" s="19"/>
      <c r="DA75" s="38"/>
      <c r="DC75" s="125"/>
      <c r="DD75" s="19"/>
      <c r="DF75" s="38"/>
      <c r="DH75" s="125"/>
      <c r="DI75" s="19"/>
      <c r="DK75" s="38"/>
      <c r="DM75" s="125"/>
      <c r="DN75" s="19"/>
      <c r="DP75" s="38"/>
      <c r="DR75" s="125"/>
      <c r="DS75" s="19"/>
      <c r="DU75" s="38"/>
      <c r="DW75" s="125"/>
    </row>
    <row r="76" spans="1:127" ht="13.5" customHeight="1" x14ac:dyDescent="0.25">
      <c r="A76" s="70"/>
      <c r="C76" s="19"/>
      <c r="E76" s="38"/>
      <c r="G76" s="125"/>
      <c r="H76" s="19"/>
      <c r="J76" s="38"/>
      <c r="L76" s="125"/>
      <c r="M76" s="19"/>
      <c r="O76" s="38"/>
      <c r="Q76" s="125"/>
      <c r="R76" s="19"/>
      <c r="T76" s="38"/>
      <c r="V76" s="125"/>
      <c r="W76" s="19"/>
      <c r="Y76" s="38"/>
      <c r="AA76" s="125"/>
      <c r="AB76" s="19"/>
      <c r="AD76" s="38"/>
      <c r="AF76" s="125"/>
      <c r="AG76" s="19"/>
      <c r="AI76" s="38"/>
      <c r="AK76" s="125"/>
      <c r="AL76" s="19"/>
      <c r="AN76" s="38"/>
      <c r="AP76" s="125"/>
      <c r="AQ76" s="19"/>
      <c r="AS76" s="38"/>
      <c r="AU76" s="125"/>
      <c r="AV76" s="19"/>
      <c r="AX76" s="38"/>
      <c r="AZ76" s="125"/>
      <c r="BA76" s="19"/>
      <c r="BC76" s="38"/>
      <c r="BE76" s="125"/>
      <c r="BF76" s="19"/>
      <c r="BH76" s="38"/>
      <c r="BJ76" s="125"/>
      <c r="BK76" s="19"/>
      <c r="BM76" s="38"/>
      <c r="BO76" s="125"/>
      <c r="BP76" s="19"/>
      <c r="BR76" s="38"/>
      <c r="BT76" s="125"/>
      <c r="BU76" s="19"/>
      <c r="BW76" s="38"/>
      <c r="BY76" s="125"/>
      <c r="BZ76" s="19"/>
      <c r="CB76" s="38"/>
      <c r="CD76" s="125"/>
      <c r="CE76" s="19"/>
      <c r="CG76" s="38"/>
      <c r="CI76" s="125"/>
      <c r="CJ76" s="19"/>
      <c r="CL76" s="38"/>
      <c r="CN76" s="125"/>
      <c r="CO76" s="19"/>
      <c r="CQ76" s="38"/>
      <c r="CS76" s="125"/>
      <c r="CT76" s="19"/>
      <c r="CV76" s="38"/>
      <c r="CX76" s="125"/>
      <c r="CY76" s="19"/>
      <c r="DA76" s="38"/>
      <c r="DC76" s="125"/>
      <c r="DD76" s="19"/>
      <c r="DF76" s="38"/>
      <c r="DH76" s="125"/>
      <c r="DI76" s="19"/>
      <c r="DK76" s="38"/>
      <c r="DM76" s="125"/>
      <c r="DN76" s="19"/>
      <c r="DP76" s="38"/>
      <c r="DR76" s="125"/>
      <c r="DS76" s="19"/>
      <c r="DU76" s="38"/>
      <c r="DW76" s="125"/>
    </row>
    <row r="77" spans="1:127" ht="13.5" customHeight="1" x14ac:dyDescent="0.25">
      <c r="A77" s="70"/>
      <c r="C77" s="19"/>
      <c r="E77" s="38"/>
      <c r="G77" s="125"/>
      <c r="H77" s="19"/>
      <c r="J77" s="38"/>
      <c r="L77" s="125"/>
      <c r="M77" s="19"/>
      <c r="O77" s="38"/>
      <c r="Q77" s="125"/>
      <c r="R77" s="19"/>
      <c r="T77" s="38"/>
      <c r="V77" s="125"/>
      <c r="W77" s="19"/>
      <c r="Y77" s="38"/>
      <c r="AA77" s="125"/>
      <c r="AB77" s="19"/>
      <c r="AD77" s="38"/>
      <c r="AF77" s="125"/>
      <c r="AG77" s="19"/>
      <c r="AI77" s="38"/>
      <c r="AK77" s="125"/>
      <c r="AL77" s="19"/>
      <c r="AN77" s="38"/>
      <c r="AP77" s="125"/>
      <c r="AQ77" s="19"/>
      <c r="AS77" s="38"/>
      <c r="AU77" s="125"/>
      <c r="AV77" s="19"/>
      <c r="AX77" s="38"/>
      <c r="AZ77" s="125"/>
      <c r="BA77" s="19"/>
      <c r="BC77" s="38"/>
      <c r="BE77" s="125"/>
      <c r="BF77" s="19"/>
      <c r="BH77" s="38"/>
      <c r="BJ77" s="125"/>
      <c r="BK77" s="19"/>
      <c r="BM77" s="38"/>
      <c r="BO77" s="125"/>
      <c r="BP77" s="19"/>
      <c r="BR77" s="38"/>
      <c r="BT77" s="125"/>
      <c r="BU77" s="19"/>
      <c r="BW77" s="38"/>
      <c r="BY77" s="125"/>
      <c r="BZ77" s="19"/>
      <c r="CB77" s="38"/>
      <c r="CD77" s="125"/>
      <c r="CE77" s="19"/>
      <c r="CG77" s="38"/>
      <c r="CI77" s="125"/>
      <c r="CJ77" s="19"/>
      <c r="CL77" s="38"/>
      <c r="CN77" s="125"/>
      <c r="CO77" s="19"/>
      <c r="CQ77" s="38"/>
      <c r="CS77" s="125"/>
      <c r="CT77" s="19"/>
      <c r="CV77" s="38"/>
      <c r="CX77" s="125"/>
      <c r="CY77" s="19"/>
      <c r="DA77" s="38"/>
      <c r="DC77" s="125"/>
      <c r="DD77" s="19"/>
      <c r="DF77" s="38"/>
      <c r="DH77" s="125"/>
      <c r="DI77" s="19"/>
      <c r="DK77" s="38"/>
      <c r="DM77" s="125"/>
      <c r="DN77" s="19"/>
      <c r="DP77" s="38"/>
      <c r="DR77" s="125"/>
      <c r="DS77" s="19"/>
      <c r="DU77" s="38"/>
      <c r="DW77" s="125"/>
    </row>
    <row r="78" spans="1:127" ht="13.5" customHeight="1" x14ac:dyDescent="0.25">
      <c r="A78" s="70"/>
      <c r="C78" s="19"/>
      <c r="E78" s="38"/>
      <c r="G78" s="125"/>
      <c r="H78" s="19"/>
      <c r="J78" s="38"/>
      <c r="L78" s="125"/>
      <c r="M78" s="19"/>
      <c r="O78" s="38"/>
      <c r="Q78" s="125"/>
      <c r="R78" s="19"/>
      <c r="T78" s="38"/>
      <c r="V78" s="125"/>
      <c r="W78" s="19"/>
      <c r="Y78" s="38"/>
      <c r="AA78" s="125"/>
      <c r="AB78" s="19"/>
      <c r="AD78" s="38"/>
      <c r="AF78" s="125"/>
      <c r="AG78" s="19"/>
      <c r="AI78" s="38"/>
      <c r="AK78" s="125"/>
      <c r="AL78" s="19"/>
      <c r="AN78" s="38"/>
      <c r="AP78" s="125"/>
      <c r="AQ78" s="19"/>
      <c r="AS78" s="38"/>
      <c r="AU78" s="125"/>
      <c r="AV78" s="19"/>
      <c r="AX78" s="38"/>
      <c r="AZ78" s="125"/>
      <c r="BA78" s="19"/>
      <c r="BC78" s="38"/>
      <c r="BE78" s="125"/>
      <c r="BF78" s="19"/>
      <c r="BH78" s="38"/>
      <c r="BJ78" s="125"/>
      <c r="BK78" s="19"/>
      <c r="BM78" s="38"/>
      <c r="BO78" s="125"/>
      <c r="BP78" s="19"/>
      <c r="BR78" s="38"/>
      <c r="BT78" s="125"/>
      <c r="BU78" s="19"/>
      <c r="BW78" s="38"/>
      <c r="BY78" s="125"/>
      <c r="BZ78" s="19"/>
      <c r="CB78" s="38"/>
      <c r="CD78" s="125"/>
      <c r="CE78" s="19"/>
      <c r="CG78" s="38"/>
      <c r="CI78" s="125"/>
      <c r="CJ78" s="19"/>
      <c r="CL78" s="38"/>
      <c r="CN78" s="125"/>
      <c r="CO78" s="19"/>
      <c r="CQ78" s="38"/>
      <c r="CS78" s="125"/>
      <c r="CT78" s="19"/>
      <c r="CV78" s="38"/>
      <c r="CX78" s="125"/>
      <c r="CY78" s="19"/>
      <c r="DA78" s="38"/>
      <c r="DC78" s="125"/>
      <c r="DD78" s="19"/>
      <c r="DF78" s="38"/>
      <c r="DH78" s="125"/>
      <c r="DI78" s="19"/>
      <c r="DK78" s="38"/>
      <c r="DM78" s="125"/>
      <c r="DN78" s="19"/>
      <c r="DP78" s="38"/>
      <c r="DR78" s="125"/>
      <c r="DS78" s="19"/>
      <c r="DU78" s="38"/>
      <c r="DW78" s="125"/>
    </row>
    <row r="79" spans="1:127" ht="13.5" customHeight="1" x14ac:dyDescent="0.25">
      <c r="A79" s="70"/>
      <c r="C79" s="19"/>
      <c r="E79" s="38"/>
      <c r="G79" s="125"/>
      <c r="H79" s="19"/>
      <c r="J79" s="38"/>
      <c r="L79" s="125"/>
      <c r="M79" s="19"/>
      <c r="O79" s="38"/>
      <c r="Q79" s="125"/>
      <c r="R79" s="19"/>
      <c r="T79" s="38"/>
      <c r="V79" s="125"/>
      <c r="W79" s="19"/>
      <c r="Y79" s="38"/>
      <c r="AA79" s="125"/>
      <c r="AB79" s="19"/>
      <c r="AD79" s="38"/>
      <c r="AF79" s="125"/>
      <c r="AG79" s="19"/>
      <c r="AI79" s="38"/>
      <c r="AK79" s="125"/>
      <c r="AL79" s="19"/>
      <c r="AN79" s="38"/>
      <c r="AP79" s="125"/>
      <c r="AQ79" s="19"/>
      <c r="AS79" s="38"/>
      <c r="AU79" s="125"/>
      <c r="AV79" s="19"/>
      <c r="AX79" s="38"/>
      <c r="AZ79" s="125"/>
      <c r="BA79" s="19"/>
      <c r="BC79" s="38"/>
      <c r="BE79" s="125"/>
      <c r="BF79" s="19"/>
      <c r="BH79" s="38"/>
      <c r="BJ79" s="125"/>
      <c r="BK79" s="19"/>
      <c r="BM79" s="38"/>
      <c r="BO79" s="125"/>
      <c r="BP79" s="19"/>
      <c r="BR79" s="38"/>
      <c r="BT79" s="125"/>
      <c r="BU79" s="19"/>
      <c r="BW79" s="38"/>
      <c r="BY79" s="125"/>
      <c r="BZ79" s="19"/>
      <c r="CB79" s="38"/>
      <c r="CD79" s="125"/>
      <c r="CE79" s="19"/>
      <c r="CG79" s="38"/>
      <c r="CI79" s="125"/>
      <c r="CJ79" s="19"/>
      <c r="CL79" s="38"/>
      <c r="CN79" s="125"/>
      <c r="CO79" s="19"/>
      <c r="CQ79" s="38"/>
      <c r="CS79" s="125"/>
      <c r="CT79" s="19"/>
      <c r="CV79" s="38"/>
      <c r="CX79" s="125"/>
      <c r="CY79" s="19"/>
      <c r="DA79" s="38"/>
      <c r="DC79" s="125"/>
      <c r="DD79" s="19"/>
      <c r="DF79" s="38"/>
      <c r="DH79" s="125"/>
      <c r="DI79" s="19"/>
      <c r="DK79" s="38"/>
      <c r="DM79" s="125"/>
      <c r="DN79" s="19"/>
      <c r="DP79" s="38"/>
      <c r="DR79" s="125"/>
      <c r="DS79" s="19"/>
      <c r="DU79" s="38"/>
      <c r="DW79" s="125"/>
    </row>
    <row r="80" spans="1:127" ht="13.5" customHeight="1" x14ac:dyDescent="0.25">
      <c r="A80" s="70"/>
      <c r="C80" s="19"/>
      <c r="E80" s="38"/>
      <c r="G80" s="125"/>
      <c r="H80" s="19"/>
      <c r="J80" s="38"/>
      <c r="L80" s="125"/>
      <c r="M80" s="19"/>
      <c r="O80" s="38"/>
      <c r="Q80" s="125"/>
      <c r="R80" s="19"/>
      <c r="T80" s="38"/>
      <c r="V80" s="125"/>
      <c r="W80" s="19"/>
      <c r="Y80" s="38"/>
      <c r="AA80" s="125"/>
      <c r="AB80" s="19"/>
      <c r="AD80" s="38"/>
      <c r="AF80" s="125"/>
      <c r="AG80" s="19"/>
      <c r="AI80" s="38"/>
      <c r="AK80" s="125"/>
      <c r="AL80" s="19"/>
      <c r="AN80" s="38"/>
      <c r="AP80" s="125"/>
      <c r="AQ80" s="19"/>
      <c r="AS80" s="38"/>
      <c r="AU80" s="125"/>
      <c r="AV80" s="19"/>
      <c r="AX80" s="38"/>
      <c r="AZ80" s="125"/>
      <c r="BA80" s="19"/>
      <c r="BC80" s="38"/>
      <c r="BE80" s="125"/>
      <c r="BF80" s="19"/>
      <c r="BH80" s="38"/>
      <c r="BJ80" s="125"/>
      <c r="BK80" s="19"/>
      <c r="BM80" s="38"/>
      <c r="BO80" s="125"/>
      <c r="BP80" s="19"/>
      <c r="BR80" s="38"/>
      <c r="BT80" s="125"/>
      <c r="BU80" s="19"/>
      <c r="BW80" s="38"/>
      <c r="BY80" s="125"/>
      <c r="BZ80" s="19"/>
      <c r="CB80" s="38"/>
      <c r="CD80" s="125"/>
      <c r="CE80" s="19"/>
      <c r="CG80" s="38"/>
      <c r="CI80" s="125"/>
      <c r="CJ80" s="19"/>
      <c r="CL80" s="38"/>
      <c r="CN80" s="125"/>
      <c r="CO80" s="19"/>
      <c r="CQ80" s="38"/>
      <c r="CS80" s="125"/>
      <c r="CT80" s="19"/>
      <c r="CV80" s="38"/>
      <c r="CX80" s="125"/>
      <c r="CY80" s="19"/>
      <c r="DA80" s="38"/>
      <c r="DC80" s="125"/>
      <c r="DD80" s="19"/>
      <c r="DF80" s="38"/>
      <c r="DH80" s="125"/>
      <c r="DI80" s="19"/>
      <c r="DK80" s="38"/>
      <c r="DM80" s="125"/>
      <c r="DN80" s="19"/>
      <c r="DP80" s="38"/>
      <c r="DR80" s="125"/>
      <c r="DS80" s="19"/>
      <c r="DU80" s="38"/>
      <c r="DW80" s="125"/>
    </row>
    <row r="81" spans="1:127" ht="13.5" customHeight="1" x14ac:dyDescent="0.25">
      <c r="A81" s="70"/>
      <c r="C81" s="19"/>
      <c r="E81" s="38"/>
      <c r="G81" s="125"/>
      <c r="H81" s="19"/>
      <c r="J81" s="38"/>
      <c r="L81" s="125"/>
      <c r="M81" s="19"/>
      <c r="O81" s="38"/>
      <c r="Q81" s="125"/>
      <c r="R81" s="19"/>
      <c r="T81" s="38"/>
      <c r="V81" s="125"/>
      <c r="W81" s="19"/>
      <c r="Y81" s="38"/>
      <c r="AA81" s="125"/>
      <c r="AB81" s="19"/>
      <c r="AD81" s="38"/>
      <c r="AF81" s="125"/>
      <c r="AG81" s="19"/>
      <c r="AI81" s="38"/>
      <c r="AK81" s="125"/>
      <c r="AL81" s="19"/>
      <c r="AN81" s="38"/>
      <c r="AP81" s="125"/>
      <c r="AQ81" s="19"/>
      <c r="AS81" s="38"/>
      <c r="AU81" s="125"/>
      <c r="AV81" s="19"/>
      <c r="AX81" s="38"/>
      <c r="AZ81" s="125"/>
      <c r="BA81" s="19"/>
      <c r="BC81" s="38"/>
      <c r="BE81" s="125"/>
      <c r="BF81" s="19"/>
      <c r="BH81" s="38"/>
      <c r="BJ81" s="125"/>
      <c r="BK81" s="19"/>
      <c r="BM81" s="38"/>
      <c r="BO81" s="125"/>
      <c r="BP81" s="19"/>
      <c r="BR81" s="38"/>
      <c r="BT81" s="125"/>
      <c r="BU81" s="19"/>
      <c r="BW81" s="38"/>
      <c r="BY81" s="125"/>
      <c r="BZ81" s="19"/>
      <c r="CB81" s="38"/>
      <c r="CD81" s="125"/>
      <c r="CE81" s="19"/>
      <c r="CG81" s="38"/>
      <c r="CI81" s="125"/>
      <c r="CJ81" s="19"/>
      <c r="CL81" s="38"/>
      <c r="CN81" s="125"/>
      <c r="CO81" s="19"/>
      <c r="CQ81" s="38"/>
      <c r="CS81" s="125"/>
      <c r="CT81" s="19"/>
      <c r="CV81" s="38"/>
      <c r="CX81" s="125"/>
      <c r="CY81" s="19"/>
      <c r="DA81" s="38"/>
      <c r="DC81" s="125"/>
      <c r="DD81" s="19"/>
      <c r="DF81" s="38"/>
      <c r="DH81" s="125"/>
      <c r="DI81" s="19"/>
      <c r="DK81" s="38"/>
      <c r="DM81" s="125"/>
      <c r="DN81" s="19"/>
      <c r="DP81" s="38"/>
      <c r="DR81" s="125"/>
      <c r="DS81" s="19"/>
      <c r="DU81" s="38"/>
      <c r="DW81" s="125"/>
    </row>
    <row r="82" spans="1:127" ht="13.5" customHeight="1" x14ac:dyDescent="0.25">
      <c r="A82" s="70"/>
      <c r="C82" s="19"/>
      <c r="E82" s="38"/>
      <c r="G82" s="125"/>
      <c r="H82" s="19"/>
      <c r="J82" s="38"/>
      <c r="L82" s="125"/>
      <c r="M82" s="19"/>
      <c r="O82" s="38"/>
      <c r="Q82" s="125"/>
      <c r="R82" s="19"/>
      <c r="T82" s="38"/>
      <c r="V82" s="125"/>
      <c r="W82" s="19"/>
      <c r="Y82" s="38"/>
      <c r="AA82" s="125"/>
      <c r="AB82" s="19"/>
      <c r="AD82" s="38"/>
      <c r="AF82" s="125"/>
      <c r="AG82" s="19"/>
      <c r="AI82" s="38"/>
      <c r="AK82" s="125"/>
      <c r="AL82" s="19"/>
      <c r="AN82" s="38"/>
      <c r="AP82" s="125"/>
      <c r="AQ82" s="19"/>
      <c r="AS82" s="38"/>
      <c r="AU82" s="125"/>
      <c r="AV82" s="19"/>
      <c r="AX82" s="38"/>
      <c r="AZ82" s="125"/>
      <c r="BA82" s="19"/>
      <c r="BC82" s="38"/>
      <c r="BE82" s="125"/>
      <c r="BF82" s="19"/>
      <c r="BH82" s="38"/>
      <c r="BJ82" s="125"/>
      <c r="BK82" s="19"/>
      <c r="BM82" s="38"/>
      <c r="BO82" s="125"/>
      <c r="BP82" s="19"/>
      <c r="BR82" s="38"/>
      <c r="BT82" s="125"/>
      <c r="BU82" s="19"/>
      <c r="BW82" s="38"/>
      <c r="BY82" s="125"/>
      <c r="BZ82" s="19"/>
      <c r="CB82" s="38"/>
      <c r="CD82" s="125"/>
      <c r="CE82" s="19"/>
      <c r="CG82" s="38"/>
      <c r="CI82" s="125"/>
      <c r="CJ82" s="19"/>
      <c r="CL82" s="38"/>
      <c r="CN82" s="125"/>
      <c r="CO82" s="19"/>
      <c r="CQ82" s="38"/>
      <c r="CS82" s="125"/>
      <c r="CT82" s="19"/>
      <c r="CV82" s="38"/>
      <c r="CX82" s="125"/>
      <c r="CY82" s="19"/>
      <c r="DA82" s="38"/>
      <c r="DC82" s="125"/>
      <c r="DD82" s="19"/>
      <c r="DF82" s="38"/>
      <c r="DH82" s="125"/>
      <c r="DI82" s="19"/>
      <c r="DK82" s="38"/>
      <c r="DM82" s="125"/>
      <c r="DN82" s="19"/>
      <c r="DP82" s="38"/>
      <c r="DR82" s="125"/>
      <c r="DS82" s="19"/>
      <c r="DU82" s="38"/>
      <c r="DW82" s="125"/>
    </row>
    <row r="83" spans="1:127" ht="13.5" customHeight="1" x14ac:dyDescent="0.25">
      <c r="A83" s="70"/>
      <c r="C83" s="19"/>
      <c r="E83" s="38"/>
      <c r="G83" s="125"/>
      <c r="H83" s="19"/>
      <c r="J83" s="38"/>
      <c r="L83" s="125"/>
      <c r="M83" s="19"/>
      <c r="O83" s="38"/>
      <c r="Q83" s="125"/>
      <c r="R83" s="19"/>
      <c r="T83" s="38"/>
      <c r="V83" s="125"/>
      <c r="W83" s="19"/>
      <c r="Y83" s="38"/>
      <c r="AA83" s="125"/>
      <c r="AB83" s="19"/>
      <c r="AD83" s="38"/>
      <c r="AF83" s="125"/>
      <c r="AG83" s="19"/>
      <c r="AI83" s="38"/>
      <c r="AK83" s="125"/>
      <c r="AL83" s="19"/>
      <c r="AN83" s="38"/>
      <c r="AP83" s="125"/>
      <c r="AQ83" s="19"/>
      <c r="AS83" s="38"/>
      <c r="AU83" s="125"/>
      <c r="AV83" s="19"/>
      <c r="AX83" s="38"/>
      <c r="AZ83" s="125"/>
      <c r="BA83" s="19"/>
      <c r="BC83" s="38"/>
      <c r="BE83" s="125"/>
      <c r="BF83" s="19"/>
      <c r="BH83" s="38"/>
      <c r="BJ83" s="125"/>
      <c r="BK83" s="19"/>
      <c r="BM83" s="38"/>
      <c r="BO83" s="125"/>
      <c r="BP83" s="19"/>
      <c r="BR83" s="38"/>
      <c r="BT83" s="125"/>
      <c r="BU83" s="19"/>
      <c r="BW83" s="38"/>
      <c r="BY83" s="125"/>
      <c r="BZ83" s="19"/>
      <c r="CB83" s="38"/>
      <c r="CD83" s="125"/>
      <c r="CE83" s="19"/>
      <c r="CG83" s="38"/>
      <c r="CI83" s="125"/>
      <c r="CJ83" s="19"/>
      <c r="CL83" s="38"/>
      <c r="CN83" s="125"/>
      <c r="CO83" s="19"/>
      <c r="CQ83" s="38"/>
      <c r="CS83" s="125"/>
      <c r="CT83" s="19"/>
      <c r="CV83" s="38"/>
      <c r="CX83" s="125"/>
      <c r="CY83" s="19"/>
      <c r="DA83" s="38"/>
      <c r="DC83" s="125"/>
      <c r="DD83" s="19"/>
      <c r="DF83" s="38"/>
      <c r="DH83" s="125"/>
      <c r="DI83" s="19"/>
      <c r="DK83" s="38"/>
      <c r="DM83" s="125"/>
      <c r="DN83" s="19"/>
      <c r="DP83" s="38"/>
      <c r="DR83" s="125"/>
      <c r="DS83" s="19"/>
      <c r="DU83" s="38"/>
      <c r="DW83" s="125"/>
    </row>
    <row r="84" spans="1:127" ht="13.5" customHeight="1" x14ac:dyDescent="0.25">
      <c r="A84" s="70"/>
      <c r="C84" s="19"/>
      <c r="E84" s="38"/>
      <c r="G84" s="125"/>
      <c r="H84" s="19"/>
      <c r="J84" s="38"/>
      <c r="L84" s="125"/>
      <c r="M84" s="19"/>
      <c r="O84" s="38"/>
      <c r="Q84" s="125"/>
      <c r="R84" s="19"/>
      <c r="T84" s="38"/>
      <c r="V84" s="125"/>
      <c r="W84" s="19"/>
      <c r="Y84" s="38"/>
      <c r="AA84" s="125"/>
      <c r="AB84" s="19"/>
      <c r="AD84" s="38"/>
      <c r="AF84" s="125"/>
      <c r="AG84" s="19"/>
      <c r="AI84" s="38"/>
      <c r="AK84" s="125"/>
      <c r="AL84" s="19"/>
      <c r="AN84" s="38"/>
      <c r="AP84" s="125"/>
      <c r="AQ84" s="19"/>
      <c r="AS84" s="38"/>
      <c r="AU84" s="125"/>
      <c r="AV84" s="19"/>
      <c r="AX84" s="38"/>
      <c r="AZ84" s="125"/>
      <c r="BA84" s="19"/>
      <c r="BC84" s="38"/>
      <c r="BE84" s="125"/>
      <c r="BF84" s="19"/>
      <c r="BH84" s="38"/>
      <c r="BJ84" s="125"/>
      <c r="BK84" s="19"/>
      <c r="BM84" s="38"/>
      <c r="BO84" s="125"/>
      <c r="BP84" s="19"/>
      <c r="BR84" s="38"/>
      <c r="BT84" s="125"/>
      <c r="BU84" s="19"/>
      <c r="BW84" s="38"/>
      <c r="BY84" s="125"/>
      <c r="BZ84" s="19"/>
      <c r="CB84" s="38"/>
      <c r="CD84" s="125"/>
      <c r="CE84" s="19"/>
      <c r="CG84" s="38"/>
      <c r="CI84" s="125"/>
      <c r="CJ84" s="19"/>
      <c r="CL84" s="38"/>
      <c r="CN84" s="125"/>
      <c r="CO84" s="19"/>
      <c r="CQ84" s="38"/>
      <c r="CS84" s="125"/>
      <c r="CT84" s="19"/>
      <c r="CV84" s="38"/>
      <c r="CX84" s="125"/>
      <c r="CY84" s="19"/>
      <c r="DA84" s="38"/>
      <c r="DC84" s="125"/>
      <c r="DD84" s="19"/>
      <c r="DF84" s="38"/>
      <c r="DH84" s="125"/>
      <c r="DI84" s="19"/>
      <c r="DK84" s="38"/>
      <c r="DM84" s="125"/>
      <c r="DN84" s="19"/>
      <c r="DP84" s="38"/>
      <c r="DR84" s="125"/>
      <c r="DS84" s="19"/>
      <c r="DU84" s="38"/>
      <c r="DW84" s="125"/>
    </row>
    <row r="85" spans="1:127" ht="13.5" customHeight="1" x14ac:dyDescent="0.25">
      <c r="A85" s="70"/>
      <c r="C85" s="19"/>
      <c r="E85" s="38"/>
      <c r="G85" s="125"/>
      <c r="H85" s="19"/>
      <c r="J85" s="38"/>
      <c r="L85" s="125"/>
      <c r="M85" s="19"/>
      <c r="O85" s="38"/>
      <c r="Q85" s="125"/>
      <c r="R85" s="19"/>
      <c r="T85" s="38"/>
      <c r="V85" s="125"/>
      <c r="W85" s="19"/>
      <c r="Y85" s="38"/>
      <c r="AA85" s="125"/>
      <c r="AB85" s="19"/>
      <c r="AD85" s="38"/>
      <c r="AF85" s="125"/>
      <c r="AG85" s="19"/>
      <c r="AI85" s="38"/>
      <c r="AK85" s="125"/>
      <c r="AL85" s="19"/>
      <c r="AN85" s="38"/>
      <c r="AP85" s="125"/>
      <c r="AQ85" s="19"/>
      <c r="AS85" s="38"/>
      <c r="AU85" s="125"/>
      <c r="AV85" s="19"/>
      <c r="AX85" s="38"/>
      <c r="AZ85" s="125"/>
      <c r="BA85" s="19"/>
      <c r="BC85" s="38"/>
      <c r="BE85" s="125"/>
      <c r="BF85" s="19"/>
      <c r="BH85" s="38"/>
      <c r="BJ85" s="125"/>
      <c r="BK85" s="19"/>
      <c r="BM85" s="38"/>
      <c r="BO85" s="125"/>
      <c r="BP85" s="19"/>
      <c r="BR85" s="38"/>
      <c r="BT85" s="125"/>
      <c r="BU85" s="19"/>
      <c r="BW85" s="38"/>
      <c r="BY85" s="125"/>
      <c r="BZ85" s="19"/>
      <c r="CB85" s="38"/>
      <c r="CD85" s="125"/>
      <c r="CE85" s="19"/>
      <c r="CG85" s="38"/>
      <c r="CI85" s="125"/>
      <c r="CJ85" s="19"/>
      <c r="CL85" s="38"/>
      <c r="CN85" s="125"/>
      <c r="CO85" s="19"/>
      <c r="CQ85" s="38"/>
      <c r="CS85" s="125"/>
      <c r="CT85" s="19"/>
      <c r="CV85" s="38"/>
      <c r="CX85" s="125"/>
      <c r="CY85" s="19"/>
      <c r="DA85" s="38"/>
      <c r="DC85" s="125"/>
      <c r="DD85" s="19"/>
      <c r="DF85" s="38"/>
      <c r="DH85" s="125"/>
      <c r="DI85" s="19"/>
      <c r="DK85" s="38"/>
      <c r="DM85" s="125"/>
      <c r="DN85" s="19"/>
      <c r="DP85" s="38"/>
      <c r="DR85" s="125"/>
      <c r="DS85" s="19"/>
      <c r="DU85" s="38"/>
      <c r="DW85" s="125"/>
    </row>
    <row r="86" spans="1:127" ht="13.5" customHeight="1" x14ac:dyDescent="0.25">
      <c r="A86" s="70"/>
      <c r="C86" s="19"/>
      <c r="E86" s="38"/>
      <c r="G86" s="125"/>
      <c r="H86" s="19"/>
      <c r="J86" s="38"/>
      <c r="L86" s="125"/>
      <c r="M86" s="19"/>
      <c r="O86" s="38"/>
      <c r="Q86" s="125"/>
      <c r="R86" s="19"/>
      <c r="T86" s="38"/>
      <c r="V86" s="125"/>
      <c r="W86" s="19"/>
      <c r="Y86" s="38"/>
      <c r="AA86" s="125"/>
      <c r="AB86" s="19"/>
      <c r="AD86" s="38"/>
      <c r="AF86" s="125"/>
      <c r="AG86" s="19"/>
      <c r="AI86" s="38"/>
      <c r="AK86" s="125"/>
      <c r="AL86" s="19"/>
      <c r="AN86" s="38"/>
      <c r="AP86" s="125"/>
      <c r="AQ86" s="19"/>
      <c r="AS86" s="38"/>
      <c r="AU86" s="125"/>
      <c r="AV86" s="19"/>
      <c r="AX86" s="38"/>
      <c r="AZ86" s="125"/>
      <c r="BA86" s="19"/>
      <c r="BC86" s="38"/>
      <c r="BE86" s="125"/>
      <c r="BF86" s="19"/>
      <c r="BH86" s="38"/>
      <c r="BJ86" s="125"/>
      <c r="BK86" s="19"/>
      <c r="BM86" s="38"/>
      <c r="BO86" s="125"/>
      <c r="BP86" s="19"/>
      <c r="BR86" s="38"/>
      <c r="BT86" s="125"/>
      <c r="BU86" s="19"/>
      <c r="BW86" s="38"/>
      <c r="BY86" s="125"/>
      <c r="BZ86" s="19"/>
      <c r="CB86" s="38"/>
      <c r="CD86" s="125"/>
      <c r="CE86" s="19"/>
      <c r="CG86" s="38"/>
      <c r="CI86" s="125"/>
      <c r="CJ86" s="19"/>
      <c r="CL86" s="38"/>
      <c r="CN86" s="125"/>
      <c r="CO86" s="19"/>
      <c r="CQ86" s="38"/>
      <c r="CS86" s="125"/>
      <c r="CT86" s="19"/>
      <c r="CV86" s="38"/>
      <c r="CX86" s="125"/>
      <c r="CY86" s="19"/>
      <c r="DA86" s="38"/>
      <c r="DC86" s="125"/>
      <c r="DD86" s="19"/>
      <c r="DF86" s="38"/>
      <c r="DH86" s="125"/>
      <c r="DI86" s="19"/>
      <c r="DK86" s="38"/>
      <c r="DM86" s="125"/>
      <c r="DN86" s="19"/>
      <c r="DP86" s="38"/>
      <c r="DR86" s="125"/>
      <c r="DS86" s="19"/>
      <c r="DU86" s="38"/>
      <c r="DW86" s="125"/>
    </row>
    <row r="87" spans="1:127" ht="13.5" customHeight="1" x14ac:dyDescent="0.25">
      <c r="A87" s="70"/>
      <c r="C87" s="19"/>
      <c r="E87" s="38"/>
      <c r="G87" s="125"/>
      <c r="H87" s="19"/>
      <c r="J87" s="38"/>
      <c r="L87" s="125"/>
      <c r="M87" s="19"/>
      <c r="O87" s="38"/>
      <c r="Q87" s="125"/>
      <c r="R87" s="19"/>
      <c r="T87" s="38"/>
      <c r="V87" s="125"/>
      <c r="W87" s="19"/>
      <c r="Y87" s="38"/>
      <c r="AA87" s="125"/>
      <c r="AB87" s="19"/>
      <c r="AD87" s="38"/>
      <c r="AF87" s="125"/>
      <c r="AG87" s="19"/>
      <c r="AI87" s="38"/>
      <c r="AK87" s="125"/>
      <c r="AL87" s="19"/>
      <c r="AN87" s="38"/>
      <c r="AP87" s="125"/>
      <c r="AQ87" s="19"/>
      <c r="AS87" s="38"/>
      <c r="AU87" s="125"/>
      <c r="AV87" s="19"/>
      <c r="AX87" s="38"/>
      <c r="AZ87" s="125"/>
      <c r="BA87" s="19"/>
      <c r="BC87" s="38"/>
      <c r="BE87" s="125"/>
      <c r="BF87" s="19"/>
      <c r="BH87" s="38"/>
      <c r="BJ87" s="125"/>
      <c r="BK87" s="19"/>
      <c r="BM87" s="38"/>
      <c r="BO87" s="125"/>
      <c r="BP87" s="19"/>
      <c r="BR87" s="38"/>
      <c r="BT87" s="125"/>
      <c r="BU87" s="19"/>
      <c r="BW87" s="38"/>
      <c r="BY87" s="125"/>
      <c r="BZ87" s="19"/>
      <c r="CB87" s="38"/>
      <c r="CD87" s="125"/>
      <c r="CE87" s="19"/>
      <c r="CG87" s="38"/>
      <c r="CI87" s="125"/>
      <c r="CJ87" s="19"/>
      <c r="CL87" s="38"/>
      <c r="CN87" s="125"/>
      <c r="CO87" s="19"/>
      <c r="CQ87" s="38"/>
      <c r="CS87" s="125"/>
      <c r="CT87" s="19"/>
      <c r="CV87" s="38"/>
      <c r="CX87" s="125"/>
      <c r="CY87" s="19"/>
      <c r="DA87" s="38"/>
      <c r="DC87" s="125"/>
      <c r="DD87" s="19"/>
      <c r="DF87" s="38"/>
      <c r="DH87" s="125"/>
      <c r="DI87" s="19"/>
      <c r="DK87" s="38"/>
      <c r="DM87" s="125"/>
      <c r="DN87" s="19"/>
      <c r="DP87" s="38"/>
      <c r="DR87" s="125"/>
      <c r="DS87" s="19"/>
      <c r="DU87" s="38"/>
      <c r="DW87" s="125"/>
    </row>
    <row r="88" spans="1:127" ht="13.5" customHeight="1" x14ac:dyDescent="0.25">
      <c r="A88" s="70"/>
      <c r="C88" s="19"/>
      <c r="E88" s="38"/>
      <c r="G88" s="125"/>
      <c r="H88" s="19"/>
      <c r="J88" s="38"/>
      <c r="L88" s="125"/>
      <c r="M88" s="19"/>
      <c r="O88" s="38"/>
      <c r="Q88" s="125"/>
      <c r="R88" s="19"/>
      <c r="T88" s="38"/>
      <c r="V88" s="125"/>
      <c r="W88" s="19"/>
      <c r="Y88" s="38"/>
      <c r="AA88" s="125"/>
      <c r="AB88" s="19"/>
      <c r="AD88" s="38"/>
      <c r="AF88" s="125"/>
      <c r="AG88" s="19"/>
      <c r="AI88" s="38"/>
      <c r="AK88" s="125"/>
      <c r="AL88" s="19"/>
      <c r="AN88" s="38"/>
      <c r="AP88" s="125"/>
      <c r="AQ88" s="19"/>
      <c r="AS88" s="38"/>
      <c r="AU88" s="125"/>
      <c r="AV88" s="19"/>
      <c r="AX88" s="38"/>
      <c r="AZ88" s="125"/>
      <c r="BA88" s="19"/>
      <c r="BC88" s="38"/>
      <c r="BE88" s="125"/>
      <c r="BF88" s="19"/>
      <c r="BH88" s="38"/>
      <c r="BJ88" s="125"/>
      <c r="BK88" s="19"/>
      <c r="BM88" s="38"/>
      <c r="BO88" s="125"/>
      <c r="BP88" s="19"/>
      <c r="BR88" s="38"/>
      <c r="BT88" s="125"/>
      <c r="BU88" s="19"/>
      <c r="BW88" s="38"/>
      <c r="BY88" s="125"/>
      <c r="BZ88" s="19"/>
      <c r="CB88" s="38"/>
      <c r="CD88" s="125"/>
      <c r="CE88" s="19"/>
      <c r="CG88" s="38"/>
      <c r="CI88" s="125"/>
      <c r="CJ88" s="19"/>
      <c r="CL88" s="38"/>
      <c r="CN88" s="125"/>
      <c r="CO88" s="19"/>
      <c r="CQ88" s="38"/>
      <c r="CS88" s="125"/>
      <c r="CT88" s="19"/>
      <c r="CV88" s="38"/>
      <c r="CX88" s="125"/>
      <c r="CY88" s="19"/>
      <c r="DA88" s="38"/>
      <c r="DC88" s="125"/>
      <c r="DD88" s="19"/>
      <c r="DF88" s="38"/>
      <c r="DH88" s="125"/>
      <c r="DI88" s="19"/>
      <c r="DK88" s="38"/>
      <c r="DM88" s="125"/>
      <c r="DN88" s="19"/>
      <c r="DP88" s="38"/>
      <c r="DR88" s="125"/>
      <c r="DS88" s="19"/>
      <c r="DU88" s="38"/>
      <c r="DW88" s="125"/>
    </row>
    <row r="89" spans="1:127" ht="13.5" customHeight="1" x14ac:dyDescent="0.25">
      <c r="A89" s="70"/>
      <c r="C89" s="19"/>
      <c r="E89" s="38"/>
      <c r="G89" s="125"/>
      <c r="H89" s="19"/>
      <c r="J89" s="38"/>
      <c r="L89" s="125"/>
      <c r="M89" s="19"/>
      <c r="O89" s="38"/>
      <c r="Q89" s="125"/>
      <c r="R89" s="19"/>
      <c r="T89" s="38"/>
      <c r="V89" s="125"/>
      <c r="W89" s="19"/>
      <c r="Y89" s="38"/>
      <c r="AA89" s="125"/>
      <c r="AB89" s="19"/>
      <c r="AD89" s="38"/>
      <c r="AF89" s="125"/>
      <c r="AG89" s="19"/>
      <c r="AI89" s="38"/>
      <c r="AK89" s="125"/>
      <c r="AL89" s="19"/>
      <c r="AN89" s="38"/>
      <c r="AP89" s="125"/>
      <c r="AQ89" s="19"/>
      <c r="AS89" s="38"/>
      <c r="AU89" s="125"/>
      <c r="AV89" s="19"/>
      <c r="AX89" s="38"/>
      <c r="AZ89" s="125"/>
      <c r="BA89" s="19"/>
      <c r="BC89" s="38"/>
      <c r="BE89" s="125"/>
      <c r="BF89" s="19"/>
      <c r="BH89" s="38"/>
      <c r="BJ89" s="125"/>
      <c r="BK89" s="19"/>
      <c r="BM89" s="38"/>
      <c r="BO89" s="125"/>
      <c r="BP89" s="19"/>
      <c r="BR89" s="38"/>
      <c r="BT89" s="125"/>
      <c r="BU89" s="19"/>
      <c r="BW89" s="38"/>
      <c r="BY89" s="125"/>
      <c r="BZ89" s="19"/>
      <c r="CB89" s="38"/>
      <c r="CD89" s="125"/>
      <c r="CE89" s="19"/>
      <c r="CG89" s="38"/>
      <c r="CI89" s="125"/>
      <c r="CJ89" s="19"/>
      <c r="CL89" s="38"/>
      <c r="CN89" s="125"/>
      <c r="CO89" s="19"/>
      <c r="CQ89" s="38"/>
      <c r="CS89" s="125"/>
      <c r="CT89" s="19"/>
      <c r="CV89" s="38"/>
      <c r="CX89" s="125"/>
      <c r="CY89" s="19"/>
      <c r="DA89" s="38"/>
      <c r="DC89" s="125"/>
      <c r="DD89" s="19"/>
      <c r="DF89" s="38"/>
      <c r="DH89" s="125"/>
      <c r="DI89" s="19"/>
      <c r="DK89" s="38"/>
      <c r="DM89" s="125"/>
      <c r="DN89" s="19"/>
      <c r="DP89" s="38"/>
      <c r="DR89" s="125"/>
      <c r="DS89" s="19"/>
      <c r="DU89" s="38"/>
      <c r="DW89" s="125"/>
    </row>
    <row r="90" spans="1:127" ht="13.5" customHeight="1" x14ac:dyDescent="0.25">
      <c r="A90" s="70"/>
      <c r="C90" s="19"/>
      <c r="E90" s="38"/>
      <c r="G90" s="125"/>
      <c r="H90" s="19"/>
      <c r="J90" s="38"/>
      <c r="L90" s="125"/>
      <c r="M90" s="19"/>
      <c r="O90" s="38"/>
      <c r="Q90" s="125"/>
      <c r="R90" s="19"/>
      <c r="T90" s="38"/>
      <c r="V90" s="125"/>
      <c r="W90" s="19"/>
      <c r="Y90" s="38"/>
      <c r="AA90" s="125"/>
      <c r="AB90" s="19"/>
      <c r="AD90" s="38"/>
      <c r="AF90" s="125"/>
      <c r="AG90" s="19"/>
      <c r="AI90" s="38"/>
      <c r="AK90" s="125"/>
      <c r="AL90" s="19"/>
      <c r="AN90" s="38"/>
      <c r="AP90" s="125"/>
      <c r="AQ90" s="19"/>
      <c r="AS90" s="38"/>
      <c r="AU90" s="125"/>
      <c r="AV90" s="19"/>
      <c r="AX90" s="38"/>
      <c r="AZ90" s="125"/>
      <c r="BA90" s="19"/>
      <c r="BC90" s="38"/>
      <c r="BE90" s="125"/>
      <c r="BF90" s="19"/>
      <c r="BH90" s="38"/>
      <c r="BJ90" s="125"/>
      <c r="BK90" s="19"/>
      <c r="BM90" s="38"/>
      <c r="BO90" s="125"/>
      <c r="BP90" s="19"/>
      <c r="BR90" s="38"/>
      <c r="BT90" s="125"/>
      <c r="BU90" s="19"/>
      <c r="BW90" s="38"/>
      <c r="BY90" s="125"/>
      <c r="BZ90" s="19"/>
      <c r="CB90" s="38"/>
      <c r="CD90" s="125"/>
      <c r="CE90" s="19"/>
      <c r="CG90" s="38"/>
      <c r="CI90" s="125"/>
      <c r="CJ90" s="19"/>
      <c r="CL90" s="38"/>
      <c r="CN90" s="125"/>
      <c r="CO90" s="19"/>
      <c r="CQ90" s="38"/>
      <c r="CS90" s="125"/>
      <c r="CT90" s="19"/>
      <c r="CV90" s="38"/>
      <c r="CX90" s="125"/>
      <c r="CY90" s="19"/>
      <c r="DA90" s="38"/>
      <c r="DC90" s="125"/>
      <c r="DD90" s="19"/>
      <c r="DF90" s="38"/>
      <c r="DH90" s="125"/>
      <c r="DI90" s="19"/>
      <c r="DK90" s="38"/>
      <c r="DM90" s="125"/>
      <c r="DN90" s="19"/>
      <c r="DP90" s="38"/>
      <c r="DR90" s="125"/>
      <c r="DS90" s="19"/>
      <c r="DU90" s="38"/>
      <c r="DW90" s="125"/>
    </row>
    <row r="91" spans="1:127" ht="13.5" customHeight="1" x14ac:dyDescent="0.25">
      <c r="A91" s="70"/>
      <c r="C91" s="19"/>
      <c r="E91" s="38"/>
      <c r="G91" s="125"/>
      <c r="H91" s="19"/>
      <c r="J91" s="38"/>
      <c r="L91" s="125"/>
      <c r="M91" s="19"/>
      <c r="O91" s="38"/>
      <c r="Q91" s="125"/>
      <c r="R91" s="19"/>
      <c r="T91" s="38"/>
      <c r="V91" s="125"/>
      <c r="W91" s="19"/>
      <c r="Y91" s="38"/>
      <c r="AA91" s="125"/>
      <c r="AB91" s="19"/>
      <c r="AD91" s="38"/>
      <c r="AF91" s="125"/>
      <c r="AG91" s="19"/>
      <c r="AI91" s="38"/>
      <c r="AK91" s="125"/>
      <c r="AL91" s="19"/>
      <c r="AN91" s="38"/>
      <c r="AP91" s="125"/>
      <c r="AQ91" s="19"/>
      <c r="AS91" s="38"/>
      <c r="AU91" s="125"/>
      <c r="AV91" s="19"/>
      <c r="AX91" s="38"/>
      <c r="AZ91" s="125"/>
      <c r="BA91" s="19"/>
      <c r="BC91" s="38"/>
      <c r="BE91" s="125"/>
      <c r="BF91" s="19"/>
      <c r="BH91" s="38"/>
      <c r="BJ91" s="125"/>
      <c r="BK91" s="19"/>
      <c r="BM91" s="38"/>
      <c r="BO91" s="125"/>
      <c r="BP91" s="19"/>
      <c r="BR91" s="38"/>
      <c r="BT91" s="125"/>
      <c r="BU91" s="19"/>
      <c r="BW91" s="38"/>
      <c r="BY91" s="125"/>
      <c r="BZ91" s="19"/>
      <c r="CB91" s="38"/>
      <c r="CD91" s="125"/>
      <c r="CE91" s="19"/>
      <c r="CG91" s="38"/>
      <c r="CI91" s="125"/>
      <c r="CJ91" s="19"/>
      <c r="CL91" s="38"/>
      <c r="CN91" s="125"/>
      <c r="CO91" s="19"/>
      <c r="CQ91" s="38"/>
      <c r="CS91" s="125"/>
      <c r="CT91" s="19"/>
      <c r="CV91" s="38"/>
      <c r="CX91" s="125"/>
      <c r="CY91" s="19"/>
      <c r="DA91" s="38"/>
      <c r="DC91" s="125"/>
      <c r="DD91" s="19"/>
      <c r="DF91" s="38"/>
      <c r="DH91" s="125"/>
      <c r="DI91" s="19"/>
      <c r="DK91" s="38"/>
      <c r="DM91" s="125"/>
      <c r="DN91" s="19"/>
      <c r="DP91" s="38"/>
      <c r="DR91" s="125"/>
      <c r="DS91" s="19"/>
      <c r="DU91" s="38"/>
      <c r="DW91" s="125"/>
    </row>
    <row r="92" spans="1:127" ht="13.5" customHeight="1" x14ac:dyDescent="0.25">
      <c r="A92" s="70"/>
      <c r="C92" s="19"/>
      <c r="E92" s="38"/>
      <c r="G92" s="125"/>
      <c r="H92" s="19"/>
      <c r="J92" s="38"/>
      <c r="L92" s="125"/>
      <c r="M92" s="19"/>
      <c r="O92" s="38"/>
      <c r="Q92" s="125"/>
      <c r="R92" s="19"/>
      <c r="T92" s="38"/>
      <c r="V92" s="125"/>
      <c r="W92" s="19"/>
      <c r="Y92" s="38"/>
      <c r="AA92" s="125"/>
      <c r="AB92" s="19"/>
      <c r="AD92" s="38"/>
      <c r="AF92" s="125"/>
      <c r="AG92" s="19"/>
      <c r="AI92" s="38"/>
      <c r="AK92" s="125"/>
      <c r="AL92" s="19"/>
      <c r="AN92" s="38"/>
      <c r="AP92" s="125"/>
      <c r="AQ92" s="19"/>
      <c r="AS92" s="38"/>
      <c r="AU92" s="125"/>
      <c r="AV92" s="19"/>
      <c r="AX92" s="38"/>
      <c r="AZ92" s="125"/>
      <c r="BA92" s="19"/>
      <c r="BC92" s="38"/>
      <c r="BE92" s="125"/>
      <c r="BF92" s="19"/>
      <c r="BH92" s="38"/>
      <c r="BJ92" s="125"/>
      <c r="BK92" s="19"/>
      <c r="BM92" s="38"/>
      <c r="BO92" s="125"/>
      <c r="BP92" s="19"/>
      <c r="BR92" s="38"/>
      <c r="BT92" s="125"/>
      <c r="BU92" s="19"/>
      <c r="BW92" s="38"/>
      <c r="BY92" s="125"/>
      <c r="BZ92" s="19"/>
      <c r="CB92" s="38"/>
      <c r="CD92" s="125"/>
      <c r="CE92" s="19"/>
      <c r="CG92" s="38"/>
      <c r="CI92" s="125"/>
      <c r="CJ92" s="19"/>
      <c r="CL92" s="38"/>
      <c r="CN92" s="125"/>
      <c r="CO92" s="19"/>
      <c r="CQ92" s="38"/>
      <c r="CS92" s="125"/>
      <c r="CT92" s="19"/>
      <c r="CV92" s="38"/>
      <c r="CX92" s="125"/>
      <c r="CY92" s="19"/>
      <c r="DA92" s="38"/>
      <c r="DC92" s="125"/>
      <c r="DD92" s="19"/>
      <c r="DF92" s="38"/>
      <c r="DH92" s="125"/>
      <c r="DI92" s="19"/>
      <c r="DK92" s="38"/>
      <c r="DM92" s="125"/>
      <c r="DN92" s="19"/>
      <c r="DP92" s="38"/>
      <c r="DR92" s="125"/>
      <c r="DS92" s="19"/>
      <c r="DU92" s="38"/>
      <c r="DW92" s="125"/>
    </row>
    <row r="93" spans="1:127" ht="13.5" customHeight="1" x14ac:dyDescent="0.25">
      <c r="A93" s="70"/>
      <c r="C93" s="19"/>
      <c r="E93" s="38"/>
      <c r="G93" s="125"/>
      <c r="H93" s="19"/>
      <c r="J93" s="38"/>
      <c r="L93" s="125"/>
      <c r="M93" s="19"/>
      <c r="O93" s="38"/>
      <c r="Q93" s="125"/>
      <c r="R93" s="19"/>
      <c r="T93" s="38"/>
      <c r="V93" s="125"/>
      <c r="W93" s="19"/>
      <c r="Y93" s="38"/>
      <c r="AA93" s="125"/>
      <c r="AB93" s="19"/>
      <c r="AD93" s="38"/>
      <c r="AF93" s="125"/>
      <c r="AG93" s="19"/>
      <c r="AI93" s="38"/>
      <c r="AK93" s="125"/>
      <c r="AL93" s="19"/>
      <c r="AN93" s="38"/>
      <c r="AP93" s="125"/>
      <c r="AQ93" s="19"/>
      <c r="AS93" s="38"/>
      <c r="AU93" s="125"/>
      <c r="AV93" s="19"/>
      <c r="AX93" s="38"/>
      <c r="AZ93" s="125"/>
      <c r="BA93" s="19"/>
      <c r="BC93" s="38"/>
      <c r="BE93" s="125"/>
      <c r="BF93" s="19"/>
      <c r="BH93" s="38"/>
      <c r="BJ93" s="125"/>
      <c r="BK93" s="19"/>
      <c r="BM93" s="38"/>
      <c r="BO93" s="125"/>
      <c r="BP93" s="19"/>
      <c r="BR93" s="38"/>
      <c r="BT93" s="125"/>
      <c r="BU93" s="19"/>
      <c r="BW93" s="38"/>
      <c r="BY93" s="125"/>
      <c r="BZ93" s="19"/>
      <c r="CB93" s="38"/>
      <c r="CD93" s="125"/>
      <c r="CE93" s="19"/>
      <c r="CG93" s="38"/>
      <c r="CI93" s="125"/>
      <c r="CJ93" s="19"/>
      <c r="CL93" s="38"/>
      <c r="CN93" s="125"/>
      <c r="CO93" s="19"/>
      <c r="CQ93" s="38"/>
      <c r="CS93" s="125"/>
      <c r="CT93" s="19"/>
      <c r="CV93" s="38"/>
      <c r="CX93" s="125"/>
      <c r="CY93" s="19"/>
      <c r="DA93" s="38"/>
      <c r="DC93" s="125"/>
      <c r="DD93" s="19"/>
      <c r="DF93" s="38"/>
      <c r="DH93" s="125"/>
      <c r="DI93" s="19"/>
      <c r="DK93" s="38"/>
      <c r="DM93" s="125"/>
      <c r="DN93" s="19"/>
      <c r="DP93" s="38"/>
      <c r="DR93" s="125"/>
      <c r="DS93" s="19"/>
      <c r="DU93" s="38"/>
      <c r="DW93" s="125"/>
    </row>
    <row r="94" spans="1:127" ht="13.5" customHeight="1" x14ac:dyDescent="0.25">
      <c r="A94" s="70"/>
      <c r="C94" s="19"/>
      <c r="E94" s="38"/>
      <c r="G94" s="125"/>
      <c r="H94" s="19"/>
      <c r="J94" s="38"/>
      <c r="L94" s="125"/>
      <c r="M94" s="19"/>
      <c r="O94" s="38"/>
      <c r="Q94" s="125"/>
      <c r="R94" s="19"/>
      <c r="T94" s="38"/>
      <c r="V94" s="125"/>
      <c r="W94" s="19"/>
      <c r="Y94" s="38"/>
      <c r="AA94" s="125"/>
      <c r="AB94" s="19"/>
      <c r="AD94" s="38"/>
      <c r="AF94" s="125"/>
      <c r="AG94" s="19"/>
      <c r="AI94" s="38"/>
      <c r="AK94" s="125"/>
      <c r="AL94" s="19"/>
      <c r="AN94" s="38"/>
      <c r="AP94" s="125"/>
      <c r="AQ94" s="19"/>
      <c r="AS94" s="38"/>
      <c r="AU94" s="125"/>
      <c r="AV94" s="19"/>
      <c r="AX94" s="38"/>
      <c r="AZ94" s="125"/>
      <c r="BA94" s="19"/>
      <c r="BC94" s="38"/>
      <c r="BE94" s="125"/>
      <c r="BF94" s="19"/>
      <c r="BH94" s="38"/>
      <c r="BJ94" s="125"/>
      <c r="BK94" s="19"/>
      <c r="BM94" s="38"/>
      <c r="BO94" s="125"/>
      <c r="BP94" s="19"/>
      <c r="BR94" s="38"/>
      <c r="BT94" s="125"/>
      <c r="BU94" s="19"/>
      <c r="BW94" s="38"/>
      <c r="BY94" s="125"/>
      <c r="BZ94" s="19"/>
      <c r="CB94" s="38"/>
      <c r="CD94" s="125"/>
      <c r="CE94" s="19"/>
      <c r="CG94" s="38"/>
      <c r="CI94" s="125"/>
      <c r="CJ94" s="19"/>
      <c r="CL94" s="38"/>
      <c r="CN94" s="125"/>
      <c r="CO94" s="19"/>
      <c r="CQ94" s="38"/>
      <c r="CS94" s="125"/>
      <c r="CT94" s="19"/>
      <c r="CV94" s="38"/>
      <c r="CX94" s="125"/>
      <c r="CY94" s="19"/>
      <c r="DA94" s="38"/>
      <c r="DC94" s="125"/>
      <c r="DD94" s="19"/>
      <c r="DF94" s="38"/>
      <c r="DH94" s="125"/>
      <c r="DI94" s="19"/>
      <c r="DK94" s="38"/>
      <c r="DM94" s="125"/>
      <c r="DN94" s="19"/>
      <c r="DP94" s="38"/>
      <c r="DR94" s="125"/>
      <c r="DS94" s="19"/>
      <c r="DU94" s="38"/>
      <c r="DW94" s="125"/>
    </row>
    <row r="95" spans="1:127" ht="13.5" customHeight="1" x14ac:dyDescent="0.25">
      <c r="A95" s="70"/>
      <c r="C95" s="19"/>
      <c r="E95" s="38"/>
      <c r="G95" s="125"/>
      <c r="H95" s="19"/>
      <c r="J95" s="38"/>
      <c r="L95" s="125"/>
      <c r="M95" s="19"/>
      <c r="O95" s="38"/>
      <c r="Q95" s="125"/>
      <c r="R95" s="19"/>
      <c r="T95" s="38"/>
      <c r="V95" s="125"/>
      <c r="W95" s="19"/>
      <c r="Y95" s="38"/>
      <c r="AA95" s="125"/>
      <c r="AB95" s="19"/>
      <c r="AD95" s="38"/>
      <c r="AF95" s="125"/>
      <c r="AG95" s="19"/>
      <c r="AI95" s="38"/>
      <c r="AK95" s="125"/>
      <c r="AL95" s="19"/>
      <c r="AN95" s="38"/>
      <c r="AP95" s="125"/>
      <c r="AQ95" s="19"/>
      <c r="AS95" s="38"/>
      <c r="AU95" s="125"/>
      <c r="AV95" s="19"/>
      <c r="AX95" s="38"/>
      <c r="AZ95" s="125"/>
      <c r="BA95" s="19"/>
      <c r="BC95" s="38"/>
      <c r="BE95" s="125"/>
      <c r="BF95" s="19"/>
      <c r="BH95" s="38"/>
      <c r="BJ95" s="125"/>
      <c r="BK95" s="19"/>
      <c r="BM95" s="38"/>
      <c r="BO95" s="125"/>
      <c r="BP95" s="19"/>
      <c r="BR95" s="38"/>
      <c r="BT95" s="125"/>
      <c r="BU95" s="19"/>
      <c r="BW95" s="38"/>
      <c r="BY95" s="125"/>
      <c r="BZ95" s="19"/>
      <c r="CB95" s="38"/>
      <c r="CD95" s="125"/>
      <c r="CE95" s="19"/>
      <c r="CG95" s="38"/>
      <c r="CI95" s="125"/>
      <c r="CJ95" s="19"/>
      <c r="CL95" s="38"/>
      <c r="CN95" s="125"/>
      <c r="CO95" s="19"/>
      <c r="CQ95" s="38"/>
      <c r="CS95" s="125"/>
      <c r="CT95" s="19"/>
      <c r="CV95" s="38"/>
      <c r="CX95" s="125"/>
      <c r="CY95" s="19"/>
      <c r="DA95" s="38"/>
      <c r="DC95" s="125"/>
      <c r="DD95" s="19"/>
      <c r="DF95" s="38"/>
      <c r="DH95" s="125"/>
      <c r="DI95" s="19"/>
      <c r="DK95" s="38"/>
      <c r="DM95" s="125"/>
      <c r="DN95" s="19"/>
      <c r="DP95" s="38"/>
      <c r="DR95" s="125"/>
      <c r="DS95" s="19"/>
      <c r="DU95" s="38"/>
      <c r="DW95" s="125"/>
    </row>
    <row r="96" spans="1:127" ht="13.5" customHeight="1" x14ac:dyDescent="0.25">
      <c r="A96" s="70"/>
      <c r="C96" s="19"/>
      <c r="E96" s="38"/>
      <c r="G96" s="125"/>
      <c r="H96" s="19"/>
      <c r="J96" s="38"/>
      <c r="L96" s="125"/>
      <c r="M96" s="19"/>
      <c r="O96" s="38"/>
      <c r="Q96" s="125"/>
      <c r="R96" s="19"/>
      <c r="T96" s="38"/>
      <c r="V96" s="125"/>
      <c r="W96" s="19"/>
      <c r="Y96" s="38"/>
      <c r="AA96" s="125"/>
      <c r="AB96" s="19"/>
      <c r="AD96" s="38"/>
      <c r="AF96" s="125"/>
      <c r="AG96" s="19"/>
      <c r="AI96" s="38"/>
      <c r="AK96" s="125"/>
      <c r="AL96" s="19"/>
      <c r="AN96" s="38"/>
      <c r="AP96" s="125"/>
      <c r="AQ96" s="19"/>
      <c r="AS96" s="38"/>
      <c r="AU96" s="125"/>
      <c r="AV96" s="19"/>
      <c r="AX96" s="38"/>
      <c r="AZ96" s="125"/>
      <c r="BA96" s="19"/>
      <c r="BC96" s="38"/>
      <c r="BE96" s="125"/>
      <c r="BF96" s="19"/>
      <c r="BH96" s="38"/>
      <c r="BJ96" s="125"/>
      <c r="BK96" s="19"/>
      <c r="BM96" s="38"/>
      <c r="BO96" s="125"/>
      <c r="BP96" s="19"/>
      <c r="BR96" s="38"/>
      <c r="BT96" s="125"/>
      <c r="BU96" s="19"/>
      <c r="BW96" s="38"/>
      <c r="BY96" s="125"/>
      <c r="BZ96" s="19"/>
      <c r="CB96" s="38"/>
      <c r="CD96" s="125"/>
      <c r="CE96" s="19"/>
      <c r="CG96" s="38"/>
      <c r="CI96" s="125"/>
      <c r="CJ96" s="19"/>
      <c r="CL96" s="38"/>
      <c r="CN96" s="125"/>
      <c r="CO96" s="19"/>
      <c r="CQ96" s="38"/>
      <c r="CS96" s="125"/>
      <c r="CT96" s="19"/>
      <c r="CV96" s="38"/>
      <c r="CX96" s="125"/>
      <c r="CY96" s="19"/>
      <c r="DA96" s="38"/>
      <c r="DC96" s="125"/>
      <c r="DD96" s="19"/>
      <c r="DF96" s="38"/>
      <c r="DH96" s="125"/>
      <c r="DI96" s="19"/>
      <c r="DK96" s="38"/>
      <c r="DM96" s="125"/>
      <c r="DN96" s="19"/>
      <c r="DP96" s="38"/>
      <c r="DR96" s="125"/>
      <c r="DS96" s="19"/>
      <c r="DU96" s="38"/>
      <c r="DW96" s="125"/>
    </row>
    <row r="97" spans="1:127" ht="13.5" customHeight="1" x14ac:dyDescent="0.25">
      <c r="A97" s="70"/>
      <c r="C97" s="19"/>
      <c r="E97" s="38"/>
      <c r="G97" s="125"/>
      <c r="H97" s="19"/>
      <c r="J97" s="38"/>
      <c r="L97" s="125"/>
      <c r="M97" s="19"/>
      <c r="O97" s="38"/>
      <c r="Q97" s="125"/>
      <c r="R97" s="19"/>
      <c r="T97" s="38"/>
      <c r="V97" s="125"/>
      <c r="W97" s="19"/>
      <c r="Y97" s="38"/>
      <c r="AA97" s="125"/>
      <c r="AB97" s="19"/>
      <c r="AD97" s="38"/>
      <c r="AF97" s="125"/>
      <c r="AG97" s="19"/>
      <c r="AI97" s="38"/>
      <c r="AK97" s="125"/>
      <c r="AL97" s="19"/>
      <c r="AN97" s="38"/>
      <c r="AP97" s="125"/>
      <c r="AQ97" s="19"/>
      <c r="AS97" s="38"/>
      <c r="AU97" s="125"/>
      <c r="AV97" s="19"/>
      <c r="AX97" s="38"/>
      <c r="AZ97" s="125"/>
      <c r="BA97" s="19"/>
      <c r="BC97" s="38"/>
      <c r="BE97" s="125"/>
      <c r="BF97" s="19"/>
      <c r="BH97" s="38"/>
      <c r="BJ97" s="125"/>
      <c r="BK97" s="19"/>
      <c r="BM97" s="38"/>
      <c r="BO97" s="125"/>
      <c r="BP97" s="19"/>
      <c r="BR97" s="38"/>
      <c r="BT97" s="125"/>
      <c r="BU97" s="19"/>
      <c r="BW97" s="38"/>
      <c r="BY97" s="125"/>
      <c r="BZ97" s="19"/>
      <c r="CB97" s="38"/>
      <c r="CD97" s="125"/>
      <c r="CE97" s="19"/>
      <c r="CG97" s="38"/>
      <c r="CI97" s="125"/>
      <c r="CJ97" s="19"/>
      <c r="CL97" s="38"/>
      <c r="CN97" s="125"/>
      <c r="CO97" s="19"/>
      <c r="CQ97" s="38"/>
      <c r="CS97" s="125"/>
      <c r="CT97" s="19"/>
      <c r="CV97" s="38"/>
      <c r="CX97" s="125"/>
      <c r="CY97" s="19"/>
      <c r="DA97" s="38"/>
      <c r="DC97" s="125"/>
      <c r="DD97" s="19"/>
      <c r="DF97" s="38"/>
      <c r="DH97" s="125"/>
      <c r="DI97" s="19"/>
      <c r="DK97" s="38"/>
      <c r="DM97" s="125"/>
      <c r="DN97" s="19"/>
      <c r="DP97" s="38"/>
      <c r="DR97" s="125"/>
      <c r="DS97" s="19"/>
      <c r="DU97" s="38"/>
      <c r="DW97" s="125"/>
    </row>
    <row r="98" spans="1:127" ht="13.5" customHeight="1" x14ac:dyDescent="0.25">
      <c r="A98" s="70"/>
      <c r="C98" s="19"/>
      <c r="E98" s="38"/>
      <c r="G98" s="125"/>
      <c r="H98" s="19"/>
      <c r="J98" s="38"/>
      <c r="L98" s="125"/>
      <c r="M98" s="19"/>
      <c r="O98" s="38"/>
      <c r="Q98" s="125"/>
      <c r="R98" s="19"/>
      <c r="T98" s="38"/>
      <c r="V98" s="125"/>
      <c r="W98" s="19"/>
      <c r="Y98" s="38"/>
      <c r="AA98" s="125"/>
      <c r="AB98" s="19"/>
      <c r="AD98" s="38"/>
      <c r="AF98" s="125"/>
      <c r="AG98" s="19"/>
      <c r="AI98" s="38"/>
      <c r="AK98" s="125"/>
      <c r="AL98" s="19"/>
      <c r="AN98" s="38"/>
      <c r="AP98" s="125"/>
      <c r="AQ98" s="19"/>
      <c r="AS98" s="38"/>
      <c r="AU98" s="125"/>
      <c r="AV98" s="19"/>
      <c r="AX98" s="38"/>
      <c r="AZ98" s="125"/>
      <c r="BA98" s="19"/>
      <c r="BC98" s="38"/>
      <c r="BE98" s="125"/>
      <c r="BF98" s="19"/>
      <c r="BH98" s="38"/>
      <c r="BJ98" s="125"/>
      <c r="BK98" s="19"/>
      <c r="BM98" s="38"/>
      <c r="BO98" s="125"/>
      <c r="BP98" s="19"/>
      <c r="BR98" s="38"/>
      <c r="BT98" s="125"/>
      <c r="BU98" s="19"/>
      <c r="BW98" s="38"/>
      <c r="BY98" s="125"/>
      <c r="BZ98" s="19"/>
      <c r="CB98" s="38"/>
      <c r="CD98" s="125"/>
      <c r="CE98" s="19"/>
      <c r="CG98" s="38"/>
      <c r="CI98" s="125"/>
      <c r="CJ98" s="19"/>
      <c r="CL98" s="38"/>
      <c r="CN98" s="125"/>
      <c r="CO98" s="19"/>
      <c r="CQ98" s="38"/>
      <c r="CS98" s="125"/>
      <c r="CT98" s="19"/>
      <c r="CV98" s="38"/>
      <c r="CX98" s="125"/>
      <c r="CY98" s="19"/>
      <c r="DA98" s="38"/>
      <c r="DC98" s="125"/>
      <c r="DD98" s="19"/>
      <c r="DF98" s="38"/>
      <c r="DH98" s="125"/>
      <c r="DI98" s="19"/>
      <c r="DK98" s="38"/>
      <c r="DM98" s="125"/>
      <c r="DN98" s="19"/>
      <c r="DP98" s="38"/>
      <c r="DR98" s="125"/>
      <c r="DS98" s="19"/>
      <c r="DU98" s="38"/>
      <c r="DW98" s="125"/>
    </row>
    <row r="99" spans="1:127" ht="13.5" customHeight="1" x14ac:dyDescent="0.25">
      <c r="A99" s="70"/>
      <c r="C99" s="19"/>
      <c r="E99" s="38"/>
      <c r="G99" s="125"/>
      <c r="H99" s="19"/>
      <c r="J99" s="38"/>
      <c r="L99" s="125"/>
      <c r="M99" s="19"/>
      <c r="O99" s="38"/>
      <c r="Q99" s="125"/>
      <c r="R99" s="19"/>
      <c r="T99" s="38"/>
      <c r="V99" s="125"/>
      <c r="W99" s="19"/>
      <c r="Y99" s="38"/>
      <c r="AA99" s="125"/>
      <c r="AB99" s="19"/>
      <c r="AD99" s="38"/>
      <c r="AF99" s="125"/>
      <c r="AG99" s="19"/>
      <c r="AI99" s="38"/>
      <c r="AK99" s="125"/>
      <c r="AL99" s="19"/>
      <c r="AN99" s="38"/>
      <c r="AP99" s="125"/>
      <c r="AQ99" s="19"/>
      <c r="AS99" s="38"/>
      <c r="AU99" s="125"/>
      <c r="AV99" s="19"/>
      <c r="AX99" s="38"/>
      <c r="AZ99" s="125"/>
      <c r="BA99" s="19"/>
      <c r="BC99" s="38"/>
      <c r="BE99" s="125"/>
      <c r="BF99" s="19"/>
      <c r="BH99" s="38"/>
      <c r="BJ99" s="125"/>
      <c r="BK99" s="19"/>
      <c r="BM99" s="38"/>
      <c r="BO99" s="125"/>
      <c r="BP99" s="19"/>
      <c r="BR99" s="38"/>
      <c r="BT99" s="125"/>
      <c r="BU99" s="19"/>
      <c r="BW99" s="38"/>
      <c r="BY99" s="125"/>
      <c r="BZ99" s="19"/>
      <c r="CB99" s="38"/>
      <c r="CD99" s="125"/>
      <c r="CE99" s="19"/>
      <c r="CG99" s="38"/>
      <c r="CI99" s="125"/>
      <c r="CJ99" s="19"/>
      <c r="CL99" s="38"/>
      <c r="CN99" s="125"/>
      <c r="CO99" s="19"/>
      <c r="CQ99" s="38"/>
      <c r="CS99" s="125"/>
      <c r="CT99" s="19"/>
      <c r="CV99" s="38"/>
      <c r="CX99" s="125"/>
      <c r="CY99" s="19"/>
      <c r="DA99" s="38"/>
      <c r="DC99" s="125"/>
      <c r="DD99" s="19"/>
      <c r="DF99" s="38"/>
      <c r="DH99" s="125"/>
      <c r="DI99" s="19"/>
      <c r="DK99" s="38"/>
      <c r="DM99" s="125"/>
      <c r="DN99" s="19"/>
      <c r="DP99" s="38"/>
      <c r="DR99" s="125"/>
      <c r="DS99" s="19"/>
      <c r="DU99" s="38"/>
      <c r="DW99" s="125"/>
    </row>
    <row r="100" spans="1:127" ht="13.5" customHeight="1" x14ac:dyDescent="0.25">
      <c r="A100" s="70"/>
      <c r="C100" s="19"/>
      <c r="E100" s="38"/>
      <c r="G100" s="125"/>
      <c r="H100" s="19"/>
      <c r="J100" s="38"/>
      <c r="L100" s="125"/>
      <c r="M100" s="19"/>
      <c r="O100" s="38"/>
      <c r="Q100" s="125"/>
      <c r="R100" s="19"/>
      <c r="T100" s="38"/>
      <c r="V100" s="125"/>
      <c r="W100" s="19"/>
      <c r="Y100" s="38"/>
      <c r="AA100" s="125"/>
      <c r="AB100" s="19"/>
      <c r="AD100" s="38"/>
      <c r="AF100" s="125"/>
      <c r="AG100" s="19"/>
      <c r="AI100" s="38"/>
      <c r="AK100" s="125"/>
      <c r="AL100" s="19"/>
      <c r="AN100" s="38"/>
      <c r="AP100" s="125"/>
      <c r="AQ100" s="19"/>
      <c r="AS100" s="38"/>
      <c r="AU100" s="125"/>
      <c r="AV100" s="19"/>
      <c r="AX100" s="38"/>
      <c r="AZ100" s="125"/>
      <c r="BA100" s="19"/>
      <c r="BC100" s="38"/>
      <c r="BE100" s="125"/>
      <c r="BF100" s="19"/>
      <c r="BH100" s="38"/>
      <c r="BJ100" s="125"/>
      <c r="BK100" s="19"/>
      <c r="BM100" s="38"/>
      <c r="BO100" s="125"/>
      <c r="BP100" s="19"/>
      <c r="BR100" s="38"/>
      <c r="BT100" s="125"/>
      <c r="BU100" s="19"/>
      <c r="BW100" s="38"/>
      <c r="BY100" s="125"/>
      <c r="BZ100" s="19"/>
      <c r="CB100" s="38"/>
      <c r="CD100" s="125"/>
      <c r="CE100" s="19"/>
      <c r="CG100" s="38"/>
      <c r="CI100" s="125"/>
      <c r="CJ100" s="19"/>
      <c r="CL100" s="38"/>
      <c r="CN100" s="125"/>
      <c r="CO100" s="19"/>
      <c r="CQ100" s="38"/>
      <c r="CS100" s="125"/>
      <c r="CT100" s="19"/>
      <c r="CV100" s="38"/>
      <c r="CX100" s="125"/>
      <c r="CY100" s="19"/>
      <c r="DA100" s="38"/>
      <c r="DC100" s="125"/>
      <c r="DD100" s="19"/>
      <c r="DF100" s="38"/>
      <c r="DH100" s="125"/>
      <c r="DI100" s="19"/>
      <c r="DK100" s="38"/>
      <c r="DM100" s="125"/>
      <c r="DN100" s="19"/>
      <c r="DP100" s="38"/>
      <c r="DR100" s="125"/>
      <c r="DS100" s="19"/>
      <c r="DU100" s="38"/>
      <c r="DW100" s="125"/>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info_parties!$A$1:$A$76</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40"/>
  <sheetViews>
    <sheetView tabSelected="1" zoomScaleNormal="100" workbookViewId="0">
      <pane xSplit="4" ySplit="10" topLeftCell="ES113" activePane="bottomRight" state="frozen"/>
      <selection activeCell="I6" sqref="I6"/>
      <selection pane="topRight" activeCell="I6" sqref="I6"/>
      <selection pane="bottomLeft" activeCell="I6" sqref="I6"/>
      <selection pane="bottomRight" activeCell="EU126" sqref="EU126"/>
    </sheetView>
  </sheetViews>
  <sheetFormatPr defaultColWidth="9.08984375" defaultRowHeight="13.5" customHeight="1" x14ac:dyDescent="0.25"/>
  <cols>
    <col min="1" max="1" width="8.90625" style="2" customWidth="1"/>
    <col min="2" max="2" width="23.90625" style="2" customWidth="1"/>
    <col min="3" max="3" width="6.81640625" style="2" customWidth="1"/>
    <col min="4" max="4" width="4.6328125" style="2" customWidth="1"/>
    <col min="5" max="5" width="8.90625" style="2" customWidth="1"/>
    <col min="6" max="6" width="16.08984375" style="2" customWidth="1"/>
    <col min="7" max="7" width="9.08984375" style="2" customWidth="1"/>
    <col min="8" max="8" width="9.08984375" style="2" bestFit="1" customWidth="1"/>
    <col min="9" max="9" width="24.08984375" style="2" customWidth="1"/>
    <col min="10" max="11" width="11.453125" style="2" customWidth="1"/>
    <col min="12" max="12" width="10.36328125" style="2" customWidth="1"/>
    <col min="13" max="16" width="11.453125" style="2" customWidth="1"/>
    <col min="17" max="17" width="11.453125" style="74" customWidth="1"/>
    <col min="18" max="23" width="11.453125" style="2" customWidth="1"/>
    <col min="24" max="24" width="28.453125" style="2" customWidth="1"/>
    <col min="25" max="25" width="26.90625" style="2" customWidth="1"/>
    <col min="26" max="32" width="8.90625" style="2" customWidth="1"/>
    <col min="33" max="33" width="13.6328125" style="2" customWidth="1"/>
    <col min="34" max="35" width="8.90625" style="2" customWidth="1"/>
    <col min="36" max="36" width="22.6328125" style="2" customWidth="1"/>
    <col min="37" max="40" width="8.90625" style="2" customWidth="1"/>
    <col min="41" max="48" width="9.08984375" style="2"/>
    <col min="49" max="49" width="17" style="2" customWidth="1"/>
    <col min="50" max="60" width="9.08984375" style="2"/>
    <col min="61" max="61" width="22.6328125" style="2" customWidth="1"/>
    <col min="62" max="72" width="9.08984375" style="2"/>
    <col min="73" max="73" width="33.36328125" style="2" customWidth="1"/>
    <col min="74" max="84" width="9.08984375" style="2"/>
    <col min="85" max="85" width="17.90625" style="2" customWidth="1"/>
    <col min="86" max="96" width="9.08984375" style="2"/>
    <col min="97" max="97" width="37.90625" style="2" customWidth="1"/>
    <col min="98" max="102" width="9.08984375" style="2"/>
    <col min="103" max="104" width="7" style="2" bestFit="1" customWidth="1"/>
    <col min="105" max="105" width="9.08984375" style="2"/>
    <col min="106" max="106" width="6.453125" style="2" customWidth="1"/>
    <col min="107" max="107" width="6.1796875" style="2" customWidth="1"/>
    <col min="108" max="108" width="9.08984375" style="2"/>
    <col min="109" max="109" width="17.36328125" style="2" customWidth="1"/>
    <col min="110" max="156" width="9.08984375" style="2"/>
    <col min="157" max="157" width="9.36328125" style="2" customWidth="1"/>
    <col min="158" max="16384" width="9.08984375" style="2"/>
  </cols>
  <sheetData>
    <row r="1" spans="1:292" ht="13.5" customHeight="1" x14ac:dyDescent="0.25">
      <c r="A1" s="18" t="s">
        <v>10</v>
      </c>
      <c r="B1" s="20"/>
      <c r="C1" s="85"/>
      <c r="D1" s="86"/>
      <c r="E1" s="244" t="s">
        <v>363</v>
      </c>
      <c r="F1" s="86"/>
      <c r="G1" s="86"/>
      <c r="H1" s="86"/>
      <c r="I1" s="86"/>
      <c r="J1" s="86"/>
      <c r="K1" s="86"/>
      <c r="L1" s="86"/>
      <c r="M1" s="86"/>
      <c r="N1" s="86"/>
      <c r="O1" s="86"/>
      <c r="P1" s="86"/>
      <c r="Q1" s="244" t="s">
        <v>602</v>
      </c>
      <c r="R1" s="86"/>
      <c r="S1" s="86"/>
      <c r="T1" s="86"/>
      <c r="U1" s="86"/>
      <c r="V1" s="86"/>
      <c r="W1" s="86"/>
      <c r="X1" s="86"/>
      <c r="Y1" s="86"/>
      <c r="Z1" s="86"/>
      <c r="AA1" s="86"/>
      <c r="AB1" s="86"/>
      <c r="AC1" s="244" t="s">
        <v>365</v>
      </c>
      <c r="AD1" s="86"/>
      <c r="AE1" s="86"/>
      <c r="AF1" s="86"/>
      <c r="AG1" s="86"/>
      <c r="AH1" s="86"/>
      <c r="AI1" s="86"/>
      <c r="AJ1" s="86"/>
      <c r="AK1" s="86"/>
      <c r="AL1" s="86"/>
      <c r="AM1" s="86"/>
      <c r="AN1" s="86"/>
      <c r="AO1" s="87" t="s">
        <v>366</v>
      </c>
      <c r="AP1" s="86"/>
      <c r="AQ1" s="86"/>
      <c r="AR1" s="86"/>
      <c r="AS1" s="86"/>
      <c r="AT1" s="86"/>
      <c r="AU1" s="86"/>
      <c r="AV1" s="86"/>
      <c r="AW1" s="86"/>
      <c r="AX1" s="86"/>
      <c r="AY1" s="86"/>
      <c r="AZ1" s="86"/>
      <c r="BA1" s="87" t="s">
        <v>367</v>
      </c>
      <c r="BB1" s="86"/>
      <c r="BC1" s="86"/>
      <c r="BD1" s="86"/>
      <c r="BE1" s="86"/>
      <c r="BF1" s="86"/>
      <c r="BG1" s="86"/>
      <c r="BH1" s="86"/>
      <c r="BI1" s="86"/>
      <c r="BJ1" s="86"/>
      <c r="BK1" s="86"/>
      <c r="BL1" s="86"/>
      <c r="BM1" s="87" t="s">
        <v>368</v>
      </c>
      <c r="BN1" s="86"/>
      <c r="BO1" s="86"/>
      <c r="BP1" s="86"/>
      <c r="BQ1" s="86"/>
      <c r="BR1" s="86"/>
      <c r="BS1" s="86"/>
      <c r="BT1" s="86"/>
      <c r="BU1" s="86"/>
      <c r="BV1" s="86"/>
      <c r="BW1" s="86"/>
      <c r="BX1" s="86"/>
      <c r="BY1" s="87" t="s">
        <v>369</v>
      </c>
      <c r="BZ1" s="86"/>
      <c r="CA1" s="86"/>
      <c r="CB1" s="86"/>
      <c r="CC1" s="86"/>
      <c r="CD1" s="86"/>
      <c r="CE1" s="86"/>
      <c r="CF1" s="86"/>
      <c r="CG1" s="86"/>
      <c r="CH1" s="86"/>
      <c r="CI1" s="86"/>
      <c r="CJ1" s="86"/>
      <c r="CK1" s="87" t="s">
        <v>833</v>
      </c>
      <c r="CL1" s="86"/>
      <c r="CM1" s="86"/>
      <c r="CN1" s="86"/>
      <c r="CO1" s="86"/>
      <c r="CP1" s="86"/>
      <c r="CQ1" s="86"/>
      <c r="CR1" s="86"/>
      <c r="CS1" s="86"/>
      <c r="CT1" s="86"/>
      <c r="CU1" s="86"/>
      <c r="CV1" s="86"/>
      <c r="CW1" s="87" t="s">
        <v>792</v>
      </c>
      <c r="CX1" s="86"/>
      <c r="CY1" s="86"/>
      <c r="CZ1" s="86"/>
      <c r="DA1" s="86"/>
      <c r="DB1" s="86"/>
      <c r="DC1" s="86"/>
      <c r="DD1" s="86"/>
      <c r="DE1" s="86"/>
      <c r="DF1" s="86"/>
      <c r="DG1" s="86"/>
      <c r="DH1" s="86"/>
      <c r="DI1" s="87" t="s">
        <v>907</v>
      </c>
      <c r="DJ1" s="86"/>
      <c r="DK1" s="86"/>
      <c r="DL1" s="86"/>
      <c r="DM1" s="86"/>
      <c r="DN1" s="86"/>
      <c r="DO1" s="86"/>
      <c r="DP1" s="86"/>
      <c r="DQ1" s="86"/>
      <c r="DR1" s="86"/>
      <c r="DS1" s="86"/>
      <c r="DT1" s="86"/>
      <c r="DU1" s="87" t="s">
        <v>925</v>
      </c>
      <c r="DV1" s="86"/>
      <c r="DW1" s="86"/>
      <c r="DX1" s="86"/>
      <c r="DY1" s="86"/>
      <c r="DZ1" s="86"/>
      <c r="EA1" s="86"/>
      <c r="EB1" s="86"/>
      <c r="EC1" s="86"/>
      <c r="ED1" s="86"/>
      <c r="EE1" s="86"/>
      <c r="EF1" s="86"/>
      <c r="EG1" s="87" t="s">
        <v>942</v>
      </c>
      <c r="EH1" s="86"/>
      <c r="EI1" s="86"/>
      <c r="EJ1" s="86"/>
      <c r="EK1" s="86"/>
      <c r="EL1" s="86"/>
      <c r="EM1" s="86"/>
      <c r="EN1" s="86"/>
      <c r="EO1" s="86"/>
      <c r="EP1" s="86"/>
      <c r="EQ1" s="86"/>
      <c r="ER1" s="86"/>
      <c r="ES1" s="87" t="s">
        <v>957</v>
      </c>
      <c r="ET1" s="86"/>
      <c r="EU1" s="86"/>
      <c r="EV1" s="86"/>
      <c r="EW1" s="86"/>
      <c r="EX1" s="86"/>
      <c r="EY1" s="86"/>
      <c r="EZ1" s="86"/>
      <c r="FA1" s="86"/>
      <c r="FB1" s="86"/>
      <c r="FC1" s="86"/>
      <c r="FD1" s="86"/>
      <c r="FE1" s="87"/>
      <c r="FF1" s="86"/>
      <c r="FG1" s="86"/>
      <c r="FH1" s="86"/>
      <c r="FI1" s="86"/>
      <c r="FJ1" s="86"/>
      <c r="FK1" s="86"/>
      <c r="FL1" s="86"/>
      <c r="FM1" s="86"/>
      <c r="FN1" s="86"/>
      <c r="FO1" s="86"/>
      <c r="FP1" s="86"/>
      <c r="FQ1" s="87"/>
      <c r="FR1" s="86"/>
      <c r="FS1" s="86"/>
      <c r="FT1" s="86"/>
      <c r="FU1" s="86"/>
      <c r="FV1" s="86"/>
      <c r="FW1" s="86"/>
      <c r="FX1" s="86"/>
      <c r="FY1" s="86"/>
      <c r="FZ1" s="86"/>
      <c r="GA1" s="86"/>
      <c r="GB1" s="86"/>
      <c r="GC1" s="87"/>
      <c r="GD1" s="86"/>
      <c r="GE1" s="86"/>
      <c r="GF1" s="86"/>
      <c r="GG1" s="86"/>
      <c r="GH1" s="86"/>
      <c r="GI1" s="86"/>
      <c r="GJ1" s="86"/>
      <c r="GK1" s="86"/>
      <c r="GL1" s="86"/>
      <c r="GM1" s="86"/>
      <c r="GN1" s="86"/>
      <c r="GO1" s="87"/>
      <c r="GP1" s="86"/>
      <c r="GQ1" s="86"/>
      <c r="GR1" s="86"/>
      <c r="GS1" s="86"/>
      <c r="GT1" s="86"/>
      <c r="GU1" s="86"/>
      <c r="GV1" s="86"/>
      <c r="GW1" s="86"/>
      <c r="GX1" s="86"/>
      <c r="GY1" s="86"/>
      <c r="GZ1" s="86"/>
      <c r="HA1" s="87"/>
      <c r="HB1" s="86"/>
      <c r="HC1" s="86"/>
      <c r="HD1" s="86"/>
      <c r="HE1" s="86"/>
      <c r="HF1" s="86"/>
      <c r="HG1" s="86"/>
      <c r="HH1" s="86"/>
      <c r="HI1" s="86"/>
      <c r="HJ1" s="86"/>
      <c r="HK1" s="86"/>
      <c r="HL1" s="86"/>
      <c r="HM1" s="87"/>
      <c r="HN1" s="86"/>
      <c r="HO1" s="86"/>
      <c r="HP1" s="86"/>
      <c r="HQ1" s="86"/>
      <c r="HR1" s="86"/>
      <c r="HS1" s="86"/>
      <c r="HT1" s="86"/>
      <c r="HU1" s="86"/>
      <c r="HV1" s="86"/>
      <c r="HW1" s="86"/>
      <c r="HX1" s="86"/>
      <c r="HY1" s="87"/>
      <c r="HZ1" s="86"/>
      <c r="IA1" s="86"/>
      <c r="IB1" s="86"/>
      <c r="IC1" s="86"/>
      <c r="ID1" s="86"/>
      <c r="IE1" s="86"/>
      <c r="IF1" s="86"/>
      <c r="IG1" s="86"/>
      <c r="IH1" s="86"/>
      <c r="II1" s="86"/>
      <c r="IJ1" s="86"/>
      <c r="IK1" s="87"/>
      <c r="IL1" s="86"/>
      <c r="IM1" s="86"/>
      <c r="IN1" s="86"/>
      <c r="IO1" s="86"/>
      <c r="IP1" s="86"/>
      <c r="IQ1" s="86"/>
      <c r="IR1" s="86"/>
      <c r="IS1" s="86"/>
      <c r="IT1" s="86"/>
      <c r="IU1" s="86"/>
      <c r="IV1" s="86"/>
      <c r="IW1" s="87"/>
      <c r="IX1" s="86"/>
      <c r="IY1" s="86"/>
      <c r="IZ1" s="86"/>
      <c r="JA1" s="86"/>
      <c r="JB1" s="86"/>
      <c r="JC1" s="86"/>
      <c r="JD1" s="86"/>
      <c r="JE1" s="86"/>
      <c r="JF1" s="86"/>
      <c r="JG1" s="86"/>
      <c r="JH1" s="86"/>
      <c r="JI1" s="87"/>
      <c r="JJ1" s="86"/>
      <c r="JK1" s="86"/>
      <c r="JL1" s="86"/>
      <c r="JM1" s="86"/>
      <c r="JN1" s="86"/>
      <c r="JO1" s="86"/>
      <c r="JP1" s="86"/>
      <c r="JQ1" s="86"/>
      <c r="JR1" s="86"/>
      <c r="JS1" s="86"/>
      <c r="JT1" s="86"/>
      <c r="JU1" s="87"/>
      <c r="JV1" s="86"/>
      <c r="JW1" s="86"/>
      <c r="JX1" s="86"/>
      <c r="JY1" s="86"/>
      <c r="JZ1" s="86"/>
      <c r="KA1" s="86"/>
      <c r="KB1" s="86"/>
      <c r="KC1" s="86"/>
      <c r="KD1" s="86"/>
      <c r="KE1" s="86"/>
      <c r="KF1" s="86"/>
    </row>
    <row r="2" spans="1:292" ht="13.5" customHeight="1" x14ac:dyDescent="0.25">
      <c r="A2" s="88" t="s">
        <v>4</v>
      </c>
      <c r="B2" s="20"/>
      <c r="C2" s="89"/>
      <c r="D2" s="90"/>
      <c r="E2" s="165">
        <v>31718</v>
      </c>
      <c r="F2" s="90"/>
      <c r="G2" s="90"/>
      <c r="H2" s="90"/>
      <c r="I2" s="90"/>
      <c r="J2" s="90"/>
      <c r="K2" s="90"/>
      <c r="L2" s="90"/>
      <c r="M2" s="90"/>
      <c r="N2" s="90"/>
      <c r="O2" s="90"/>
      <c r="P2" s="90"/>
      <c r="Q2" s="91">
        <v>34226</v>
      </c>
      <c r="R2" s="90"/>
      <c r="S2" s="90"/>
      <c r="T2" s="90"/>
      <c r="U2" s="90"/>
      <c r="V2" s="90"/>
      <c r="W2" s="90"/>
      <c r="X2" s="90"/>
      <c r="Y2" s="90"/>
      <c r="Z2" s="90"/>
      <c r="AA2" s="90"/>
      <c r="AB2" s="90"/>
      <c r="AC2" s="166">
        <v>35363</v>
      </c>
      <c r="AD2" s="90"/>
      <c r="AE2" s="90"/>
      <c r="AF2" s="90"/>
      <c r="AG2" s="90"/>
      <c r="AH2" s="90"/>
      <c r="AI2" s="90"/>
      <c r="AJ2" s="90"/>
      <c r="AK2" s="90"/>
      <c r="AL2" s="90"/>
      <c r="AM2" s="90"/>
      <c r="AN2" s="90"/>
      <c r="AO2" s="91">
        <v>35720</v>
      </c>
      <c r="AP2" s="90"/>
      <c r="AQ2" s="90"/>
      <c r="AR2" s="90"/>
      <c r="AS2" s="90"/>
      <c r="AT2" s="90"/>
      <c r="AU2" s="90"/>
      <c r="AV2" s="90"/>
      <c r="AW2" s="90"/>
      <c r="AX2" s="90"/>
      <c r="AY2" s="90"/>
      <c r="AZ2" s="90"/>
      <c r="BA2" s="91">
        <v>36602</v>
      </c>
      <c r="BB2" s="90"/>
      <c r="BC2" s="90"/>
      <c r="BD2" s="90"/>
      <c r="BE2" s="90"/>
      <c r="BF2" s="90"/>
      <c r="BG2" s="90"/>
      <c r="BH2" s="90"/>
      <c r="BI2" s="90"/>
      <c r="BJ2" s="90"/>
      <c r="BK2" s="90"/>
      <c r="BL2" s="90"/>
      <c r="BM2" s="91">
        <v>37183</v>
      </c>
      <c r="BN2" s="90"/>
      <c r="BO2" s="90"/>
      <c r="BP2" s="90"/>
      <c r="BQ2" s="90"/>
      <c r="BR2" s="90"/>
      <c r="BS2" s="90"/>
      <c r="BT2" s="90"/>
      <c r="BU2" s="90"/>
      <c r="BV2" s="90"/>
      <c r="BW2" s="90"/>
      <c r="BX2" s="90"/>
      <c r="BY2" s="91">
        <v>38642</v>
      </c>
      <c r="BZ2" s="90"/>
      <c r="CA2" s="90"/>
      <c r="CB2" s="90"/>
      <c r="CC2" s="90"/>
      <c r="CD2" s="90"/>
      <c r="CE2" s="90"/>
      <c r="CF2" s="90"/>
      <c r="CG2" s="90"/>
      <c r="CH2" s="90"/>
      <c r="CI2" s="90"/>
      <c r="CJ2" s="90"/>
      <c r="CK2" s="91">
        <v>40106</v>
      </c>
      <c r="CL2" s="90"/>
      <c r="CM2" s="90"/>
      <c r="CN2" s="90"/>
      <c r="CO2" s="90"/>
      <c r="CP2" s="90"/>
      <c r="CQ2" s="90"/>
      <c r="CR2" s="90"/>
      <c r="CS2" s="90"/>
      <c r="CT2" s="90"/>
      <c r="CU2" s="90"/>
      <c r="CV2" s="90"/>
      <c r="CW2" s="91">
        <v>41563</v>
      </c>
      <c r="CX2" s="90"/>
      <c r="CY2" s="90"/>
      <c r="CZ2" s="90"/>
      <c r="DA2" s="90"/>
      <c r="DB2" s="90"/>
      <c r="DC2" s="90"/>
      <c r="DD2" s="90"/>
      <c r="DE2" s="90"/>
      <c r="DF2" s="90"/>
      <c r="DG2" s="90"/>
      <c r="DH2" s="90"/>
      <c r="DI2" s="91">
        <v>43117</v>
      </c>
      <c r="DJ2" s="90"/>
      <c r="DK2" s="90"/>
      <c r="DL2" s="90"/>
      <c r="DM2" s="90"/>
      <c r="DN2" s="90"/>
      <c r="DO2" s="90"/>
      <c r="DP2" s="90"/>
      <c r="DQ2" s="90"/>
      <c r="DR2" s="90"/>
      <c r="DS2" s="90"/>
      <c r="DT2" s="90"/>
      <c r="DU2" s="91">
        <v>43487</v>
      </c>
      <c r="DV2" s="90"/>
      <c r="DW2" s="90"/>
      <c r="DX2" s="90"/>
      <c r="DY2" s="90"/>
      <c r="DZ2" s="90"/>
      <c r="EA2" s="90"/>
      <c r="EB2" s="90"/>
      <c r="EC2" s="90"/>
      <c r="ED2" s="90"/>
      <c r="EE2" s="90"/>
      <c r="EF2" s="90"/>
      <c r="EG2" s="91">
        <v>43854</v>
      </c>
      <c r="EH2" s="90"/>
      <c r="EI2" s="90"/>
      <c r="EJ2" s="90"/>
      <c r="EK2" s="90"/>
      <c r="EL2" s="90"/>
      <c r="EM2" s="90"/>
      <c r="EN2" s="90"/>
      <c r="EO2" s="90"/>
      <c r="EP2" s="90"/>
      <c r="EQ2" s="90"/>
      <c r="ER2" s="90"/>
      <c r="ES2" s="91">
        <v>44483</v>
      </c>
      <c r="ET2" s="90"/>
      <c r="EU2" s="90"/>
      <c r="EV2" s="90"/>
      <c r="EW2" s="90"/>
      <c r="EX2" s="90"/>
      <c r="EY2" s="90"/>
      <c r="EZ2" s="90"/>
      <c r="FA2" s="90"/>
      <c r="FB2" s="90"/>
      <c r="FC2" s="90"/>
      <c r="FD2" s="90"/>
      <c r="FE2" s="91"/>
      <c r="FF2" s="90"/>
      <c r="FG2" s="90"/>
      <c r="FH2" s="90"/>
      <c r="FI2" s="90"/>
      <c r="FJ2" s="90"/>
      <c r="FK2" s="90"/>
      <c r="FL2" s="90"/>
      <c r="FM2" s="90"/>
      <c r="FN2" s="90"/>
      <c r="FO2" s="90"/>
      <c r="FP2" s="90"/>
      <c r="FR2" s="90"/>
      <c r="FS2" s="90"/>
      <c r="FT2" s="90"/>
      <c r="FU2" s="90"/>
      <c r="FV2" s="90"/>
      <c r="FW2" s="90"/>
      <c r="FX2" s="90"/>
      <c r="FY2" s="90"/>
      <c r="FZ2" s="90"/>
      <c r="GA2" s="90"/>
      <c r="GB2" s="90"/>
      <c r="GC2" s="91"/>
      <c r="GD2" s="90"/>
      <c r="GE2" s="90"/>
      <c r="GF2" s="90"/>
      <c r="GG2" s="90"/>
      <c r="GH2" s="90"/>
      <c r="GI2" s="90"/>
      <c r="GJ2" s="90"/>
      <c r="GK2" s="90"/>
      <c r="GL2" s="90"/>
      <c r="GM2" s="90"/>
      <c r="GN2" s="90"/>
      <c r="GO2" s="91"/>
      <c r="GP2" s="90"/>
      <c r="GQ2" s="90"/>
      <c r="GR2" s="90"/>
      <c r="GS2" s="90"/>
      <c r="GT2" s="90"/>
      <c r="GU2" s="90"/>
      <c r="GV2" s="90"/>
      <c r="GW2" s="90"/>
      <c r="GX2" s="90"/>
      <c r="GY2" s="90"/>
      <c r="GZ2" s="90"/>
      <c r="HA2" s="91"/>
      <c r="HB2" s="90"/>
      <c r="HC2" s="90"/>
      <c r="HD2" s="90"/>
      <c r="HE2" s="90"/>
      <c r="HF2" s="90"/>
      <c r="HG2" s="90"/>
      <c r="HH2" s="90"/>
      <c r="HI2" s="90"/>
      <c r="HJ2" s="90"/>
      <c r="HK2" s="90"/>
      <c r="HL2" s="90"/>
      <c r="HM2" s="91"/>
      <c r="HN2" s="90"/>
      <c r="HO2" s="90"/>
      <c r="HP2" s="90"/>
      <c r="HQ2" s="90"/>
      <c r="HR2" s="90"/>
      <c r="HS2" s="90"/>
      <c r="HT2" s="90"/>
      <c r="HU2" s="90"/>
      <c r="HV2" s="90"/>
      <c r="HW2" s="90"/>
      <c r="HX2" s="90"/>
      <c r="HY2" s="91"/>
      <c r="HZ2" s="90"/>
      <c r="IA2" s="90"/>
      <c r="IB2" s="90"/>
      <c r="IC2" s="90"/>
      <c r="ID2" s="90"/>
      <c r="IE2" s="90"/>
      <c r="IF2" s="90"/>
      <c r="IG2" s="90"/>
      <c r="IH2" s="90"/>
      <c r="II2" s="90"/>
      <c r="IJ2" s="90"/>
      <c r="IK2" s="91"/>
      <c r="IL2" s="90"/>
      <c r="IM2" s="90"/>
      <c r="IN2" s="90"/>
      <c r="IO2" s="90"/>
      <c r="IP2" s="90"/>
      <c r="IQ2" s="90"/>
      <c r="IR2" s="90"/>
      <c r="IS2" s="90"/>
      <c r="IT2" s="90"/>
      <c r="IU2" s="90"/>
      <c r="IV2" s="90"/>
      <c r="IW2" s="91"/>
      <c r="IX2" s="90"/>
      <c r="IY2" s="90"/>
      <c r="IZ2" s="90"/>
      <c r="JA2" s="90"/>
      <c r="JB2" s="90"/>
      <c r="JC2" s="90"/>
      <c r="JD2" s="90"/>
      <c r="JE2" s="90"/>
      <c r="JF2" s="90"/>
      <c r="JG2" s="90"/>
      <c r="JH2" s="90"/>
      <c r="JI2" s="91"/>
      <c r="JJ2" s="90"/>
      <c r="JK2" s="90"/>
      <c r="JL2" s="90"/>
      <c r="JM2" s="90"/>
      <c r="JN2" s="90"/>
      <c r="JO2" s="90"/>
      <c r="JP2" s="90"/>
      <c r="JQ2" s="90"/>
      <c r="JR2" s="90"/>
      <c r="JS2" s="90"/>
      <c r="JT2" s="90"/>
      <c r="JU2" s="91"/>
      <c r="JV2" s="90"/>
      <c r="JW2" s="90"/>
      <c r="JX2" s="90"/>
      <c r="JY2" s="90"/>
      <c r="JZ2" s="90"/>
      <c r="KA2" s="90"/>
      <c r="KB2" s="90"/>
      <c r="KC2" s="90"/>
      <c r="KD2" s="90"/>
      <c r="KE2" s="90"/>
      <c r="KF2" s="90"/>
    </row>
    <row r="3" spans="1:292" ht="13.5" customHeight="1" x14ac:dyDescent="0.25">
      <c r="A3" s="88" t="s">
        <v>5</v>
      </c>
      <c r="B3" s="20"/>
      <c r="C3" s="92"/>
      <c r="D3" s="90"/>
      <c r="E3" s="164">
        <v>34226</v>
      </c>
      <c r="F3" s="90"/>
      <c r="G3" s="90"/>
      <c r="H3" s="90"/>
      <c r="I3" s="90"/>
      <c r="J3" s="90"/>
      <c r="K3" s="90"/>
      <c r="L3" s="90"/>
      <c r="M3" s="90"/>
      <c r="N3" s="90"/>
      <c r="O3" s="90"/>
      <c r="P3" s="90"/>
      <c r="Q3" s="91">
        <v>35363</v>
      </c>
      <c r="R3" s="90"/>
      <c r="S3" s="90"/>
      <c r="T3" s="90"/>
      <c r="U3" s="90"/>
      <c r="V3" s="90"/>
      <c r="W3" s="90"/>
      <c r="X3" s="90"/>
      <c r="Y3" s="90"/>
      <c r="Z3" s="90"/>
      <c r="AA3" s="90"/>
      <c r="AB3" s="90"/>
      <c r="AC3" s="166">
        <v>35720</v>
      </c>
      <c r="AD3" s="90"/>
      <c r="AE3" s="90"/>
      <c r="AF3" s="90"/>
      <c r="AG3" s="90"/>
      <c r="AH3" s="90"/>
      <c r="AI3" s="90"/>
      <c r="AJ3" s="90"/>
      <c r="AK3" s="90"/>
      <c r="AL3" s="90"/>
      <c r="AM3" s="90"/>
      <c r="AN3" s="90"/>
      <c r="AO3" s="91">
        <v>36602</v>
      </c>
      <c r="AP3" s="90"/>
      <c r="AQ3" s="90"/>
      <c r="AR3" s="90"/>
      <c r="AS3" s="90"/>
      <c r="AT3" s="90"/>
      <c r="AU3" s="90"/>
      <c r="AV3" s="90"/>
      <c r="AW3" s="90"/>
      <c r="AX3" s="90"/>
      <c r="AY3" s="90"/>
      <c r="AZ3" s="90"/>
      <c r="BA3" s="91">
        <v>37183</v>
      </c>
      <c r="BB3" s="90"/>
      <c r="BC3" s="90"/>
      <c r="BD3" s="90"/>
      <c r="BE3" s="90"/>
      <c r="BF3" s="90"/>
      <c r="BG3" s="90"/>
      <c r="BH3" s="90"/>
      <c r="BI3" s="90"/>
      <c r="BJ3" s="90"/>
      <c r="BK3" s="90"/>
      <c r="BL3" s="90"/>
      <c r="BM3" s="91">
        <v>38642</v>
      </c>
      <c r="BN3" s="90"/>
      <c r="BO3" s="90"/>
      <c r="BP3" s="90"/>
      <c r="BQ3" s="90"/>
      <c r="BR3" s="90"/>
      <c r="BS3" s="90"/>
      <c r="BT3" s="90"/>
      <c r="BU3" s="90"/>
      <c r="BV3" s="90"/>
      <c r="BW3" s="90"/>
      <c r="BX3" s="90"/>
      <c r="BY3" s="91">
        <v>40106</v>
      </c>
      <c r="BZ3" s="90"/>
      <c r="CA3" s="90"/>
      <c r="CB3" s="90"/>
      <c r="CC3" s="90"/>
      <c r="CD3" s="90"/>
      <c r="CE3" s="90"/>
      <c r="CF3" s="90"/>
      <c r="CG3" s="90"/>
      <c r="CH3" s="90"/>
      <c r="CI3" s="90"/>
      <c r="CJ3" s="90"/>
      <c r="CK3" s="91">
        <v>41563</v>
      </c>
      <c r="CL3" s="90"/>
      <c r="CM3" s="90"/>
      <c r="CN3" s="90"/>
      <c r="CO3" s="90"/>
      <c r="CP3" s="90"/>
      <c r="CQ3" s="90"/>
      <c r="CR3" s="90"/>
      <c r="CS3" s="90"/>
      <c r="CT3" s="90"/>
      <c r="CU3" s="90"/>
      <c r="CV3" s="90"/>
      <c r="CW3" s="91">
        <v>43117</v>
      </c>
      <c r="CX3" s="90"/>
      <c r="CY3" s="90"/>
      <c r="CZ3" s="90"/>
      <c r="DA3" s="90"/>
      <c r="DB3" s="90"/>
      <c r="DC3" s="90"/>
      <c r="DD3" s="90"/>
      <c r="DE3" s="90"/>
      <c r="DF3" s="90"/>
      <c r="DG3" s="90"/>
      <c r="DH3" s="90"/>
      <c r="DI3" s="91">
        <v>43487</v>
      </c>
      <c r="DJ3" s="90"/>
      <c r="DK3" s="90"/>
      <c r="DL3" s="90"/>
      <c r="DM3" s="90"/>
      <c r="DN3" s="90"/>
      <c r="DO3" s="90"/>
      <c r="DP3" s="90"/>
      <c r="DQ3" s="90"/>
      <c r="DR3" s="90"/>
      <c r="DS3" s="90"/>
      <c r="DT3" s="90"/>
      <c r="DU3" s="91">
        <v>43830</v>
      </c>
      <c r="DV3" s="90"/>
      <c r="DW3" s="90"/>
      <c r="DX3" s="90"/>
      <c r="DY3" s="90"/>
      <c r="DZ3" s="90"/>
      <c r="EA3" s="90"/>
      <c r="EB3" s="90"/>
      <c r="EC3" s="90"/>
      <c r="ED3" s="90"/>
      <c r="EE3" s="90"/>
      <c r="EF3" s="90"/>
      <c r="EG3" s="91">
        <v>44483</v>
      </c>
      <c r="EH3" s="90"/>
      <c r="EI3" s="90"/>
      <c r="EJ3" s="90"/>
      <c r="EK3" s="90"/>
      <c r="EL3" s="90"/>
      <c r="EM3" s="90"/>
      <c r="EN3" s="90"/>
      <c r="EO3" s="90"/>
      <c r="EP3" s="90"/>
      <c r="EQ3" s="90"/>
      <c r="ER3" s="90"/>
      <c r="ES3" s="91">
        <v>45291</v>
      </c>
      <c r="ET3" s="90"/>
      <c r="EU3" s="90"/>
      <c r="EV3" s="90"/>
      <c r="EW3" s="90"/>
      <c r="EX3" s="90"/>
      <c r="EY3" s="90"/>
      <c r="EZ3" s="90"/>
      <c r="FA3" s="90"/>
      <c r="FB3" s="90"/>
      <c r="FC3" s="90"/>
      <c r="FD3" s="90"/>
      <c r="FE3" s="91"/>
      <c r="FF3" s="90"/>
      <c r="FG3" s="90"/>
      <c r="FH3" s="90"/>
      <c r="FI3" s="90"/>
      <c r="FJ3" s="90"/>
      <c r="FK3" s="90"/>
      <c r="FL3" s="90"/>
      <c r="FM3" s="90"/>
      <c r="FN3" s="90"/>
      <c r="FO3" s="90"/>
      <c r="FP3" s="90"/>
      <c r="FQ3" s="91"/>
      <c r="FR3" s="90"/>
      <c r="FS3" s="90"/>
      <c r="FT3" s="90"/>
      <c r="FU3" s="90"/>
      <c r="FV3" s="90"/>
      <c r="FW3" s="90"/>
      <c r="FX3" s="90"/>
      <c r="FY3" s="90"/>
      <c r="FZ3" s="90"/>
      <c r="GA3" s="90"/>
      <c r="GB3" s="90"/>
      <c r="GC3" s="91"/>
      <c r="GD3" s="90"/>
      <c r="GE3" s="90"/>
      <c r="GF3" s="90"/>
      <c r="GG3" s="90"/>
      <c r="GH3" s="90"/>
      <c r="GI3" s="90"/>
      <c r="GJ3" s="90"/>
      <c r="GK3" s="90"/>
      <c r="GL3" s="90"/>
      <c r="GM3" s="90"/>
      <c r="GN3" s="90"/>
      <c r="GO3" s="91"/>
      <c r="GP3" s="90"/>
      <c r="GQ3" s="90"/>
      <c r="GR3" s="90"/>
      <c r="GS3" s="90"/>
      <c r="GT3" s="90"/>
      <c r="GU3" s="90"/>
      <c r="GV3" s="90"/>
      <c r="GW3" s="90"/>
      <c r="GX3" s="90"/>
      <c r="GY3" s="90"/>
      <c r="GZ3" s="90"/>
      <c r="HA3" s="91"/>
      <c r="HB3" s="90"/>
      <c r="HC3" s="90"/>
      <c r="HD3" s="90"/>
      <c r="HE3" s="90"/>
      <c r="HF3" s="90"/>
      <c r="HG3" s="90"/>
      <c r="HH3" s="90"/>
      <c r="HI3" s="90"/>
      <c r="HJ3" s="90"/>
      <c r="HK3" s="90"/>
      <c r="HL3" s="90"/>
      <c r="HM3" s="91"/>
      <c r="HN3" s="90"/>
      <c r="HO3" s="90"/>
      <c r="HP3" s="90"/>
      <c r="HQ3" s="90"/>
      <c r="HR3" s="90"/>
      <c r="HS3" s="90"/>
      <c r="HT3" s="90"/>
      <c r="HU3" s="90"/>
      <c r="HV3" s="90"/>
      <c r="HW3" s="90"/>
      <c r="HX3" s="90"/>
      <c r="HY3" s="91"/>
      <c r="HZ3" s="90"/>
      <c r="IA3" s="90"/>
      <c r="IB3" s="90"/>
      <c r="IC3" s="90"/>
      <c r="ID3" s="90"/>
      <c r="IE3" s="90"/>
      <c r="IF3" s="90"/>
      <c r="IG3" s="90"/>
      <c r="IH3" s="90"/>
      <c r="II3" s="90"/>
      <c r="IJ3" s="90"/>
      <c r="IK3" s="91"/>
      <c r="IL3" s="90"/>
      <c r="IM3" s="90"/>
      <c r="IN3" s="90"/>
      <c r="IO3" s="90"/>
      <c r="IP3" s="90"/>
      <c r="IQ3" s="90"/>
      <c r="IR3" s="90"/>
      <c r="IS3" s="90"/>
      <c r="IT3" s="90"/>
      <c r="IU3" s="90"/>
      <c r="IV3" s="90"/>
      <c r="IW3" s="91"/>
      <c r="IX3" s="90"/>
      <c r="IY3" s="90"/>
      <c r="IZ3" s="90"/>
      <c r="JA3" s="90"/>
      <c r="JB3" s="90"/>
      <c r="JC3" s="90"/>
      <c r="JD3" s="90"/>
      <c r="JE3" s="90"/>
      <c r="JF3" s="90"/>
      <c r="JG3" s="90"/>
      <c r="JH3" s="90"/>
      <c r="JI3" s="91"/>
      <c r="JJ3" s="90"/>
      <c r="JK3" s="90"/>
      <c r="JL3" s="90"/>
      <c r="JM3" s="90"/>
      <c r="JN3" s="90"/>
      <c r="JO3" s="90"/>
      <c r="JP3" s="90"/>
      <c r="JQ3" s="90"/>
      <c r="JR3" s="90"/>
      <c r="JS3" s="90"/>
      <c r="JT3" s="90"/>
      <c r="JU3" s="91"/>
      <c r="JV3" s="90"/>
      <c r="JW3" s="90"/>
      <c r="JX3" s="90"/>
      <c r="JY3" s="90"/>
      <c r="JZ3" s="90"/>
      <c r="KA3" s="90"/>
      <c r="KB3" s="90"/>
      <c r="KC3" s="90"/>
      <c r="KD3" s="90"/>
      <c r="KE3" s="90"/>
      <c r="KF3" s="90"/>
    </row>
    <row r="4" spans="1:292" ht="6" customHeight="1" x14ac:dyDescent="0.25">
      <c r="A4" s="18"/>
      <c r="B4" s="20"/>
      <c r="C4" s="20"/>
      <c r="D4" s="20"/>
      <c r="E4" s="67"/>
      <c r="F4" s="20"/>
      <c r="G4" s="20"/>
      <c r="H4" s="20"/>
      <c r="I4" s="20"/>
      <c r="J4" s="20"/>
      <c r="K4" s="20"/>
      <c r="L4" s="20"/>
      <c r="M4" s="20"/>
      <c r="N4" s="20"/>
      <c r="O4" s="20"/>
      <c r="P4" s="20"/>
      <c r="Q4" s="67"/>
      <c r="R4" s="20"/>
      <c r="S4" s="20"/>
      <c r="T4" s="20"/>
      <c r="U4" s="20"/>
      <c r="V4" s="20"/>
      <c r="W4" s="20"/>
      <c r="X4" s="20"/>
      <c r="Y4" s="20"/>
      <c r="Z4" s="20"/>
      <c r="AA4" s="20"/>
      <c r="AB4" s="20"/>
      <c r="AC4" s="67"/>
      <c r="AD4" s="20"/>
      <c r="AE4" s="20"/>
      <c r="AF4" s="20"/>
      <c r="AG4" s="20"/>
      <c r="AH4" s="20"/>
      <c r="AI4" s="20"/>
      <c r="AJ4" s="20"/>
      <c r="AK4" s="20"/>
      <c r="AL4" s="20"/>
      <c r="AM4" s="20"/>
      <c r="AN4" s="20"/>
      <c r="AO4" s="67"/>
      <c r="AP4" s="20"/>
      <c r="AQ4" s="20"/>
      <c r="AR4" s="20"/>
      <c r="AS4" s="20"/>
      <c r="AT4" s="20"/>
      <c r="AU4" s="20"/>
      <c r="AV4" s="20"/>
      <c r="AW4" s="20"/>
      <c r="AX4" s="20"/>
      <c r="AY4" s="20"/>
      <c r="AZ4" s="20"/>
      <c r="BA4" s="67"/>
      <c r="BB4" s="20"/>
      <c r="BC4" s="20"/>
      <c r="BD4" s="20"/>
      <c r="BE4" s="20"/>
      <c r="BF4" s="20"/>
      <c r="BG4" s="20"/>
      <c r="BH4" s="20"/>
      <c r="BI4" s="20"/>
      <c r="BJ4" s="20"/>
      <c r="BK4" s="20"/>
      <c r="BL4" s="20"/>
      <c r="BM4" s="67"/>
      <c r="BN4" s="20"/>
      <c r="BO4" s="20"/>
      <c r="BP4" s="20"/>
      <c r="BQ4" s="20"/>
      <c r="BR4" s="20"/>
      <c r="BS4" s="20"/>
      <c r="BT4" s="20"/>
      <c r="BU4" s="20"/>
      <c r="BV4" s="20"/>
      <c r="BW4" s="20"/>
      <c r="BX4" s="20"/>
      <c r="BY4" s="67"/>
      <c r="BZ4" s="20"/>
      <c r="CA4" s="20"/>
      <c r="CB4" s="20"/>
      <c r="CC4" s="20"/>
      <c r="CD4" s="20"/>
      <c r="CE4" s="20"/>
      <c r="CF4" s="20"/>
      <c r="CG4" s="20"/>
      <c r="CH4" s="20"/>
      <c r="CI4" s="20"/>
      <c r="CJ4" s="20"/>
      <c r="CK4" s="67"/>
      <c r="CL4" s="20"/>
      <c r="CM4" s="20"/>
      <c r="CN4" s="20"/>
      <c r="CO4" s="20"/>
      <c r="CP4" s="20"/>
      <c r="CQ4" s="20"/>
      <c r="CR4" s="20"/>
      <c r="CS4" s="20"/>
      <c r="CT4" s="20"/>
      <c r="CU4" s="20"/>
      <c r="CV4" s="20"/>
      <c r="CW4" s="67"/>
      <c r="CX4" s="20"/>
      <c r="CY4" s="20"/>
      <c r="CZ4" s="20"/>
      <c r="DA4" s="20"/>
      <c r="DB4" s="20"/>
      <c r="DC4" s="20"/>
      <c r="DD4" s="20"/>
      <c r="DE4" s="20"/>
      <c r="DF4" s="20"/>
      <c r="DG4" s="20"/>
      <c r="DH4" s="20"/>
      <c r="DI4" s="67"/>
      <c r="DJ4" s="20"/>
      <c r="DK4" s="20"/>
      <c r="DL4" s="20"/>
      <c r="DM4" s="20"/>
      <c r="DN4" s="20"/>
      <c r="DO4" s="20"/>
      <c r="DP4" s="20"/>
      <c r="DQ4" s="20"/>
      <c r="DR4" s="20"/>
      <c r="DS4" s="20"/>
      <c r="DT4" s="20"/>
      <c r="DU4" s="67"/>
      <c r="DV4" s="20"/>
      <c r="DW4" s="20"/>
      <c r="DX4" s="20"/>
      <c r="DY4" s="20"/>
      <c r="DZ4" s="20"/>
      <c r="EA4" s="20"/>
      <c r="EB4" s="20"/>
      <c r="EC4" s="20"/>
      <c r="ED4" s="20"/>
      <c r="EE4" s="20"/>
      <c r="EF4" s="20"/>
      <c r="EG4" s="67"/>
      <c r="EH4" s="20"/>
      <c r="EI4" s="20"/>
      <c r="EJ4" s="20"/>
      <c r="EK4" s="20"/>
      <c r="EL4" s="20"/>
      <c r="EM4" s="20"/>
      <c r="EN4" s="20"/>
      <c r="EO4" s="20"/>
      <c r="EP4" s="20"/>
      <c r="EQ4" s="20"/>
      <c r="ER4" s="20"/>
      <c r="ES4" s="67"/>
      <c r="ET4" s="20"/>
      <c r="EU4" s="20"/>
      <c r="EV4" s="20"/>
      <c r="EW4" s="20"/>
      <c r="EX4" s="20"/>
      <c r="EY4" s="20"/>
      <c r="EZ4" s="20"/>
      <c r="FA4" s="20"/>
      <c r="FB4" s="20"/>
      <c r="FC4" s="20"/>
      <c r="FD4" s="20"/>
      <c r="FE4" s="67"/>
      <c r="FF4" s="20"/>
      <c r="FG4" s="20"/>
      <c r="FH4" s="20"/>
      <c r="FI4" s="20"/>
      <c r="FJ4" s="20"/>
      <c r="FK4" s="20"/>
      <c r="FL4" s="20"/>
      <c r="FM4" s="20"/>
      <c r="FN4" s="20"/>
      <c r="FO4" s="20"/>
      <c r="FP4" s="20"/>
      <c r="FQ4" s="67"/>
      <c r="FR4" s="20"/>
      <c r="FS4" s="20"/>
      <c r="FT4" s="20"/>
      <c r="FU4" s="20"/>
      <c r="FV4" s="20"/>
      <c r="FW4" s="20"/>
      <c r="FX4" s="20"/>
      <c r="FY4" s="20"/>
      <c r="FZ4" s="20"/>
      <c r="GA4" s="20"/>
      <c r="GB4" s="20"/>
      <c r="GC4" s="67"/>
      <c r="GD4" s="20"/>
      <c r="GE4" s="20"/>
      <c r="GF4" s="20"/>
      <c r="GG4" s="20"/>
      <c r="GH4" s="20"/>
      <c r="GI4" s="20"/>
      <c r="GJ4" s="20"/>
      <c r="GK4" s="20"/>
      <c r="GL4" s="20"/>
      <c r="GM4" s="20"/>
      <c r="GN4" s="20"/>
      <c r="GO4" s="67"/>
      <c r="GP4" s="20"/>
      <c r="GQ4" s="20"/>
      <c r="GR4" s="20"/>
      <c r="GS4" s="20"/>
      <c r="GT4" s="20"/>
      <c r="GU4" s="20"/>
      <c r="GV4" s="20"/>
      <c r="GW4" s="20"/>
      <c r="GX4" s="20"/>
      <c r="GY4" s="20"/>
      <c r="GZ4" s="20"/>
      <c r="HA4" s="67"/>
      <c r="HB4" s="20"/>
      <c r="HC4" s="20"/>
      <c r="HD4" s="20"/>
      <c r="HE4" s="20"/>
      <c r="HF4" s="20"/>
      <c r="HG4" s="20"/>
      <c r="HH4" s="20"/>
      <c r="HI4" s="20"/>
      <c r="HJ4" s="20"/>
      <c r="HK4" s="20"/>
      <c r="HL4" s="20"/>
      <c r="HM4" s="67"/>
      <c r="HN4" s="20"/>
      <c r="HO4" s="20"/>
      <c r="HP4" s="20"/>
      <c r="HQ4" s="20"/>
      <c r="HR4" s="20"/>
      <c r="HS4" s="20"/>
      <c r="HT4" s="20"/>
      <c r="HU4" s="20"/>
      <c r="HV4" s="20"/>
      <c r="HW4" s="20"/>
      <c r="HX4" s="20"/>
      <c r="HY4" s="67"/>
      <c r="HZ4" s="20"/>
      <c r="IA4" s="20"/>
      <c r="IB4" s="20"/>
      <c r="IC4" s="20"/>
      <c r="ID4" s="20"/>
      <c r="IE4" s="20"/>
      <c r="IF4" s="20"/>
      <c r="IG4" s="20"/>
      <c r="IH4" s="20"/>
      <c r="II4" s="20"/>
      <c r="IJ4" s="20"/>
      <c r="IK4" s="67"/>
      <c r="IL4" s="20"/>
      <c r="IM4" s="20"/>
      <c r="IN4" s="20"/>
      <c r="IO4" s="20"/>
      <c r="IP4" s="20"/>
      <c r="IQ4" s="20"/>
      <c r="IR4" s="20"/>
      <c r="IS4" s="20"/>
      <c r="IT4" s="20"/>
      <c r="IU4" s="20"/>
      <c r="IV4" s="20"/>
      <c r="IW4" s="67"/>
      <c r="IX4" s="20"/>
      <c r="IY4" s="20"/>
      <c r="IZ4" s="20"/>
      <c r="JA4" s="20"/>
      <c r="JB4" s="20"/>
      <c r="JC4" s="20"/>
      <c r="JD4" s="20"/>
      <c r="JE4" s="20"/>
      <c r="JF4" s="20"/>
      <c r="JG4" s="20"/>
      <c r="JH4" s="20"/>
      <c r="JI4" s="67"/>
      <c r="JJ4" s="20"/>
      <c r="JK4" s="20"/>
      <c r="JL4" s="20"/>
      <c r="JM4" s="20"/>
      <c r="JN4" s="20"/>
      <c r="JO4" s="20"/>
      <c r="JP4" s="20"/>
      <c r="JQ4" s="20"/>
      <c r="JR4" s="20"/>
      <c r="JS4" s="20"/>
      <c r="JT4" s="20"/>
      <c r="JU4" s="67"/>
      <c r="JV4" s="20"/>
      <c r="JW4" s="20"/>
      <c r="JX4" s="20"/>
      <c r="JY4" s="20"/>
      <c r="JZ4" s="20"/>
      <c r="KA4" s="20"/>
      <c r="KB4" s="20"/>
      <c r="KC4" s="20"/>
      <c r="KD4" s="20"/>
      <c r="KE4" s="20"/>
      <c r="KF4" s="20"/>
    </row>
    <row r="5" spans="1:292" ht="6" customHeight="1" x14ac:dyDescent="0.25">
      <c r="A5" s="93"/>
      <c r="B5" s="20"/>
      <c r="C5" s="86"/>
      <c r="D5" s="86"/>
      <c r="E5" s="67"/>
      <c r="F5" s="86"/>
      <c r="G5" s="86"/>
      <c r="H5" s="86"/>
      <c r="I5" s="86"/>
      <c r="J5" s="86"/>
      <c r="K5" s="86"/>
      <c r="L5" s="86"/>
      <c r="M5" s="86"/>
      <c r="N5" s="86"/>
      <c r="O5" s="86"/>
      <c r="P5" s="86"/>
      <c r="Q5" s="67"/>
      <c r="R5" s="86"/>
      <c r="S5" s="86"/>
      <c r="T5" s="86"/>
      <c r="U5" s="86"/>
      <c r="V5" s="86"/>
      <c r="W5" s="86"/>
      <c r="X5" s="86"/>
      <c r="Y5" s="86"/>
      <c r="Z5" s="86"/>
      <c r="AA5" s="86"/>
      <c r="AB5" s="86"/>
      <c r="AC5" s="67"/>
      <c r="AD5" s="86"/>
      <c r="AE5" s="86"/>
      <c r="AF5" s="86"/>
      <c r="AG5" s="86"/>
      <c r="AH5" s="86"/>
      <c r="AI5" s="86"/>
      <c r="AJ5" s="86"/>
      <c r="AK5" s="86"/>
      <c r="AL5" s="86"/>
      <c r="AM5" s="86"/>
      <c r="AN5" s="86"/>
      <c r="AO5" s="67"/>
      <c r="AP5" s="86"/>
      <c r="AQ5" s="86"/>
      <c r="AR5" s="86"/>
      <c r="AS5" s="86"/>
      <c r="AT5" s="86"/>
      <c r="AU5" s="86"/>
      <c r="AV5" s="86"/>
      <c r="AW5" s="86"/>
      <c r="AX5" s="86"/>
      <c r="AY5" s="86"/>
      <c r="AZ5" s="86"/>
      <c r="BA5" s="67"/>
      <c r="BB5" s="86"/>
      <c r="BC5" s="86"/>
      <c r="BD5" s="86"/>
      <c r="BE5" s="86"/>
      <c r="BF5" s="86"/>
      <c r="BG5" s="86"/>
      <c r="BH5" s="86"/>
      <c r="BI5" s="86"/>
      <c r="BJ5" s="86"/>
      <c r="BK5" s="86"/>
      <c r="BL5" s="86"/>
      <c r="BM5" s="67"/>
      <c r="BN5" s="86"/>
      <c r="BO5" s="86"/>
      <c r="BP5" s="86"/>
      <c r="BQ5" s="86"/>
      <c r="BR5" s="86"/>
      <c r="BS5" s="86"/>
      <c r="BT5" s="86"/>
      <c r="BU5" s="86"/>
      <c r="BV5" s="86"/>
      <c r="BW5" s="86"/>
      <c r="BX5" s="86"/>
      <c r="BY5" s="67"/>
      <c r="BZ5" s="86"/>
      <c r="CA5" s="86"/>
      <c r="CB5" s="86"/>
      <c r="CC5" s="86"/>
      <c r="CD5" s="86"/>
      <c r="CE5" s="86"/>
      <c r="CF5" s="86"/>
      <c r="CG5" s="86"/>
      <c r="CH5" s="86"/>
      <c r="CI5" s="86"/>
      <c r="CJ5" s="86"/>
      <c r="CK5" s="67"/>
      <c r="CL5" s="86"/>
      <c r="CM5" s="86"/>
      <c r="CN5" s="86"/>
      <c r="CO5" s="86"/>
      <c r="CP5" s="86"/>
      <c r="CQ5" s="86"/>
      <c r="CR5" s="86"/>
      <c r="CS5" s="86"/>
      <c r="CT5" s="86"/>
      <c r="CU5" s="86"/>
      <c r="CV5" s="86"/>
      <c r="CW5" s="67"/>
      <c r="CX5" s="86"/>
      <c r="CY5" s="86"/>
      <c r="CZ5" s="86"/>
      <c r="DA5" s="86"/>
      <c r="DB5" s="86"/>
      <c r="DC5" s="86"/>
      <c r="DD5" s="86"/>
      <c r="DE5" s="86"/>
      <c r="DF5" s="86"/>
      <c r="DG5" s="86"/>
      <c r="DH5" s="86"/>
      <c r="DI5" s="67"/>
      <c r="DJ5" s="86"/>
      <c r="DK5" s="86"/>
      <c r="DL5" s="86"/>
      <c r="DM5" s="86"/>
      <c r="DN5" s="86"/>
      <c r="DO5" s="86"/>
      <c r="DP5" s="86"/>
      <c r="DQ5" s="86"/>
      <c r="DR5" s="86"/>
      <c r="DS5" s="86"/>
      <c r="DT5" s="86"/>
      <c r="DU5" s="67"/>
      <c r="DV5" s="86"/>
      <c r="DW5" s="86"/>
      <c r="DX5" s="86"/>
      <c r="DY5" s="86"/>
      <c r="DZ5" s="86"/>
      <c r="EA5" s="86"/>
      <c r="EB5" s="86"/>
      <c r="EC5" s="86"/>
      <c r="ED5" s="86"/>
      <c r="EE5" s="86"/>
      <c r="EF5" s="86"/>
      <c r="EG5" s="67"/>
      <c r="EH5" s="86"/>
      <c r="EI5" s="86"/>
      <c r="EJ5" s="86"/>
      <c r="EK5" s="86"/>
      <c r="EL5" s="86"/>
      <c r="EM5" s="86"/>
      <c r="EN5" s="86"/>
      <c r="EO5" s="86"/>
      <c r="EP5" s="86"/>
      <c r="EQ5" s="86"/>
      <c r="ER5" s="86"/>
      <c r="ES5" s="67"/>
      <c r="ET5" s="86"/>
      <c r="EU5" s="86"/>
      <c r="EV5" s="86"/>
      <c r="EW5" s="86"/>
      <c r="EX5" s="86"/>
      <c r="EY5" s="86"/>
      <c r="EZ5" s="86"/>
      <c r="FA5" s="86"/>
      <c r="FB5" s="86"/>
      <c r="FC5" s="86"/>
      <c r="FD5" s="86"/>
      <c r="FE5" s="67"/>
      <c r="FF5" s="86"/>
      <c r="FG5" s="86"/>
      <c r="FH5" s="86"/>
      <c r="FI5" s="86"/>
      <c r="FJ5" s="86"/>
      <c r="FK5" s="86"/>
      <c r="FL5" s="86"/>
      <c r="FM5" s="86"/>
      <c r="FN5" s="86"/>
      <c r="FO5" s="86"/>
      <c r="FP5" s="86"/>
      <c r="FQ5" s="67"/>
      <c r="FR5" s="86"/>
      <c r="FS5" s="86"/>
      <c r="FT5" s="86"/>
      <c r="FU5" s="86"/>
      <c r="FV5" s="86"/>
      <c r="FW5" s="86"/>
      <c r="FX5" s="86"/>
      <c r="FY5" s="86"/>
      <c r="FZ5" s="86"/>
      <c r="GA5" s="86"/>
      <c r="GB5" s="86"/>
      <c r="GC5" s="67"/>
      <c r="GD5" s="86"/>
      <c r="GE5" s="86"/>
      <c r="GF5" s="86"/>
      <c r="GG5" s="86"/>
      <c r="GH5" s="86"/>
      <c r="GI5" s="86"/>
      <c r="GJ5" s="86"/>
      <c r="GK5" s="86"/>
      <c r="GL5" s="86"/>
      <c r="GM5" s="86"/>
      <c r="GN5" s="86"/>
      <c r="GO5" s="67"/>
      <c r="GP5" s="86"/>
      <c r="GQ5" s="86"/>
      <c r="GR5" s="86"/>
      <c r="GS5" s="86"/>
      <c r="GT5" s="86"/>
      <c r="GU5" s="86"/>
      <c r="GV5" s="86"/>
      <c r="GW5" s="86"/>
      <c r="GX5" s="86"/>
      <c r="GY5" s="86"/>
      <c r="GZ5" s="86"/>
      <c r="HA5" s="67"/>
      <c r="HB5" s="86"/>
      <c r="HC5" s="86"/>
      <c r="HD5" s="86"/>
      <c r="HE5" s="86"/>
      <c r="HF5" s="86"/>
      <c r="HG5" s="86"/>
      <c r="HH5" s="86"/>
      <c r="HI5" s="86"/>
      <c r="HJ5" s="86"/>
      <c r="HK5" s="86"/>
      <c r="HL5" s="86"/>
      <c r="HM5" s="67"/>
      <c r="HN5" s="86"/>
      <c r="HO5" s="86"/>
      <c r="HP5" s="86"/>
      <c r="HQ5" s="86"/>
      <c r="HR5" s="86"/>
      <c r="HS5" s="86"/>
      <c r="HT5" s="86"/>
      <c r="HU5" s="86"/>
      <c r="HV5" s="86"/>
      <c r="HW5" s="86"/>
      <c r="HX5" s="86"/>
      <c r="HY5" s="67"/>
      <c r="HZ5" s="86"/>
      <c r="IA5" s="86"/>
      <c r="IB5" s="86"/>
      <c r="IC5" s="86"/>
      <c r="ID5" s="86"/>
      <c r="IE5" s="86"/>
      <c r="IF5" s="86"/>
      <c r="IG5" s="86"/>
      <c r="IH5" s="86"/>
      <c r="II5" s="86"/>
      <c r="IJ5" s="86"/>
      <c r="IK5" s="67"/>
      <c r="IL5" s="86"/>
      <c r="IM5" s="86"/>
      <c r="IN5" s="86"/>
      <c r="IO5" s="86"/>
      <c r="IP5" s="86"/>
      <c r="IQ5" s="86"/>
      <c r="IR5" s="86"/>
      <c r="IS5" s="86"/>
      <c r="IT5" s="86"/>
      <c r="IU5" s="86"/>
      <c r="IV5" s="86"/>
      <c r="IW5" s="67"/>
      <c r="IX5" s="86"/>
      <c r="IY5" s="86"/>
      <c r="IZ5" s="86"/>
      <c r="JA5" s="86"/>
      <c r="JB5" s="86"/>
      <c r="JC5" s="86"/>
      <c r="JD5" s="86"/>
      <c r="JE5" s="86"/>
      <c r="JF5" s="86"/>
      <c r="JG5" s="86"/>
      <c r="JH5" s="86"/>
      <c r="JI5" s="67"/>
      <c r="JJ5" s="86"/>
      <c r="JK5" s="86"/>
      <c r="JL5" s="86"/>
      <c r="JM5" s="86"/>
      <c r="JN5" s="86"/>
      <c r="JO5" s="86"/>
      <c r="JP5" s="86"/>
      <c r="JQ5" s="86"/>
      <c r="JR5" s="86"/>
      <c r="JS5" s="86"/>
      <c r="JT5" s="86"/>
      <c r="JU5" s="67"/>
      <c r="JV5" s="86"/>
      <c r="JW5" s="86"/>
      <c r="JX5" s="86"/>
      <c r="JY5" s="86"/>
      <c r="JZ5" s="86"/>
      <c r="KA5" s="86"/>
      <c r="KB5" s="86"/>
      <c r="KC5" s="86"/>
      <c r="KD5" s="86"/>
      <c r="KE5" s="86"/>
      <c r="KF5" s="86"/>
    </row>
    <row r="6" spans="1:292" ht="6" customHeight="1" x14ac:dyDescent="0.25">
      <c r="A6" s="93"/>
      <c r="B6" s="20"/>
      <c r="C6" s="86"/>
      <c r="D6" s="86"/>
      <c r="E6" s="67"/>
      <c r="F6" s="86"/>
      <c r="G6" s="86"/>
      <c r="H6" s="86"/>
      <c r="I6" s="86"/>
      <c r="J6" s="86"/>
      <c r="K6" s="86"/>
      <c r="L6" s="86"/>
      <c r="M6" s="86"/>
      <c r="N6" s="86"/>
      <c r="O6" s="86"/>
      <c r="P6" s="86"/>
      <c r="Q6" s="67"/>
      <c r="R6" s="86"/>
      <c r="S6" s="86"/>
      <c r="T6" s="86"/>
      <c r="U6" s="86"/>
      <c r="V6" s="86"/>
      <c r="W6" s="86"/>
      <c r="X6" s="86"/>
      <c r="Y6" s="86"/>
      <c r="Z6" s="86"/>
      <c r="AA6" s="86"/>
      <c r="AB6" s="86"/>
      <c r="AC6" s="67"/>
      <c r="AD6" s="86"/>
      <c r="AE6" s="86"/>
      <c r="AF6" s="86"/>
      <c r="AG6" s="86"/>
      <c r="AH6" s="86"/>
      <c r="AI6" s="86"/>
      <c r="AJ6" s="86"/>
      <c r="AK6" s="86"/>
      <c r="AL6" s="86"/>
      <c r="AM6" s="86"/>
      <c r="AN6" s="86"/>
      <c r="AO6" s="67"/>
      <c r="AP6" s="86"/>
      <c r="AQ6" s="86"/>
      <c r="AR6" s="86"/>
      <c r="AS6" s="86"/>
      <c r="AT6" s="86"/>
      <c r="AU6" s="86"/>
      <c r="AV6" s="86"/>
      <c r="AW6" s="86"/>
      <c r="AX6" s="86"/>
      <c r="AY6" s="86"/>
      <c r="AZ6" s="86"/>
      <c r="BA6" s="67"/>
      <c r="BB6" s="86"/>
      <c r="BC6" s="86"/>
      <c r="BD6" s="86"/>
      <c r="BE6" s="86"/>
      <c r="BF6" s="86"/>
      <c r="BG6" s="86"/>
      <c r="BH6" s="86"/>
      <c r="BI6" s="86"/>
      <c r="BJ6" s="86"/>
      <c r="BK6" s="86"/>
      <c r="BL6" s="86"/>
      <c r="BM6" s="67"/>
      <c r="BN6" s="86"/>
      <c r="BO6" s="86"/>
      <c r="BP6" s="86"/>
      <c r="BQ6" s="86"/>
      <c r="BR6" s="86"/>
      <c r="BS6" s="86"/>
      <c r="BT6" s="86"/>
      <c r="BU6" s="86"/>
      <c r="BV6" s="86"/>
      <c r="BW6" s="86"/>
      <c r="BX6" s="86"/>
      <c r="BY6" s="67"/>
      <c r="BZ6" s="86"/>
      <c r="CA6" s="86"/>
      <c r="CB6" s="86"/>
      <c r="CC6" s="86"/>
      <c r="CD6" s="86"/>
      <c r="CE6" s="86"/>
      <c r="CF6" s="86"/>
      <c r="CG6" s="86"/>
      <c r="CH6" s="86"/>
      <c r="CI6" s="86"/>
      <c r="CJ6" s="86"/>
      <c r="CK6" s="67"/>
      <c r="CL6" s="86"/>
      <c r="CM6" s="86"/>
      <c r="CN6" s="86"/>
      <c r="CO6" s="86"/>
      <c r="CP6" s="86"/>
      <c r="CQ6" s="86"/>
      <c r="CR6" s="86"/>
      <c r="CS6" s="86"/>
      <c r="CT6" s="86"/>
      <c r="CU6" s="86"/>
      <c r="CV6" s="86"/>
      <c r="CW6" s="67"/>
      <c r="CX6" s="86"/>
      <c r="CY6" s="86"/>
      <c r="CZ6" s="86"/>
      <c r="DA6" s="86"/>
      <c r="DB6" s="86"/>
      <c r="DC6" s="86"/>
      <c r="DD6" s="86"/>
      <c r="DE6" s="86"/>
      <c r="DF6" s="86"/>
      <c r="DG6" s="86"/>
      <c r="DH6" s="86"/>
      <c r="DI6" s="67"/>
      <c r="DJ6" s="86"/>
      <c r="DK6" s="86"/>
      <c r="DL6" s="86"/>
      <c r="DM6" s="86"/>
      <c r="DN6" s="86"/>
      <c r="DO6" s="86"/>
      <c r="DP6" s="86"/>
      <c r="DQ6" s="86"/>
      <c r="DR6" s="86"/>
      <c r="DS6" s="86"/>
      <c r="DT6" s="86"/>
      <c r="DU6" s="67"/>
      <c r="DV6" s="86"/>
      <c r="DW6" s="86"/>
      <c r="DX6" s="86"/>
      <c r="DY6" s="86"/>
      <c r="DZ6" s="86"/>
      <c r="EA6" s="86"/>
      <c r="EB6" s="86"/>
      <c r="EC6" s="86"/>
      <c r="ED6" s="86"/>
      <c r="EE6" s="86"/>
      <c r="EF6" s="86"/>
      <c r="EG6" s="67"/>
      <c r="EH6" s="86"/>
      <c r="EI6" s="86"/>
      <c r="EJ6" s="86"/>
      <c r="EK6" s="86"/>
      <c r="EL6" s="86"/>
      <c r="EM6" s="86"/>
      <c r="EN6" s="86"/>
      <c r="EO6" s="86"/>
      <c r="EP6" s="86"/>
      <c r="EQ6" s="86"/>
      <c r="ER6" s="86"/>
      <c r="ES6" s="67"/>
      <c r="ET6" s="86"/>
      <c r="EU6" s="86"/>
      <c r="EV6" s="86"/>
      <c r="EW6" s="86"/>
      <c r="EX6" s="86"/>
      <c r="EY6" s="86"/>
      <c r="EZ6" s="86"/>
      <c r="FA6" s="86"/>
      <c r="FB6" s="86"/>
      <c r="FC6" s="86"/>
      <c r="FD6" s="86"/>
      <c r="FE6" s="67"/>
      <c r="FF6" s="86"/>
      <c r="FG6" s="86"/>
      <c r="FH6" s="86"/>
      <c r="FI6" s="86"/>
      <c r="FJ6" s="86"/>
      <c r="FK6" s="86"/>
      <c r="FL6" s="86"/>
      <c r="FM6" s="86"/>
      <c r="FN6" s="86"/>
      <c r="FO6" s="86"/>
      <c r="FP6" s="86"/>
      <c r="FQ6" s="67"/>
      <c r="FR6" s="86"/>
      <c r="FS6" s="86"/>
      <c r="FT6" s="86"/>
      <c r="FU6" s="86"/>
      <c r="FV6" s="86"/>
      <c r="FW6" s="86"/>
      <c r="FX6" s="86"/>
      <c r="FY6" s="86"/>
      <c r="FZ6" s="86"/>
      <c r="GA6" s="86"/>
      <c r="GB6" s="86"/>
      <c r="GC6" s="67"/>
      <c r="GD6" s="86"/>
      <c r="GE6" s="86"/>
      <c r="GF6" s="86"/>
      <c r="GG6" s="86"/>
      <c r="GH6" s="86"/>
      <c r="GI6" s="86"/>
      <c r="GJ6" s="86"/>
      <c r="GK6" s="86"/>
      <c r="GL6" s="86"/>
      <c r="GM6" s="86"/>
      <c r="GN6" s="86"/>
      <c r="GO6" s="67"/>
      <c r="GP6" s="86"/>
      <c r="GQ6" s="86"/>
      <c r="GR6" s="86"/>
      <c r="GS6" s="86"/>
      <c r="GT6" s="86"/>
      <c r="GU6" s="86"/>
      <c r="GV6" s="86"/>
      <c r="GW6" s="86"/>
      <c r="GX6" s="86"/>
      <c r="GY6" s="86"/>
      <c r="GZ6" s="86"/>
      <c r="HA6" s="67"/>
      <c r="HB6" s="86"/>
      <c r="HC6" s="86"/>
      <c r="HD6" s="86"/>
      <c r="HE6" s="86"/>
      <c r="HF6" s="86"/>
      <c r="HG6" s="86"/>
      <c r="HH6" s="86"/>
      <c r="HI6" s="86"/>
      <c r="HJ6" s="86"/>
      <c r="HK6" s="86"/>
      <c r="HL6" s="86"/>
      <c r="HM6" s="67"/>
      <c r="HN6" s="86"/>
      <c r="HO6" s="86"/>
      <c r="HP6" s="86"/>
      <c r="HQ6" s="86"/>
      <c r="HR6" s="86"/>
      <c r="HS6" s="86"/>
      <c r="HT6" s="86"/>
      <c r="HU6" s="86"/>
      <c r="HV6" s="86"/>
      <c r="HW6" s="86"/>
      <c r="HX6" s="86"/>
      <c r="HY6" s="67"/>
      <c r="HZ6" s="86"/>
      <c r="IA6" s="86"/>
      <c r="IB6" s="86"/>
      <c r="IC6" s="86"/>
      <c r="ID6" s="86"/>
      <c r="IE6" s="86"/>
      <c r="IF6" s="86"/>
      <c r="IG6" s="86"/>
      <c r="IH6" s="86"/>
      <c r="II6" s="86"/>
      <c r="IJ6" s="86"/>
      <c r="IK6" s="67"/>
      <c r="IL6" s="86"/>
      <c r="IM6" s="86"/>
      <c r="IN6" s="86"/>
      <c r="IO6" s="86"/>
      <c r="IP6" s="86"/>
      <c r="IQ6" s="86"/>
      <c r="IR6" s="86"/>
      <c r="IS6" s="86"/>
      <c r="IT6" s="86"/>
      <c r="IU6" s="86"/>
      <c r="IV6" s="86"/>
      <c r="IW6" s="67"/>
      <c r="IX6" s="86"/>
      <c r="IY6" s="86"/>
      <c r="IZ6" s="86"/>
      <c r="JA6" s="86"/>
      <c r="JB6" s="86"/>
      <c r="JC6" s="86"/>
      <c r="JD6" s="86"/>
      <c r="JE6" s="86"/>
      <c r="JF6" s="86"/>
      <c r="JG6" s="86"/>
      <c r="JH6" s="86"/>
      <c r="JI6" s="67"/>
      <c r="JJ6" s="86"/>
      <c r="JK6" s="86"/>
      <c r="JL6" s="86"/>
      <c r="JM6" s="86"/>
      <c r="JN6" s="86"/>
      <c r="JO6" s="86"/>
      <c r="JP6" s="86"/>
      <c r="JQ6" s="86"/>
      <c r="JR6" s="86"/>
      <c r="JS6" s="86"/>
      <c r="JT6" s="86"/>
      <c r="JU6" s="67"/>
      <c r="JV6" s="86"/>
      <c r="JW6" s="86"/>
      <c r="JX6" s="86"/>
      <c r="JY6" s="86"/>
      <c r="JZ6" s="86"/>
      <c r="KA6" s="86"/>
      <c r="KB6" s="86"/>
      <c r="KC6" s="86"/>
      <c r="KD6" s="86"/>
      <c r="KE6" s="86"/>
      <c r="KF6" s="86"/>
    </row>
    <row r="7" spans="1:292" ht="6" customHeight="1" x14ac:dyDescent="0.25">
      <c r="A7" s="93"/>
      <c r="B7" s="20"/>
      <c r="C7" s="86"/>
      <c r="D7" s="86"/>
      <c r="E7" s="67"/>
      <c r="F7" s="86"/>
      <c r="G7" s="86"/>
      <c r="H7" s="86"/>
      <c r="I7" s="86"/>
      <c r="J7" s="86"/>
      <c r="K7" s="86"/>
      <c r="L7" s="86"/>
      <c r="M7" s="86"/>
      <c r="N7" s="86"/>
      <c r="O7" s="86"/>
      <c r="P7" s="86"/>
      <c r="Q7" s="67"/>
      <c r="R7" s="86"/>
      <c r="S7" s="86"/>
      <c r="T7" s="86"/>
      <c r="U7" s="86"/>
      <c r="V7" s="86"/>
      <c r="W7" s="86"/>
      <c r="X7" s="86"/>
      <c r="Y7" s="86"/>
      <c r="Z7" s="86"/>
      <c r="AA7" s="86"/>
      <c r="AB7" s="86"/>
      <c r="AC7" s="67"/>
      <c r="AD7" s="86"/>
      <c r="AE7" s="86"/>
      <c r="AF7" s="86"/>
      <c r="AG7" s="86"/>
      <c r="AH7" s="86"/>
      <c r="AI7" s="86"/>
      <c r="AJ7" s="86"/>
      <c r="AK7" s="86"/>
      <c r="AL7" s="86"/>
      <c r="AM7" s="86"/>
      <c r="AN7" s="86"/>
      <c r="AO7" s="67"/>
      <c r="AP7" s="86"/>
      <c r="AQ7" s="86"/>
      <c r="AR7" s="86"/>
      <c r="AS7" s="86"/>
      <c r="AT7" s="86"/>
      <c r="AU7" s="86"/>
      <c r="AV7" s="86"/>
      <c r="AW7" s="86"/>
      <c r="AX7" s="86"/>
      <c r="AY7" s="86"/>
      <c r="AZ7" s="86"/>
      <c r="BA7" s="67"/>
      <c r="BB7" s="86"/>
      <c r="BC7" s="86"/>
      <c r="BD7" s="86"/>
      <c r="BE7" s="86"/>
      <c r="BF7" s="86"/>
      <c r="BG7" s="86"/>
      <c r="BH7" s="86"/>
      <c r="BI7" s="86"/>
      <c r="BJ7" s="86"/>
      <c r="BK7" s="86"/>
      <c r="BL7" s="86"/>
      <c r="BM7" s="67"/>
      <c r="BN7" s="86"/>
      <c r="BO7" s="86"/>
      <c r="BP7" s="86"/>
      <c r="BQ7" s="86"/>
      <c r="BR7" s="86"/>
      <c r="BS7" s="86"/>
      <c r="BT7" s="86"/>
      <c r="BU7" s="86"/>
      <c r="BV7" s="86"/>
      <c r="BW7" s="86"/>
      <c r="BX7" s="86"/>
      <c r="BY7" s="67"/>
      <c r="BZ7" s="86"/>
      <c r="CA7" s="86"/>
      <c r="CB7" s="86"/>
      <c r="CC7" s="86"/>
      <c r="CD7" s="86"/>
      <c r="CE7" s="86"/>
      <c r="CF7" s="86"/>
      <c r="CG7" s="86"/>
      <c r="CH7" s="86"/>
      <c r="CI7" s="86"/>
      <c r="CJ7" s="86"/>
      <c r="CK7" s="67"/>
      <c r="CL7" s="86"/>
      <c r="CM7" s="86"/>
      <c r="CN7" s="86"/>
      <c r="CO7" s="86"/>
      <c r="CP7" s="86"/>
      <c r="CQ7" s="86"/>
      <c r="CR7" s="86"/>
      <c r="CS7" s="86"/>
      <c r="CT7" s="86"/>
      <c r="CU7" s="86"/>
      <c r="CV7" s="86"/>
      <c r="CW7" s="67"/>
      <c r="CX7" s="86"/>
      <c r="CY7" s="86"/>
      <c r="CZ7" s="86"/>
      <c r="DA7" s="86"/>
      <c r="DB7" s="86"/>
      <c r="DC7" s="86"/>
      <c r="DD7" s="86"/>
      <c r="DE7" s="86"/>
      <c r="DF7" s="86"/>
      <c r="DG7" s="86"/>
      <c r="DH7" s="86"/>
      <c r="DI7" s="67"/>
      <c r="DJ7" s="86"/>
      <c r="DK7" s="86"/>
      <c r="DL7" s="86"/>
      <c r="DM7" s="86"/>
      <c r="DN7" s="86"/>
      <c r="DO7" s="86"/>
      <c r="DP7" s="86"/>
      <c r="DQ7" s="86"/>
      <c r="DR7" s="86"/>
      <c r="DS7" s="86"/>
      <c r="DT7" s="86"/>
      <c r="DU7" s="67"/>
      <c r="DV7" s="86"/>
      <c r="DW7" s="86"/>
      <c r="DX7" s="86"/>
      <c r="DY7" s="86"/>
      <c r="DZ7" s="86"/>
      <c r="EA7" s="86"/>
      <c r="EB7" s="86"/>
      <c r="EC7" s="86"/>
      <c r="ED7" s="86"/>
      <c r="EE7" s="86"/>
      <c r="EF7" s="86"/>
      <c r="EG7" s="67"/>
      <c r="EH7" s="86"/>
      <c r="EI7" s="86"/>
      <c r="EJ7" s="86"/>
      <c r="EK7" s="86"/>
      <c r="EL7" s="86"/>
      <c r="EM7" s="86"/>
      <c r="EN7" s="86"/>
      <c r="EO7" s="86"/>
      <c r="EP7" s="86"/>
      <c r="EQ7" s="86"/>
      <c r="ER7" s="86"/>
      <c r="ES7" s="67"/>
      <c r="ET7" s="86"/>
      <c r="EU7" s="86"/>
      <c r="EV7" s="86"/>
      <c r="EW7" s="86"/>
      <c r="EX7" s="86"/>
      <c r="EY7" s="86"/>
      <c r="EZ7" s="86"/>
      <c r="FA7" s="86"/>
      <c r="FB7" s="86"/>
      <c r="FC7" s="86"/>
      <c r="FD7" s="86"/>
      <c r="FE7" s="67"/>
      <c r="FF7" s="86"/>
      <c r="FG7" s="86"/>
      <c r="FH7" s="86"/>
      <c r="FI7" s="86"/>
      <c r="FJ7" s="86"/>
      <c r="FK7" s="86"/>
      <c r="FL7" s="86"/>
      <c r="FM7" s="86"/>
      <c r="FN7" s="86"/>
      <c r="FO7" s="86"/>
      <c r="FP7" s="86"/>
      <c r="FQ7" s="67"/>
      <c r="FR7" s="86"/>
      <c r="FS7" s="86"/>
      <c r="FT7" s="86"/>
      <c r="FU7" s="86"/>
      <c r="FV7" s="86"/>
      <c r="FW7" s="86"/>
      <c r="FX7" s="86"/>
      <c r="FY7" s="86"/>
      <c r="FZ7" s="86"/>
      <c r="GA7" s="86"/>
      <c r="GB7" s="86"/>
      <c r="GC7" s="67"/>
      <c r="GD7" s="86"/>
      <c r="GE7" s="86"/>
      <c r="GF7" s="86"/>
      <c r="GG7" s="86"/>
      <c r="GH7" s="86"/>
      <c r="GI7" s="86"/>
      <c r="GJ7" s="86"/>
      <c r="GK7" s="86"/>
      <c r="GL7" s="86"/>
      <c r="GM7" s="86"/>
      <c r="GN7" s="86"/>
      <c r="GO7" s="67"/>
      <c r="GP7" s="86"/>
      <c r="GQ7" s="86"/>
      <c r="GR7" s="86"/>
      <c r="GS7" s="86"/>
      <c r="GT7" s="86"/>
      <c r="GU7" s="86"/>
      <c r="GV7" s="86"/>
      <c r="GW7" s="86"/>
      <c r="GX7" s="86"/>
      <c r="GY7" s="86"/>
      <c r="GZ7" s="86"/>
      <c r="HA7" s="67"/>
      <c r="HB7" s="86"/>
      <c r="HC7" s="86"/>
      <c r="HD7" s="86"/>
      <c r="HE7" s="86"/>
      <c r="HF7" s="86"/>
      <c r="HG7" s="86"/>
      <c r="HH7" s="86"/>
      <c r="HI7" s="86"/>
      <c r="HJ7" s="86"/>
      <c r="HK7" s="86"/>
      <c r="HL7" s="86"/>
      <c r="HM7" s="67"/>
      <c r="HN7" s="86"/>
      <c r="HO7" s="86"/>
      <c r="HP7" s="86"/>
      <c r="HQ7" s="86"/>
      <c r="HR7" s="86"/>
      <c r="HS7" s="86"/>
      <c r="HT7" s="86"/>
      <c r="HU7" s="86"/>
      <c r="HV7" s="86"/>
      <c r="HW7" s="86"/>
      <c r="HX7" s="86"/>
      <c r="HY7" s="67"/>
      <c r="HZ7" s="86"/>
      <c r="IA7" s="86"/>
      <c r="IB7" s="86"/>
      <c r="IC7" s="86"/>
      <c r="ID7" s="86"/>
      <c r="IE7" s="86"/>
      <c r="IF7" s="86"/>
      <c r="IG7" s="86"/>
      <c r="IH7" s="86"/>
      <c r="II7" s="86"/>
      <c r="IJ7" s="86"/>
      <c r="IK7" s="67"/>
      <c r="IL7" s="86"/>
      <c r="IM7" s="86"/>
      <c r="IN7" s="86"/>
      <c r="IO7" s="86"/>
      <c r="IP7" s="86"/>
      <c r="IQ7" s="86"/>
      <c r="IR7" s="86"/>
      <c r="IS7" s="86"/>
      <c r="IT7" s="86"/>
      <c r="IU7" s="86"/>
      <c r="IV7" s="86"/>
      <c r="IW7" s="67"/>
      <c r="IX7" s="86"/>
      <c r="IY7" s="86"/>
      <c r="IZ7" s="86"/>
      <c r="JA7" s="86"/>
      <c r="JB7" s="86"/>
      <c r="JC7" s="86"/>
      <c r="JD7" s="86"/>
      <c r="JE7" s="86"/>
      <c r="JF7" s="86"/>
      <c r="JG7" s="86"/>
      <c r="JH7" s="86"/>
      <c r="JI7" s="67"/>
      <c r="JJ7" s="86"/>
      <c r="JK7" s="86"/>
      <c r="JL7" s="86"/>
      <c r="JM7" s="86"/>
      <c r="JN7" s="86"/>
      <c r="JO7" s="86"/>
      <c r="JP7" s="86"/>
      <c r="JQ7" s="86"/>
      <c r="JR7" s="86"/>
      <c r="JS7" s="86"/>
      <c r="JT7" s="86"/>
      <c r="JU7" s="67"/>
      <c r="JV7" s="86"/>
      <c r="JW7" s="86"/>
      <c r="JX7" s="86"/>
      <c r="JY7" s="86"/>
      <c r="JZ7" s="86"/>
      <c r="KA7" s="86"/>
      <c r="KB7" s="86"/>
      <c r="KC7" s="86"/>
      <c r="KD7" s="86"/>
      <c r="KE7" s="86"/>
      <c r="KF7" s="86"/>
    </row>
    <row r="8" spans="1:292" ht="6" customHeight="1" x14ac:dyDescent="0.25">
      <c r="A8" s="93"/>
      <c r="B8" s="20"/>
      <c r="C8" s="86"/>
      <c r="D8" s="86"/>
      <c r="E8" s="67"/>
      <c r="F8" s="86"/>
      <c r="G8" s="86"/>
      <c r="H8" s="86"/>
      <c r="I8" s="86"/>
      <c r="J8" s="86"/>
      <c r="K8" s="86"/>
      <c r="L8" s="86"/>
      <c r="M8" s="86"/>
      <c r="N8" s="86"/>
      <c r="O8" s="86"/>
      <c r="P8" s="86"/>
      <c r="Q8" s="67"/>
      <c r="R8" s="86"/>
      <c r="S8" s="86"/>
      <c r="T8" s="86"/>
      <c r="U8" s="86"/>
      <c r="V8" s="86"/>
      <c r="W8" s="86"/>
      <c r="X8" s="86"/>
      <c r="Y8" s="86"/>
      <c r="Z8" s="86"/>
      <c r="AA8" s="86"/>
      <c r="AB8" s="86"/>
      <c r="AC8" s="67"/>
      <c r="AD8" s="86"/>
      <c r="AE8" s="86"/>
      <c r="AF8" s="86"/>
      <c r="AG8" s="86"/>
      <c r="AH8" s="86"/>
      <c r="AI8" s="86"/>
      <c r="AJ8" s="86"/>
      <c r="AK8" s="86"/>
      <c r="AL8" s="86"/>
      <c r="AM8" s="86"/>
      <c r="AN8" s="86"/>
      <c r="AO8" s="67"/>
      <c r="AP8" s="86"/>
      <c r="AQ8" s="86"/>
      <c r="AR8" s="86"/>
      <c r="AS8" s="86"/>
      <c r="AT8" s="86"/>
      <c r="AU8" s="86"/>
      <c r="AV8" s="86"/>
      <c r="AW8" s="86"/>
      <c r="AX8" s="86"/>
      <c r="AY8" s="86"/>
      <c r="AZ8" s="86"/>
      <c r="BA8" s="67"/>
      <c r="BB8" s="86"/>
      <c r="BC8" s="86"/>
      <c r="BD8" s="86"/>
      <c r="BE8" s="86"/>
      <c r="BF8" s="86"/>
      <c r="BG8" s="86"/>
      <c r="BH8" s="86"/>
      <c r="BI8" s="86"/>
      <c r="BJ8" s="86"/>
      <c r="BK8" s="86"/>
      <c r="BL8" s="86"/>
      <c r="BM8" s="67"/>
      <c r="BN8" s="86"/>
      <c r="BO8" s="86"/>
      <c r="BP8" s="86"/>
      <c r="BQ8" s="86"/>
      <c r="BR8" s="86"/>
      <c r="BS8" s="86"/>
      <c r="BT8" s="86"/>
      <c r="BU8" s="86"/>
      <c r="BV8" s="86"/>
      <c r="BW8" s="86"/>
      <c r="BX8" s="86"/>
      <c r="BY8" s="67"/>
      <c r="BZ8" s="86"/>
      <c r="CA8" s="86"/>
      <c r="CB8" s="86"/>
      <c r="CC8" s="86"/>
      <c r="CD8" s="86"/>
      <c r="CE8" s="86"/>
      <c r="CF8" s="86"/>
      <c r="CG8" s="86"/>
      <c r="CH8" s="86"/>
      <c r="CI8" s="86"/>
      <c r="CJ8" s="86"/>
      <c r="CK8" s="67"/>
      <c r="CL8" s="86"/>
      <c r="CM8" s="86"/>
      <c r="CN8" s="86"/>
      <c r="CO8" s="86"/>
      <c r="CP8" s="86"/>
      <c r="CQ8" s="86"/>
      <c r="CR8" s="86"/>
      <c r="CS8" s="86"/>
      <c r="CT8" s="86"/>
      <c r="CU8" s="86"/>
      <c r="CV8" s="86"/>
      <c r="CW8" s="67"/>
      <c r="CX8" s="86"/>
      <c r="CY8" s="86"/>
      <c r="CZ8" s="86"/>
      <c r="DA8" s="86"/>
      <c r="DB8" s="86"/>
      <c r="DC8" s="86"/>
      <c r="DD8" s="86"/>
      <c r="DE8" s="86"/>
      <c r="DF8" s="86"/>
      <c r="DG8" s="86"/>
      <c r="DH8" s="86"/>
      <c r="DI8" s="67"/>
      <c r="DJ8" s="86"/>
      <c r="DK8" s="86"/>
      <c r="DL8" s="86"/>
      <c r="DM8" s="86"/>
      <c r="DN8" s="86"/>
      <c r="DO8" s="86"/>
      <c r="DP8" s="86"/>
      <c r="DQ8" s="86"/>
      <c r="DR8" s="86"/>
      <c r="DS8" s="86"/>
      <c r="DT8" s="86"/>
      <c r="DU8" s="67"/>
      <c r="DV8" s="86"/>
      <c r="DW8" s="86"/>
      <c r="DX8" s="86"/>
      <c r="DY8" s="86"/>
      <c r="DZ8" s="86"/>
      <c r="EA8" s="86"/>
      <c r="EB8" s="86"/>
      <c r="EC8" s="86"/>
      <c r="ED8" s="86"/>
      <c r="EE8" s="86"/>
      <c r="EF8" s="86"/>
      <c r="EG8" s="67"/>
      <c r="EH8" s="86"/>
      <c r="EI8" s="86"/>
      <c r="EJ8" s="86"/>
      <c r="EK8" s="86"/>
      <c r="EL8" s="86"/>
      <c r="EM8" s="86"/>
      <c r="EN8" s="86"/>
      <c r="EO8" s="86"/>
      <c r="EP8" s="86"/>
      <c r="EQ8" s="86"/>
      <c r="ER8" s="86"/>
      <c r="ES8" s="67"/>
      <c r="ET8" s="86"/>
      <c r="EU8" s="86"/>
      <c r="EV8" s="86"/>
      <c r="EW8" s="86"/>
      <c r="EX8" s="86"/>
      <c r="EY8" s="86"/>
      <c r="EZ8" s="86"/>
      <c r="FA8" s="86"/>
      <c r="FB8" s="86"/>
      <c r="FC8" s="86"/>
      <c r="FD8" s="86"/>
      <c r="FE8" s="67"/>
      <c r="FF8" s="86"/>
      <c r="FG8" s="86"/>
      <c r="FH8" s="86"/>
      <c r="FI8" s="86"/>
      <c r="FJ8" s="86"/>
      <c r="FK8" s="86"/>
      <c r="FL8" s="86"/>
      <c r="FM8" s="86"/>
      <c r="FN8" s="86"/>
      <c r="FO8" s="86"/>
      <c r="FP8" s="86"/>
      <c r="FQ8" s="67"/>
      <c r="FR8" s="86"/>
      <c r="FS8" s="86"/>
      <c r="FT8" s="86"/>
      <c r="FU8" s="86"/>
      <c r="FV8" s="86"/>
      <c r="FW8" s="86"/>
      <c r="FX8" s="86"/>
      <c r="FY8" s="86"/>
      <c r="FZ8" s="86"/>
      <c r="GA8" s="86"/>
      <c r="GB8" s="86"/>
      <c r="GC8" s="67"/>
      <c r="GD8" s="86"/>
      <c r="GE8" s="86"/>
      <c r="GF8" s="86"/>
      <c r="GG8" s="86"/>
      <c r="GH8" s="86"/>
      <c r="GI8" s="86"/>
      <c r="GJ8" s="86"/>
      <c r="GK8" s="86"/>
      <c r="GL8" s="86"/>
      <c r="GM8" s="86"/>
      <c r="GN8" s="86"/>
      <c r="GO8" s="67"/>
      <c r="GP8" s="86"/>
      <c r="GQ8" s="86"/>
      <c r="GR8" s="86"/>
      <c r="GS8" s="86"/>
      <c r="GT8" s="86"/>
      <c r="GU8" s="86"/>
      <c r="GV8" s="86"/>
      <c r="GW8" s="86"/>
      <c r="GX8" s="86"/>
      <c r="GY8" s="86"/>
      <c r="GZ8" s="86"/>
      <c r="HA8" s="67"/>
      <c r="HB8" s="86"/>
      <c r="HC8" s="86"/>
      <c r="HD8" s="86"/>
      <c r="HE8" s="86"/>
      <c r="HF8" s="86"/>
      <c r="HG8" s="86"/>
      <c r="HH8" s="86"/>
      <c r="HI8" s="86"/>
      <c r="HJ8" s="86"/>
      <c r="HK8" s="86"/>
      <c r="HL8" s="86"/>
      <c r="HM8" s="67"/>
      <c r="HN8" s="86"/>
      <c r="HO8" s="86"/>
      <c r="HP8" s="86"/>
      <c r="HQ8" s="86"/>
      <c r="HR8" s="86"/>
      <c r="HS8" s="86"/>
      <c r="HT8" s="86"/>
      <c r="HU8" s="86"/>
      <c r="HV8" s="86"/>
      <c r="HW8" s="86"/>
      <c r="HX8" s="86"/>
      <c r="HY8" s="67"/>
      <c r="HZ8" s="86"/>
      <c r="IA8" s="86"/>
      <c r="IB8" s="86"/>
      <c r="IC8" s="86"/>
      <c r="ID8" s="86"/>
      <c r="IE8" s="86"/>
      <c r="IF8" s="86"/>
      <c r="IG8" s="86"/>
      <c r="IH8" s="86"/>
      <c r="II8" s="86"/>
      <c r="IJ8" s="86"/>
      <c r="IK8" s="67"/>
      <c r="IL8" s="86"/>
      <c r="IM8" s="86"/>
      <c r="IN8" s="86"/>
      <c r="IO8" s="86"/>
      <c r="IP8" s="86"/>
      <c r="IQ8" s="86"/>
      <c r="IR8" s="86"/>
      <c r="IS8" s="86"/>
      <c r="IT8" s="86"/>
      <c r="IU8" s="86"/>
      <c r="IV8" s="86"/>
      <c r="IW8" s="67"/>
      <c r="IX8" s="86"/>
      <c r="IY8" s="86"/>
      <c r="IZ8" s="86"/>
      <c r="JA8" s="86"/>
      <c r="JB8" s="86"/>
      <c r="JC8" s="86"/>
      <c r="JD8" s="86"/>
      <c r="JE8" s="86"/>
      <c r="JF8" s="86"/>
      <c r="JG8" s="86"/>
      <c r="JH8" s="86"/>
      <c r="JI8" s="67"/>
      <c r="JJ8" s="86"/>
      <c r="JK8" s="86"/>
      <c r="JL8" s="86"/>
      <c r="JM8" s="86"/>
      <c r="JN8" s="86"/>
      <c r="JO8" s="86"/>
      <c r="JP8" s="86"/>
      <c r="JQ8" s="86"/>
      <c r="JR8" s="86"/>
      <c r="JS8" s="86"/>
      <c r="JT8" s="86"/>
      <c r="JU8" s="67"/>
      <c r="JV8" s="86"/>
      <c r="JW8" s="86"/>
      <c r="JX8" s="86"/>
      <c r="JY8" s="86"/>
      <c r="JZ8" s="86"/>
      <c r="KA8" s="86"/>
      <c r="KB8" s="86"/>
      <c r="KC8" s="86"/>
      <c r="KD8" s="86"/>
      <c r="KE8" s="86"/>
      <c r="KF8" s="86"/>
    </row>
    <row r="9" spans="1:292" ht="13.5" customHeight="1" x14ac:dyDescent="0.25">
      <c r="A9" s="93" t="s">
        <v>11</v>
      </c>
      <c r="B9" s="20"/>
      <c r="C9" s="85"/>
      <c r="D9" s="86"/>
      <c r="E9" s="94"/>
      <c r="F9" s="86"/>
      <c r="G9" s="86"/>
      <c r="H9" s="86"/>
      <c r="I9" s="86"/>
      <c r="J9" s="86"/>
      <c r="K9" s="86"/>
      <c r="L9" s="86"/>
      <c r="M9" s="86"/>
      <c r="N9" s="86"/>
      <c r="O9" s="86"/>
      <c r="P9" s="86"/>
      <c r="Q9" s="94"/>
      <c r="R9" s="86"/>
      <c r="S9" s="86"/>
      <c r="T9" s="86"/>
      <c r="U9" s="86"/>
      <c r="V9" s="86"/>
      <c r="W9" s="86"/>
      <c r="X9" s="86"/>
      <c r="Y9" s="86"/>
      <c r="Z9" s="86"/>
      <c r="AA9" s="86"/>
      <c r="AB9" s="86"/>
      <c r="AC9" s="94"/>
      <c r="AD9" s="86"/>
      <c r="AE9" s="86"/>
      <c r="AF9" s="86"/>
      <c r="AG9" s="86"/>
      <c r="AH9" s="86"/>
      <c r="AI9" s="86"/>
      <c r="AJ9" s="86"/>
      <c r="AK9" s="86"/>
      <c r="AL9" s="86"/>
      <c r="AM9" s="86"/>
      <c r="AN9" s="86"/>
      <c r="AO9" s="94"/>
      <c r="AP9" s="86"/>
      <c r="AQ9" s="86"/>
      <c r="AR9" s="86"/>
      <c r="AS9" s="86"/>
      <c r="AT9" s="86"/>
      <c r="AU9" s="86"/>
      <c r="AV9" s="86"/>
      <c r="AW9" s="86"/>
      <c r="AX9" s="86"/>
      <c r="AY9" s="86"/>
      <c r="AZ9" s="86"/>
      <c r="BA9" s="94"/>
      <c r="BB9" s="86"/>
      <c r="BC9" s="86"/>
      <c r="BD9" s="86"/>
      <c r="BE9" s="86"/>
      <c r="BF9" s="86"/>
      <c r="BG9" s="86"/>
      <c r="BH9" s="86"/>
      <c r="BI9" s="86"/>
      <c r="BJ9" s="86"/>
      <c r="BK9" s="86"/>
      <c r="BL9" s="86"/>
      <c r="BM9" s="94"/>
      <c r="BN9" s="86"/>
      <c r="BO9" s="86"/>
      <c r="BP9" s="86"/>
      <c r="BQ9" s="86"/>
      <c r="BR9" s="86"/>
      <c r="BS9" s="86"/>
      <c r="BT9" s="86"/>
      <c r="BU9" s="86"/>
      <c r="BV9" s="86"/>
      <c r="BW9" s="86"/>
      <c r="BX9" s="86"/>
      <c r="BY9" s="94"/>
      <c r="BZ9" s="86"/>
      <c r="CA9" s="86"/>
      <c r="CB9" s="86"/>
      <c r="CC9" s="86"/>
      <c r="CD9" s="86"/>
      <c r="CE9" s="86"/>
      <c r="CF9" s="86"/>
      <c r="CG9" s="86"/>
      <c r="CH9" s="86"/>
      <c r="CI9" s="86"/>
      <c r="CJ9" s="86"/>
      <c r="CK9" s="94"/>
      <c r="CL9" s="86"/>
      <c r="CM9" s="86"/>
      <c r="CN9" s="86"/>
      <c r="CO9" s="86"/>
      <c r="CP9" s="86"/>
      <c r="CQ9" s="86"/>
      <c r="CR9" s="86"/>
      <c r="CS9" s="86"/>
      <c r="CT9" s="86"/>
      <c r="CU9" s="86"/>
      <c r="CV9" s="86"/>
      <c r="CW9" s="94"/>
      <c r="CX9" s="86"/>
      <c r="CY9" s="86"/>
      <c r="CZ9" s="86"/>
      <c r="DA9" s="86"/>
      <c r="DB9" s="86"/>
      <c r="DC9" s="86"/>
      <c r="DD9" s="86"/>
      <c r="DE9" s="86"/>
      <c r="DF9" s="86"/>
      <c r="DG9" s="86"/>
      <c r="DH9" s="86"/>
      <c r="DI9" s="94"/>
      <c r="DJ9" s="86"/>
      <c r="DK9" s="86"/>
      <c r="DL9" s="86"/>
      <c r="DM9" s="86"/>
      <c r="DN9" s="86"/>
      <c r="DO9" s="86"/>
      <c r="DP9" s="86"/>
      <c r="DQ9" s="86"/>
      <c r="DR9" s="86"/>
      <c r="DS9" s="86"/>
      <c r="DT9" s="86"/>
      <c r="DU9" s="94"/>
      <c r="DV9" s="86"/>
      <c r="DW9" s="86"/>
      <c r="DX9" s="86"/>
      <c r="DY9" s="86"/>
      <c r="DZ9" s="86"/>
      <c r="EA9" s="86"/>
      <c r="EB9" s="86"/>
      <c r="EC9" s="86"/>
      <c r="ED9" s="86"/>
      <c r="EE9" s="86"/>
      <c r="EF9" s="86"/>
      <c r="EG9" s="94"/>
      <c r="EH9" s="86"/>
      <c r="EI9" s="86"/>
      <c r="EJ9" s="86"/>
      <c r="EK9" s="86"/>
      <c r="EL9" s="86"/>
      <c r="EM9" s="86"/>
      <c r="EN9" s="86"/>
      <c r="EO9" s="86"/>
      <c r="EP9" s="86"/>
      <c r="EQ9" s="86"/>
      <c r="ER9" s="86"/>
      <c r="ES9" s="94"/>
      <c r="ET9" s="86"/>
      <c r="EU9" s="86"/>
      <c r="EV9" s="86"/>
      <c r="EW9" s="86"/>
      <c r="EX9" s="86"/>
      <c r="EY9" s="86"/>
      <c r="EZ9" s="86"/>
      <c r="FA9" s="86"/>
      <c r="FB9" s="86"/>
      <c r="FC9" s="86"/>
      <c r="FD9" s="86"/>
      <c r="FE9" s="94"/>
      <c r="FF9" s="86"/>
      <c r="FG9" s="86"/>
      <c r="FH9" s="86"/>
      <c r="FI9" s="86"/>
      <c r="FJ9" s="86"/>
      <c r="FK9" s="86"/>
      <c r="FL9" s="86"/>
      <c r="FM9" s="86"/>
      <c r="FN9" s="86"/>
      <c r="FO9" s="86"/>
      <c r="FP9" s="86"/>
      <c r="FQ9" s="94"/>
      <c r="FR9" s="86"/>
      <c r="FS9" s="86"/>
      <c r="FT9" s="86"/>
      <c r="FU9" s="86"/>
      <c r="FV9" s="86"/>
      <c r="FW9" s="86"/>
      <c r="FX9" s="86"/>
      <c r="FY9" s="86"/>
      <c r="FZ9" s="86"/>
      <c r="GA9" s="86"/>
      <c r="GB9" s="86"/>
      <c r="GC9" s="94"/>
      <c r="GD9" s="86"/>
      <c r="GE9" s="86"/>
      <c r="GF9" s="86"/>
      <c r="GG9" s="86"/>
      <c r="GH9" s="86"/>
      <c r="GI9" s="86"/>
      <c r="GJ9" s="86"/>
      <c r="GK9" s="86"/>
      <c r="GL9" s="86"/>
      <c r="GM9" s="86"/>
      <c r="GN9" s="86"/>
      <c r="GO9" s="94"/>
      <c r="GP9" s="86"/>
      <c r="GQ9" s="86"/>
      <c r="GR9" s="86"/>
      <c r="GS9" s="86"/>
      <c r="GT9" s="86"/>
      <c r="GU9" s="86"/>
      <c r="GV9" s="86"/>
      <c r="GW9" s="86"/>
      <c r="GX9" s="86"/>
      <c r="GY9" s="86"/>
      <c r="GZ9" s="86"/>
      <c r="HA9" s="94"/>
      <c r="HB9" s="86"/>
      <c r="HC9" s="86"/>
      <c r="HD9" s="86"/>
      <c r="HE9" s="86"/>
      <c r="HF9" s="86"/>
      <c r="HG9" s="86"/>
      <c r="HH9" s="86"/>
      <c r="HI9" s="86"/>
      <c r="HJ9" s="86"/>
      <c r="HK9" s="86"/>
      <c r="HL9" s="86"/>
      <c r="HM9" s="94"/>
      <c r="HN9" s="86"/>
      <c r="HO9" s="86"/>
      <c r="HP9" s="86"/>
      <c r="HQ9" s="86"/>
      <c r="HR9" s="86"/>
      <c r="HS9" s="86"/>
      <c r="HT9" s="86"/>
      <c r="HU9" s="86"/>
      <c r="HV9" s="86"/>
      <c r="HW9" s="86"/>
      <c r="HX9" s="86"/>
      <c r="HY9" s="94"/>
      <c r="HZ9" s="86"/>
      <c r="IA9" s="86"/>
      <c r="IB9" s="86"/>
      <c r="IC9" s="86"/>
      <c r="ID9" s="86"/>
      <c r="IE9" s="86"/>
      <c r="IF9" s="86"/>
      <c r="IG9" s="86"/>
      <c r="IH9" s="86"/>
      <c r="II9" s="86"/>
      <c r="IJ9" s="86"/>
      <c r="IK9" s="94"/>
      <c r="IL9" s="86"/>
      <c r="IM9" s="86"/>
      <c r="IN9" s="86"/>
      <c r="IO9" s="86"/>
      <c r="IP9" s="86"/>
      <c r="IQ9" s="86"/>
      <c r="IR9" s="86"/>
      <c r="IS9" s="86"/>
      <c r="IT9" s="86"/>
      <c r="IU9" s="86"/>
      <c r="IV9" s="86"/>
      <c r="IW9" s="94"/>
      <c r="IX9" s="86"/>
      <c r="IY9" s="86"/>
      <c r="IZ9" s="86"/>
      <c r="JA9" s="86"/>
      <c r="JB9" s="86"/>
      <c r="JC9" s="86"/>
      <c r="JD9" s="86"/>
      <c r="JE9" s="86"/>
      <c r="JF9" s="86"/>
      <c r="JG9" s="86"/>
      <c r="JH9" s="86"/>
      <c r="JI9" s="94"/>
      <c r="JJ9" s="86"/>
      <c r="JK9" s="86"/>
      <c r="JL9" s="86"/>
      <c r="JM9" s="86"/>
      <c r="JN9" s="86"/>
      <c r="JO9" s="86"/>
      <c r="JP9" s="86"/>
      <c r="JQ9" s="86"/>
      <c r="JR9" s="86"/>
      <c r="JS9" s="86"/>
      <c r="JT9" s="86"/>
      <c r="JU9" s="94"/>
      <c r="JV9" s="86"/>
      <c r="JW9" s="86"/>
      <c r="JX9" s="86"/>
      <c r="JY9" s="86"/>
      <c r="JZ9" s="86"/>
      <c r="KA9" s="86"/>
      <c r="KB9" s="86"/>
      <c r="KC9" s="86"/>
      <c r="KD9" s="86"/>
      <c r="KE9" s="86"/>
      <c r="KF9" s="86"/>
    </row>
    <row r="10" spans="1:292" ht="31.5" customHeight="1" x14ac:dyDescent="0.25">
      <c r="A10" s="40" t="s">
        <v>133</v>
      </c>
      <c r="B10" s="95" t="s">
        <v>119</v>
      </c>
      <c r="C10" s="95" t="s">
        <v>120</v>
      </c>
      <c r="D10" s="95" t="s">
        <v>140</v>
      </c>
      <c r="E10" s="96" t="s">
        <v>12</v>
      </c>
      <c r="F10" s="95" t="s">
        <v>13</v>
      </c>
      <c r="G10" s="95" t="s">
        <v>121</v>
      </c>
      <c r="H10" s="97" t="s">
        <v>122</v>
      </c>
      <c r="I10" s="95" t="s">
        <v>14</v>
      </c>
      <c r="J10" s="95" t="s">
        <v>123</v>
      </c>
      <c r="K10" s="95" t="s">
        <v>15</v>
      </c>
      <c r="L10" s="98" t="s">
        <v>16</v>
      </c>
      <c r="M10" s="98" t="s">
        <v>124</v>
      </c>
      <c r="N10" s="98" t="s">
        <v>17</v>
      </c>
      <c r="O10" s="98" t="s">
        <v>18</v>
      </c>
      <c r="P10" s="98" t="s">
        <v>6</v>
      </c>
      <c r="Q10" s="96" t="s">
        <v>12</v>
      </c>
      <c r="R10" s="95" t="s">
        <v>13</v>
      </c>
      <c r="S10" s="95" t="s">
        <v>121</v>
      </c>
      <c r="T10" s="97" t="s">
        <v>122</v>
      </c>
      <c r="U10" s="95" t="s">
        <v>14</v>
      </c>
      <c r="V10" s="95" t="s">
        <v>123</v>
      </c>
      <c r="W10" s="95" t="s">
        <v>15</v>
      </c>
      <c r="X10" s="98" t="s">
        <v>16</v>
      </c>
      <c r="Y10" s="98" t="s">
        <v>124</v>
      </c>
      <c r="Z10" s="98" t="s">
        <v>17</v>
      </c>
      <c r="AA10" s="98" t="s">
        <v>18</v>
      </c>
      <c r="AB10" s="98" t="s">
        <v>6</v>
      </c>
      <c r="AC10" s="96" t="s">
        <v>12</v>
      </c>
      <c r="AD10" s="95" t="s">
        <v>13</v>
      </c>
      <c r="AE10" s="95" t="s">
        <v>121</v>
      </c>
      <c r="AF10" s="97" t="s">
        <v>122</v>
      </c>
      <c r="AG10" s="95" t="s">
        <v>14</v>
      </c>
      <c r="AH10" s="95" t="s">
        <v>123</v>
      </c>
      <c r="AI10" s="95" t="s">
        <v>15</v>
      </c>
      <c r="AJ10" s="98" t="s">
        <v>16</v>
      </c>
      <c r="AK10" s="98" t="s">
        <v>124</v>
      </c>
      <c r="AL10" s="98" t="s">
        <v>17</v>
      </c>
      <c r="AM10" s="98" t="s">
        <v>18</v>
      </c>
      <c r="AN10" s="98" t="s">
        <v>6</v>
      </c>
      <c r="AO10" s="96" t="s">
        <v>12</v>
      </c>
      <c r="AP10" s="95" t="s">
        <v>13</v>
      </c>
      <c r="AQ10" s="95" t="s">
        <v>121</v>
      </c>
      <c r="AR10" s="97" t="s">
        <v>122</v>
      </c>
      <c r="AS10" s="95" t="s">
        <v>14</v>
      </c>
      <c r="AT10" s="95" t="s">
        <v>123</v>
      </c>
      <c r="AU10" s="95" t="s">
        <v>15</v>
      </c>
      <c r="AV10" s="98" t="s">
        <v>16</v>
      </c>
      <c r="AW10" s="98" t="s">
        <v>124</v>
      </c>
      <c r="AX10" s="98" t="s">
        <v>17</v>
      </c>
      <c r="AY10" s="98" t="s">
        <v>18</v>
      </c>
      <c r="AZ10" s="98" t="s">
        <v>6</v>
      </c>
      <c r="BA10" s="96" t="s">
        <v>12</v>
      </c>
      <c r="BB10" s="95" t="s">
        <v>13</v>
      </c>
      <c r="BC10" s="95" t="s">
        <v>121</v>
      </c>
      <c r="BD10" s="97" t="s">
        <v>122</v>
      </c>
      <c r="BE10" s="95" t="s">
        <v>14</v>
      </c>
      <c r="BF10" s="95" t="s">
        <v>123</v>
      </c>
      <c r="BG10" s="95" t="s">
        <v>15</v>
      </c>
      <c r="BH10" s="98" t="s">
        <v>16</v>
      </c>
      <c r="BI10" s="98" t="s">
        <v>124</v>
      </c>
      <c r="BJ10" s="98" t="s">
        <v>17</v>
      </c>
      <c r="BK10" s="98" t="s">
        <v>18</v>
      </c>
      <c r="BL10" s="98" t="s">
        <v>6</v>
      </c>
      <c r="BM10" s="96" t="s">
        <v>12</v>
      </c>
      <c r="BN10" s="95" t="s">
        <v>13</v>
      </c>
      <c r="BO10" s="95" t="s">
        <v>121</v>
      </c>
      <c r="BP10" s="97" t="s">
        <v>122</v>
      </c>
      <c r="BQ10" s="95" t="s">
        <v>14</v>
      </c>
      <c r="BR10" s="95" t="s">
        <v>123</v>
      </c>
      <c r="BS10" s="95" t="s">
        <v>15</v>
      </c>
      <c r="BT10" s="98" t="s">
        <v>16</v>
      </c>
      <c r="BU10" s="98" t="s">
        <v>124</v>
      </c>
      <c r="BV10" s="98" t="s">
        <v>17</v>
      </c>
      <c r="BW10" s="98" t="s">
        <v>18</v>
      </c>
      <c r="BX10" s="98" t="s">
        <v>6</v>
      </c>
      <c r="BY10" s="96" t="s">
        <v>12</v>
      </c>
      <c r="BZ10" s="95" t="s">
        <v>13</v>
      </c>
      <c r="CA10" s="95" t="s">
        <v>121</v>
      </c>
      <c r="CB10" s="97" t="s">
        <v>122</v>
      </c>
      <c r="CC10" s="95" t="s">
        <v>14</v>
      </c>
      <c r="CD10" s="95" t="s">
        <v>123</v>
      </c>
      <c r="CE10" s="95" t="s">
        <v>15</v>
      </c>
      <c r="CF10" s="98" t="s">
        <v>16</v>
      </c>
      <c r="CG10" s="98" t="s">
        <v>124</v>
      </c>
      <c r="CH10" s="98" t="s">
        <v>17</v>
      </c>
      <c r="CI10" s="98" t="s">
        <v>18</v>
      </c>
      <c r="CJ10" s="98" t="s">
        <v>6</v>
      </c>
      <c r="CK10" s="96" t="s">
        <v>12</v>
      </c>
      <c r="CL10" s="95" t="s">
        <v>13</v>
      </c>
      <c r="CM10" s="95" t="s">
        <v>121</v>
      </c>
      <c r="CN10" s="97" t="s">
        <v>122</v>
      </c>
      <c r="CO10" s="95" t="s">
        <v>14</v>
      </c>
      <c r="CP10" s="95" t="s">
        <v>123</v>
      </c>
      <c r="CQ10" s="95" t="s">
        <v>15</v>
      </c>
      <c r="CR10" s="98" t="s">
        <v>16</v>
      </c>
      <c r="CS10" s="98" t="s">
        <v>124</v>
      </c>
      <c r="CT10" s="98" t="s">
        <v>17</v>
      </c>
      <c r="CU10" s="98" t="s">
        <v>18</v>
      </c>
      <c r="CV10" s="98" t="s">
        <v>6</v>
      </c>
      <c r="CW10" s="96" t="s">
        <v>12</v>
      </c>
      <c r="CX10" s="95" t="s">
        <v>13</v>
      </c>
      <c r="CY10" s="95" t="s">
        <v>121</v>
      </c>
      <c r="CZ10" s="97" t="s">
        <v>122</v>
      </c>
      <c r="DA10" s="95" t="s">
        <v>14</v>
      </c>
      <c r="DB10" s="95" t="s">
        <v>123</v>
      </c>
      <c r="DC10" s="95" t="s">
        <v>15</v>
      </c>
      <c r="DD10" s="98" t="s">
        <v>16</v>
      </c>
      <c r="DE10" s="98" t="s">
        <v>124</v>
      </c>
      <c r="DF10" s="98" t="s">
        <v>17</v>
      </c>
      <c r="DG10" s="98" t="s">
        <v>18</v>
      </c>
      <c r="DH10" s="98" t="s">
        <v>6</v>
      </c>
      <c r="DI10" s="96" t="s">
        <v>12</v>
      </c>
      <c r="DJ10" s="95" t="s">
        <v>13</v>
      </c>
      <c r="DK10" s="95" t="s">
        <v>121</v>
      </c>
      <c r="DL10" s="97" t="s">
        <v>122</v>
      </c>
      <c r="DM10" s="95" t="s">
        <v>14</v>
      </c>
      <c r="DN10" s="95" t="s">
        <v>123</v>
      </c>
      <c r="DO10" s="95" t="s">
        <v>15</v>
      </c>
      <c r="DP10" s="98" t="s">
        <v>16</v>
      </c>
      <c r="DQ10" s="98" t="s">
        <v>124</v>
      </c>
      <c r="DR10" s="98" t="s">
        <v>17</v>
      </c>
      <c r="DS10" s="98" t="s">
        <v>18</v>
      </c>
      <c r="DT10" s="98" t="s">
        <v>6</v>
      </c>
      <c r="DU10" s="96" t="s">
        <v>12</v>
      </c>
      <c r="DV10" s="95" t="s">
        <v>13</v>
      </c>
      <c r="DW10" s="95" t="s">
        <v>121</v>
      </c>
      <c r="DX10" s="97" t="s">
        <v>122</v>
      </c>
      <c r="DY10" s="95" t="s">
        <v>14</v>
      </c>
      <c r="DZ10" s="95" t="s">
        <v>123</v>
      </c>
      <c r="EA10" s="95" t="s">
        <v>15</v>
      </c>
      <c r="EB10" s="98" t="s">
        <v>16</v>
      </c>
      <c r="EC10" s="98" t="s">
        <v>124</v>
      </c>
      <c r="ED10" s="98" t="s">
        <v>17</v>
      </c>
      <c r="EE10" s="98" t="s">
        <v>18</v>
      </c>
      <c r="EF10" s="98" t="s">
        <v>6</v>
      </c>
      <c r="EG10" s="96" t="s">
        <v>12</v>
      </c>
      <c r="EH10" s="95" t="s">
        <v>13</v>
      </c>
      <c r="EI10" s="95" t="s">
        <v>121</v>
      </c>
      <c r="EJ10" s="97" t="s">
        <v>122</v>
      </c>
      <c r="EK10" s="95" t="s">
        <v>14</v>
      </c>
      <c r="EL10" s="95" t="s">
        <v>123</v>
      </c>
      <c r="EM10" s="95" t="s">
        <v>15</v>
      </c>
      <c r="EN10" s="98" t="s">
        <v>16</v>
      </c>
      <c r="EO10" s="98" t="s">
        <v>124</v>
      </c>
      <c r="EP10" s="98" t="s">
        <v>17</v>
      </c>
      <c r="EQ10" s="98" t="s">
        <v>18</v>
      </c>
      <c r="ER10" s="98" t="s">
        <v>6</v>
      </c>
      <c r="ES10" s="96" t="s">
        <v>12</v>
      </c>
      <c r="ET10" s="95" t="s">
        <v>13</v>
      </c>
      <c r="EU10" s="95" t="s">
        <v>121</v>
      </c>
      <c r="EV10" s="97" t="s">
        <v>122</v>
      </c>
      <c r="EW10" s="95" t="s">
        <v>14</v>
      </c>
      <c r="EX10" s="95" t="s">
        <v>123</v>
      </c>
      <c r="EY10" s="95" t="s">
        <v>15</v>
      </c>
      <c r="EZ10" s="98" t="s">
        <v>16</v>
      </c>
      <c r="FA10" s="98" t="s">
        <v>124</v>
      </c>
      <c r="FB10" s="98" t="s">
        <v>17</v>
      </c>
      <c r="FC10" s="98" t="s">
        <v>18</v>
      </c>
      <c r="FD10" s="98" t="s">
        <v>6</v>
      </c>
      <c r="FE10" s="96"/>
      <c r="FF10" s="95" t="s">
        <v>13</v>
      </c>
      <c r="FG10" s="95" t="s">
        <v>121</v>
      </c>
      <c r="FH10" s="97" t="s">
        <v>122</v>
      </c>
      <c r="FI10" s="95" t="s">
        <v>14</v>
      </c>
      <c r="FJ10" s="95" t="s">
        <v>123</v>
      </c>
      <c r="FK10" s="95" t="s">
        <v>15</v>
      </c>
      <c r="FL10" s="98" t="s">
        <v>16</v>
      </c>
      <c r="FM10" s="98" t="s">
        <v>124</v>
      </c>
      <c r="FN10" s="98" t="s">
        <v>17</v>
      </c>
      <c r="FO10" s="98" t="s">
        <v>18</v>
      </c>
      <c r="FP10" s="98" t="s">
        <v>6</v>
      </c>
      <c r="FQ10" s="96" t="s">
        <v>12</v>
      </c>
      <c r="FR10" s="95" t="s">
        <v>13</v>
      </c>
      <c r="FS10" s="95" t="s">
        <v>121</v>
      </c>
      <c r="FT10" s="97" t="s">
        <v>122</v>
      </c>
      <c r="FU10" s="95" t="s">
        <v>14</v>
      </c>
      <c r="FV10" s="95" t="s">
        <v>123</v>
      </c>
      <c r="FW10" s="95" t="s">
        <v>15</v>
      </c>
      <c r="FX10" s="98" t="s">
        <v>16</v>
      </c>
      <c r="FY10" s="98" t="s">
        <v>124</v>
      </c>
      <c r="FZ10" s="98" t="s">
        <v>17</v>
      </c>
      <c r="GA10" s="98" t="s">
        <v>18</v>
      </c>
      <c r="GB10" s="98" t="s">
        <v>6</v>
      </c>
      <c r="GC10" s="96" t="s">
        <v>12</v>
      </c>
      <c r="GD10" s="95" t="s">
        <v>13</v>
      </c>
      <c r="GE10" s="95" t="s">
        <v>121</v>
      </c>
      <c r="GF10" s="97" t="s">
        <v>122</v>
      </c>
      <c r="GG10" s="95" t="s">
        <v>14</v>
      </c>
      <c r="GH10" s="95" t="s">
        <v>123</v>
      </c>
      <c r="GI10" s="95" t="s">
        <v>15</v>
      </c>
      <c r="GJ10" s="98" t="s">
        <v>16</v>
      </c>
      <c r="GK10" s="98" t="s">
        <v>124</v>
      </c>
      <c r="GL10" s="98" t="s">
        <v>17</v>
      </c>
      <c r="GM10" s="98" t="s">
        <v>18</v>
      </c>
      <c r="GN10" s="98" t="s">
        <v>6</v>
      </c>
      <c r="GO10" s="96" t="s">
        <v>12</v>
      </c>
      <c r="GP10" s="95" t="s">
        <v>13</v>
      </c>
      <c r="GQ10" s="95" t="s">
        <v>121</v>
      </c>
      <c r="GR10" s="97" t="s">
        <v>122</v>
      </c>
      <c r="GS10" s="95" t="s">
        <v>14</v>
      </c>
      <c r="GT10" s="95" t="s">
        <v>123</v>
      </c>
      <c r="GU10" s="95" t="s">
        <v>15</v>
      </c>
      <c r="GV10" s="98" t="s">
        <v>16</v>
      </c>
      <c r="GW10" s="98" t="s">
        <v>124</v>
      </c>
      <c r="GX10" s="98" t="s">
        <v>17</v>
      </c>
      <c r="GY10" s="98" t="s">
        <v>18</v>
      </c>
      <c r="GZ10" s="98" t="s">
        <v>6</v>
      </c>
      <c r="HA10" s="96" t="s">
        <v>12</v>
      </c>
      <c r="HB10" s="95" t="s">
        <v>13</v>
      </c>
      <c r="HC10" s="95" t="s">
        <v>121</v>
      </c>
      <c r="HD10" s="97" t="s">
        <v>122</v>
      </c>
      <c r="HE10" s="95" t="s">
        <v>14</v>
      </c>
      <c r="HF10" s="95" t="s">
        <v>123</v>
      </c>
      <c r="HG10" s="95" t="s">
        <v>15</v>
      </c>
      <c r="HH10" s="98" t="s">
        <v>16</v>
      </c>
      <c r="HI10" s="98" t="s">
        <v>124</v>
      </c>
      <c r="HJ10" s="98" t="s">
        <v>17</v>
      </c>
      <c r="HK10" s="98" t="s">
        <v>18</v>
      </c>
      <c r="HL10" s="98" t="s">
        <v>6</v>
      </c>
      <c r="HM10" s="96" t="s">
        <v>12</v>
      </c>
      <c r="HN10" s="95" t="s">
        <v>13</v>
      </c>
      <c r="HO10" s="95" t="s">
        <v>121</v>
      </c>
      <c r="HP10" s="97" t="s">
        <v>122</v>
      </c>
      <c r="HQ10" s="95" t="s">
        <v>14</v>
      </c>
      <c r="HR10" s="95" t="s">
        <v>123</v>
      </c>
      <c r="HS10" s="95" t="s">
        <v>15</v>
      </c>
      <c r="HT10" s="98" t="s">
        <v>16</v>
      </c>
      <c r="HU10" s="98" t="s">
        <v>124</v>
      </c>
      <c r="HV10" s="98" t="s">
        <v>17</v>
      </c>
      <c r="HW10" s="98" t="s">
        <v>18</v>
      </c>
      <c r="HX10" s="98" t="s">
        <v>6</v>
      </c>
      <c r="HY10" s="96" t="s">
        <v>12</v>
      </c>
      <c r="HZ10" s="95" t="s">
        <v>13</v>
      </c>
      <c r="IA10" s="95" t="s">
        <v>121</v>
      </c>
      <c r="IB10" s="97" t="s">
        <v>122</v>
      </c>
      <c r="IC10" s="95" t="s">
        <v>14</v>
      </c>
      <c r="ID10" s="95" t="s">
        <v>123</v>
      </c>
      <c r="IE10" s="95" t="s">
        <v>15</v>
      </c>
      <c r="IF10" s="98" t="s">
        <v>16</v>
      </c>
      <c r="IG10" s="98" t="s">
        <v>124</v>
      </c>
      <c r="IH10" s="98" t="s">
        <v>17</v>
      </c>
      <c r="II10" s="98" t="s">
        <v>18</v>
      </c>
      <c r="IJ10" s="98" t="s">
        <v>6</v>
      </c>
      <c r="IK10" s="96" t="s">
        <v>12</v>
      </c>
      <c r="IL10" s="95" t="s">
        <v>13</v>
      </c>
      <c r="IM10" s="95" t="s">
        <v>121</v>
      </c>
      <c r="IN10" s="97" t="s">
        <v>122</v>
      </c>
      <c r="IO10" s="95" t="s">
        <v>14</v>
      </c>
      <c r="IP10" s="95" t="s">
        <v>123</v>
      </c>
      <c r="IQ10" s="95" t="s">
        <v>15</v>
      </c>
      <c r="IR10" s="98" t="s">
        <v>16</v>
      </c>
      <c r="IS10" s="98" t="s">
        <v>124</v>
      </c>
      <c r="IT10" s="98" t="s">
        <v>17</v>
      </c>
      <c r="IU10" s="98" t="s">
        <v>18</v>
      </c>
      <c r="IV10" s="98" t="s">
        <v>6</v>
      </c>
      <c r="IW10" s="96" t="s">
        <v>12</v>
      </c>
      <c r="IX10" s="95" t="s">
        <v>13</v>
      </c>
      <c r="IY10" s="95" t="s">
        <v>121</v>
      </c>
      <c r="IZ10" s="97" t="s">
        <v>122</v>
      </c>
      <c r="JA10" s="95" t="s">
        <v>14</v>
      </c>
      <c r="JB10" s="95" t="s">
        <v>123</v>
      </c>
      <c r="JC10" s="95" t="s">
        <v>15</v>
      </c>
      <c r="JD10" s="98" t="s">
        <v>16</v>
      </c>
      <c r="JE10" s="98" t="s">
        <v>124</v>
      </c>
      <c r="JF10" s="98" t="s">
        <v>17</v>
      </c>
      <c r="JG10" s="98" t="s">
        <v>18</v>
      </c>
      <c r="JH10" s="98" t="s">
        <v>6</v>
      </c>
      <c r="JI10" s="96" t="s">
        <v>12</v>
      </c>
      <c r="JJ10" s="95" t="s">
        <v>13</v>
      </c>
      <c r="JK10" s="95" t="s">
        <v>121</v>
      </c>
      <c r="JL10" s="97" t="s">
        <v>122</v>
      </c>
      <c r="JM10" s="95" t="s">
        <v>14</v>
      </c>
      <c r="JN10" s="95" t="s">
        <v>123</v>
      </c>
      <c r="JO10" s="95" t="s">
        <v>15</v>
      </c>
      <c r="JP10" s="98" t="s">
        <v>16</v>
      </c>
      <c r="JQ10" s="98" t="s">
        <v>124</v>
      </c>
      <c r="JR10" s="98" t="s">
        <v>17</v>
      </c>
      <c r="JS10" s="98" t="s">
        <v>18</v>
      </c>
      <c r="JT10" s="98" t="s">
        <v>6</v>
      </c>
      <c r="JU10" s="96" t="s">
        <v>12</v>
      </c>
      <c r="JV10" s="95" t="s">
        <v>13</v>
      </c>
      <c r="JW10" s="95" t="s">
        <v>121</v>
      </c>
      <c r="JX10" s="97" t="s">
        <v>122</v>
      </c>
      <c r="JY10" s="95" t="s">
        <v>14</v>
      </c>
      <c r="JZ10" s="95" t="s">
        <v>123</v>
      </c>
      <c r="KA10" s="95" t="s">
        <v>15</v>
      </c>
      <c r="KB10" s="98" t="s">
        <v>16</v>
      </c>
      <c r="KC10" s="98" t="s">
        <v>124</v>
      </c>
      <c r="KD10" s="98" t="s">
        <v>17</v>
      </c>
      <c r="KE10" s="98" t="s">
        <v>18</v>
      </c>
      <c r="KF10" s="98" t="s">
        <v>6</v>
      </c>
    </row>
    <row r="11" spans="1:292" ht="13.5" customHeight="1" x14ac:dyDescent="0.25">
      <c r="A11" s="20"/>
      <c r="B11" s="99" t="s">
        <v>537</v>
      </c>
      <c r="C11" s="2" t="s">
        <v>538</v>
      </c>
      <c r="D11" s="245"/>
      <c r="E11" s="100">
        <f>IF(I11="","",E$3)</f>
        <v>34226</v>
      </c>
      <c r="F11" s="101" t="str">
        <f>IF(I11="","",E$1)</f>
        <v>Brundtland III</v>
      </c>
      <c r="G11" s="102">
        <v>33180</v>
      </c>
      <c r="H11" s="103">
        <v>34226</v>
      </c>
      <c r="I11" s="104" t="str">
        <f>IF(P11="","",IF(ISNUMBER(SEARCH(":",P11)),MID(P11,FIND(":",P11)+2,FIND("(",P11)-FIND(":",P11)-3),LEFT(P11,FIND("(",P11)-2)))</f>
        <v>Gro Harlem Brundtland</v>
      </c>
      <c r="J11" s="105" t="str">
        <f>IF(P11="","",MID(P11,FIND("(",P11)+1,4))</f>
        <v>1939</v>
      </c>
      <c r="K11" s="106" t="str">
        <f>IF(ISNUMBER(SEARCH("*female*",P11)),"female",IF(ISNUMBER(SEARCH("*male*",P11)),"male",""))</f>
        <v>female</v>
      </c>
      <c r="L11" s="107" t="str">
        <f t="shared" ref="L11" si="0">IF(P11="","",IF(ISERROR(MID(P11,FIND("male,",P11)+6,(FIND(")",P11)-(FIND("male,",P11)+6))))=TRUE,"missing/error",MID(P11,FIND("male,",P11)+6,(FIND(")",P11)-(FIND("male,",P11)+6)))))</f>
        <v>no_dna01</v>
      </c>
      <c r="M11" s="108" t="str">
        <f t="shared" ref="M11" si="1">IF(I11="","",(MID(I11,(SEARCH("^^",SUBSTITUTE(I11," ","^^",LEN(I11)-LEN(SUBSTITUTE(I11," ","")))))+1,99)&amp;"_"&amp;LEFT(I11,FIND(" ",I11)-1)&amp;"_"&amp;J11))</f>
        <v>Brundtland_Gro_1939</v>
      </c>
      <c r="N11" s="2" t="str">
        <f t="shared" ref="N11" si="2">IF(P11="","",IF((LEN(P11)-LEN(SUBSTITUTE(P11,"male","")))/LEN("male")&gt;1,"!",IF(RIGHT(P11,1)=")","",IF(RIGHT(P11,2)=") ","",IF(RIGHT(P11,2)=").","","!!")))))</f>
        <v/>
      </c>
      <c r="O11" s="99"/>
      <c r="P11" s="244" t="s">
        <v>680</v>
      </c>
      <c r="Q11" s="100">
        <f t="shared" ref="Q11" si="3">IF(U11="","",Q$3)</f>
        <v>35363</v>
      </c>
      <c r="R11" s="101" t="str">
        <f t="shared" ref="R11" si="4">IF(U11="","",Q$1)</f>
        <v>Brundtland IV</v>
      </c>
      <c r="S11" s="102">
        <v>34226</v>
      </c>
      <c r="T11" s="103">
        <v>35363</v>
      </c>
      <c r="U11" s="104" t="str">
        <f t="shared" ref="U11" si="5">IF(AB11="","",IF(ISNUMBER(SEARCH(":",AB11)),MID(AB11,FIND(":",AB11)+2,FIND("(",AB11)-FIND(":",AB11)-3),LEFT(AB11,FIND("(",AB11)-2)))</f>
        <v>Gro Harlem Brundtland</v>
      </c>
      <c r="V11" s="105" t="str">
        <f t="shared" ref="V11" si="6">IF(AB11="","",MID(AB11,FIND("(",AB11)+1,4))</f>
        <v>1939</v>
      </c>
      <c r="W11" s="106" t="str">
        <f t="shared" ref="W11" si="7">IF(ISNUMBER(SEARCH("*female*",AB11)),"female",IF(ISNUMBER(SEARCH("*male*",AB11)),"male",""))</f>
        <v>female</v>
      </c>
      <c r="X11" s="107" t="str">
        <f t="shared" ref="X11" si="8">IF(AB11="","",IF(ISERROR(MID(AB11,FIND("male,",AB11)+6,(FIND(")",AB11)-(FIND("male,",AB11)+6))))=TRUE,"missing/error",MID(AB11,FIND("male,",AB11)+6,(FIND(")",AB11)-(FIND("male,",AB11)+6)))))</f>
        <v>no_dna01</v>
      </c>
      <c r="Y11" s="108" t="str">
        <f t="shared" ref="Y11" si="9">IF(U11="","",(MID(U11,(SEARCH("^^",SUBSTITUTE(U11," ","^^",LEN(U11)-LEN(SUBSTITUTE(U11," ","")))))+1,99)&amp;"_"&amp;LEFT(U11,FIND(" ",U11)-1)&amp;"_"&amp;V11))</f>
        <v>Brundtland_Gro_1939</v>
      </c>
      <c r="Z11" s="2" t="str">
        <f t="shared" ref="Z11" si="10">IF(AB11="","",IF((LEN(AB11)-LEN(SUBSTITUTE(AB11,"male","")))/LEN("male")&gt;1,"!",IF(RIGHT(AB11,1)=")","",IF(RIGHT(AB11,2)=") ","",IF(RIGHT(AB11,2)=").","","!!")))))</f>
        <v/>
      </c>
      <c r="AA11" s="99"/>
      <c r="AB11" s="244" t="s">
        <v>680</v>
      </c>
      <c r="AC11" s="100">
        <f t="shared" ref="AC11" si="11">IF(AG11="","",AC$3)</f>
        <v>35720</v>
      </c>
      <c r="AD11" s="101" t="str">
        <f t="shared" ref="AD11" si="12">IF(AG11="","",AC$1)</f>
        <v>Jagland I</v>
      </c>
      <c r="AE11" s="102">
        <v>35363</v>
      </c>
      <c r="AF11" s="103">
        <v>35713</v>
      </c>
      <c r="AG11" s="104" t="str">
        <f t="shared" ref="AG11" si="13">IF(AN11="","",IF(ISNUMBER(SEARCH(":",AN11)),MID(AN11,FIND(":",AN11)+2,FIND("(",AN11)-FIND(":",AN11)-3),LEFT(AN11,FIND("(",AN11)-2)))</f>
        <v>Torbjørn Jagland</v>
      </c>
      <c r="AH11" s="105" t="str">
        <f t="shared" ref="AH11" si="14">IF(AN11="","",MID(AN11,FIND("(",AN11)+1,4))</f>
        <v>1950</v>
      </c>
      <c r="AI11" s="106" t="str">
        <f t="shared" ref="AI11" si="15">IF(ISNUMBER(SEARCH("*female*",AN11)),"female",IF(ISNUMBER(SEARCH("*male*",AN11)),"male",""))</f>
        <v>male</v>
      </c>
      <c r="AJ11" s="107" t="str">
        <f t="shared" ref="AJ11" si="16">IF(AN11="","",IF(ISERROR(MID(AN11,FIND("male,",AN11)+6,(FIND(")",AN11)-(FIND("male,",AN11)+6))))=TRUE,"missing/error",MID(AN11,FIND("male,",AN11)+6,(FIND(")",AN11)-(FIND("male,",AN11)+6)))))</f>
        <v>no_dna01</v>
      </c>
      <c r="AK11" s="108" t="str">
        <f t="shared" ref="AK11" si="17">IF(AG11="","",(MID(AG11,(SEARCH("^^",SUBSTITUTE(AG11," ","^^",LEN(AG11)-LEN(SUBSTITUTE(AG11," ","")))))+1,99)&amp;"_"&amp;LEFT(AG11,FIND(" ",AG11)-1)&amp;"_"&amp;AH11))</f>
        <v>Jagland_Torbjørn_1950</v>
      </c>
      <c r="AL11" s="2" t="str">
        <f t="shared" ref="AL11" si="18">IF(AN11="","",IF((LEN(AN11)-LEN(SUBSTITUTE(AN11,"male","")))/LEN("male")&gt;1,"!",IF(RIGHT(AN11,1)=")","",IF(RIGHT(AN11,2)=") ","",IF(RIGHT(AN11,2)=").","","!!")))))</f>
        <v/>
      </c>
      <c r="AM11" s="99"/>
      <c r="AN11" s="244" t="s">
        <v>681</v>
      </c>
      <c r="AO11" s="100">
        <f t="shared" ref="AO11" si="19">IF(AS11="","",AO$3)</f>
        <v>36602</v>
      </c>
      <c r="AP11" s="101" t="str">
        <f t="shared" ref="AP11" si="20">IF(AS11="","",AO$1)</f>
        <v>Bondevik I</v>
      </c>
      <c r="AQ11" s="102">
        <v>35713</v>
      </c>
      <c r="AR11" s="103">
        <v>36602</v>
      </c>
      <c r="AS11" s="104" t="str">
        <f t="shared" ref="AS11" si="21">IF(AZ11="","",IF(ISNUMBER(SEARCH(":",AZ11)),MID(AZ11,FIND(":",AZ11)+2,FIND("(",AZ11)-FIND(":",AZ11)-3),LEFT(AZ11,FIND("(",AZ11)-2)))</f>
        <v>Kjell Magne Bondevik</v>
      </c>
      <c r="AT11" s="105" t="str">
        <f t="shared" ref="AT11" si="22">IF(AZ11="","",MID(AZ11,FIND("(",AZ11)+1,4))</f>
        <v>1947</v>
      </c>
      <c r="AU11" s="106" t="str">
        <f t="shared" ref="AU11" si="23">IF(ISNUMBER(SEARCH("*female*",AZ11)),"female",IF(ISNUMBER(SEARCH("*male*",AZ11)),"male",""))</f>
        <v>male</v>
      </c>
      <c r="AV11" s="107" t="s">
        <v>296</v>
      </c>
      <c r="AW11" s="108" t="str">
        <f t="shared" ref="AW11" si="24">IF(AS11="","",(MID(AS11,(SEARCH("^^",SUBSTITUTE(AS11," ","^^",LEN(AS11)-LEN(SUBSTITUTE(AS11," ","")))))+1,99)&amp;"_"&amp;LEFT(AS11,FIND(" ",AS11)-1)&amp;"_"&amp;AT11))</f>
        <v>Bondevik_Kjell_1947</v>
      </c>
      <c r="AX11" s="2" t="str">
        <f t="shared" ref="AX11" si="25">IF(AZ11="","",IF((LEN(AZ11)-LEN(SUBSTITUTE(AZ11,"male","")))/LEN("male")&gt;1,"!",IF(RIGHT(AZ11,1)=")","",IF(RIGHT(AZ11,2)=") ","",IF(RIGHT(AZ11,2)=").","","!!")))))</f>
        <v/>
      </c>
      <c r="AY11" s="99" t="s">
        <v>611</v>
      </c>
      <c r="AZ11" s="244" t="s">
        <v>753</v>
      </c>
      <c r="BA11" s="100">
        <f t="shared" ref="BA11" si="26">IF(BE11="","",BA$3)</f>
        <v>37183</v>
      </c>
      <c r="BB11" s="101" t="str">
        <f t="shared" ref="BB11" si="27">IF(BE11="","",BA$1)</f>
        <v>Stoltenberg I</v>
      </c>
      <c r="BC11" s="102">
        <v>36602</v>
      </c>
      <c r="BD11" s="103">
        <v>37183</v>
      </c>
      <c r="BE11" s="104" t="str">
        <f t="shared" ref="BE11" si="28">IF(BL11="","",IF(ISNUMBER(SEARCH(":",BL11)),MID(BL11,FIND(":",BL11)+2,FIND("(",BL11)-FIND(":",BL11)-3),LEFT(BL11,FIND("(",BL11)-2)))</f>
        <v>Jens Stoltenberg</v>
      </c>
      <c r="BF11" s="105" t="str">
        <f t="shared" ref="BF11" si="29">IF(BL11="","",MID(BL11,FIND("(",BL11)+1,4))</f>
        <v>1959</v>
      </c>
      <c r="BG11" s="106" t="str">
        <f t="shared" ref="BG11" si="30">IF(ISNUMBER(SEARCH("*female*",BL11)),"female",IF(ISNUMBER(SEARCH("*male*",BL11)),"male",""))</f>
        <v>male</v>
      </c>
      <c r="BH11" s="107" t="str">
        <f t="shared" ref="BH11" si="31">IF(BL11="","",IF(ISERROR(MID(BL11,FIND("male,",BL11)+6,(FIND(")",BL11)-(FIND("male,",BL11)+6))))=TRUE,"missing/error",MID(BL11,FIND("male,",BL11)+6,(FIND(")",BL11)-(FIND("male,",BL11)+6)))))</f>
        <v>no_dna01</v>
      </c>
      <c r="BI11" s="108" t="str">
        <f t="shared" ref="BI11" si="32">IF(BE11="","",(MID(BE11,(SEARCH("^^",SUBSTITUTE(BE11," ","^^",LEN(BE11)-LEN(SUBSTITUTE(BE11," ","")))))+1,99)&amp;"_"&amp;LEFT(BE11,FIND(" ",BE11)-1)&amp;"_"&amp;BF11))</f>
        <v>Stoltenberg_Jens_1959</v>
      </c>
      <c r="BJ11" s="2" t="str">
        <f t="shared" ref="BJ11" si="33">IF(BL11="","",IF((LEN(BL11)-LEN(SUBSTITUTE(BL11,"male","")))/LEN("male")&gt;1,"!",IF(RIGHT(BL11,1)=")","",IF(RIGHT(BL11,2)=") ","",IF(RIGHT(BL11,2)=").","","!!")))))</f>
        <v/>
      </c>
      <c r="BK11" s="99"/>
      <c r="BL11" s="244" t="s">
        <v>682</v>
      </c>
      <c r="BM11" s="100">
        <f t="shared" ref="BM11" si="34">IF(BQ11="","",BM$3)</f>
        <v>38642</v>
      </c>
      <c r="BN11" s="101" t="str">
        <f t="shared" ref="BN11" si="35">IF(BQ11="","",BM$1)</f>
        <v>Bondevik II</v>
      </c>
      <c r="BO11" s="102">
        <v>37183</v>
      </c>
      <c r="BP11" s="103">
        <v>38642</v>
      </c>
      <c r="BQ11" s="104" t="str">
        <f t="shared" ref="BQ11" si="36">IF(BX11="","",IF(ISNUMBER(SEARCH(":",BX11)),MID(BX11,FIND(":",BX11)+2,FIND("(",BX11)-FIND(":",BX11)-3),LEFT(BX11,FIND("(",BX11)-2)))</f>
        <v>Kjell Magne Bondevik</v>
      </c>
      <c r="BR11" s="105" t="str">
        <f t="shared" ref="BR11" si="37">IF(BX11="","",MID(BX11,FIND("(",BX11)+1,4))</f>
        <v>1947</v>
      </c>
      <c r="BS11" s="106" t="str">
        <f t="shared" ref="BS11" si="38">IF(ISNUMBER(SEARCH("*female*",BX11)),"female",IF(ISNUMBER(SEARCH("*male*",BX11)),"male",""))</f>
        <v>male</v>
      </c>
      <c r="BT11" s="107" t="s">
        <v>296</v>
      </c>
      <c r="BU11" s="108" t="str">
        <f t="shared" ref="BU11" si="39">IF(BQ11="","",(MID(BQ11,(SEARCH("^^",SUBSTITUTE(BQ11," ","^^",LEN(BQ11)-LEN(SUBSTITUTE(BQ11," ","")))))+1,99)&amp;"_"&amp;LEFT(BQ11,FIND(" ",BQ11)-1)&amp;"_"&amp;BR11))</f>
        <v>Bondevik_Kjell_1947</v>
      </c>
      <c r="BV11" s="2" t="str">
        <f t="shared" ref="BV11" si="40">IF(BX11="","",IF((LEN(BX11)-LEN(SUBSTITUTE(BX11,"male","")))/LEN("male")&gt;1,"!",IF(RIGHT(BX11,1)=")","",IF(RIGHT(BX11,2)=") ","",IF(RIGHT(BX11,2)=").","","!!")))))</f>
        <v/>
      </c>
      <c r="BW11" s="99"/>
      <c r="BX11" s="244" t="s">
        <v>753</v>
      </c>
      <c r="BY11" s="100">
        <f t="shared" ref="BY11" si="41">IF(CC11="","",BY$3)</f>
        <v>40106</v>
      </c>
      <c r="BZ11" s="101" t="str">
        <f t="shared" ref="BZ11" si="42">IF(CC11="","",BY$1)</f>
        <v>Stoltenberg II</v>
      </c>
      <c r="CA11" s="102">
        <v>38642</v>
      </c>
      <c r="CB11" s="103">
        <v>40106</v>
      </c>
      <c r="CC11" s="104" t="str">
        <f t="shared" ref="CC11" si="43">IF(CJ11="","",IF(ISNUMBER(SEARCH(":",CJ11)),MID(CJ11,FIND(":",CJ11)+2,FIND("(",CJ11)-FIND(":",CJ11)-3),LEFT(CJ11,FIND("(",CJ11)-2)))</f>
        <v>Jens Stoltenberg</v>
      </c>
      <c r="CD11" s="105" t="str">
        <f t="shared" ref="CD11" si="44">IF(CJ11="","",MID(CJ11,FIND("(",CJ11)+1,4))</f>
        <v>1959</v>
      </c>
      <c r="CE11" s="106" t="str">
        <f t="shared" ref="CE11" si="45">IF(ISNUMBER(SEARCH("*female*",CJ11)),"female",IF(ISNUMBER(SEARCH("*male*",CJ11)),"male",""))</f>
        <v>male</v>
      </c>
      <c r="CF11" s="107" t="s">
        <v>295</v>
      </c>
      <c r="CG11" s="108" t="str">
        <f t="shared" ref="CG11" si="46">IF(CC11="","",(MID(CC11,(SEARCH("^^",SUBSTITUTE(CC11," ","^^",LEN(CC11)-LEN(SUBSTITUTE(CC11," ","")))))+1,99)&amp;"_"&amp;LEFT(CC11,FIND(" ",CC11)-1)&amp;"_"&amp;CD11))</f>
        <v>Stoltenberg_Jens_1959</v>
      </c>
      <c r="CH11" s="2" t="str">
        <f t="shared" ref="CH11" si="47">IF(CJ11="","",IF((LEN(CJ11)-LEN(SUBSTITUTE(CJ11,"male","")))/LEN("male")&gt;1,"!",IF(RIGHT(CJ11,1)=")","",IF(RIGHT(CJ11,2)=") ","",IF(RIGHT(CJ11,2)=").","","!!")))))</f>
        <v/>
      </c>
      <c r="CI11" s="99"/>
      <c r="CJ11" s="244" t="s">
        <v>682</v>
      </c>
      <c r="CK11" s="100">
        <f t="shared" ref="CK11" si="48">IF(CO11="","",CK$3)</f>
        <v>41563</v>
      </c>
      <c r="CL11" s="101" t="str">
        <f t="shared" ref="CL11" si="49">IF(CO11="","",CK$1)</f>
        <v>Stoltenberg III</v>
      </c>
      <c r="CM11" s="102">
        <v>40106</v>
      </c>
      <c r="CN11" s="103">
        <f>CK$3</f>
        <v>41563</v>
      </c>
      <c r="CO11" s="104" t="str">
        <f t="shared" ref="CO11" si="50">IF(CV11="","",IF(ISNUMBER(SEARCH(":",CV11)),MID(CV11,FIND(":",CV11)+2,FIND("(",CV11)-FIND(":",CV11)-3),LEFT(CV11,FIND("(",CV11)-2)))</f>
        <v>Jens Stoltenberg</v>
      </c>
      <c r="CP11" s="105" t="str">
        <f t="shared" ref="CP11" si="51">IF(CV11="","",MID(CV11,FIND("(",CV11)+1,4))</f>
        <v>1959</v>
      </c>
      <c r="CQ11" s="106" t="str">
        <f t="shared" ref="CQ11" si="52">IF(ISNUMBER(SEARCH("*female*",CV11)),"female",IF(ISNUMBER(SEARCH("*male*",CV11)),"male",""))</f>
        <v>male</v>
      </c>
      <c r="CR11" s="107" t="s">
        <v>295</v>
      </c>
      <c r="CS11" s="108" t="str">
        <f t="shared" ref="CS11" si="53">IF(CO11="","",(MID(CO11,(SEARCH("^^",SUBSTITUTE(CO11," ","^^",LEN(CO11)-LEN(SUBSTITUTE(CO11," ","")))))+1,99)&amp;"_"&amp;LEFT(CO11,FIND(" ",CO11)-1)&amp;"_"&amp;CP11))</f>
        <v>Stoltenberg_Jens_1959</v>
      </c>
      <c r="CT11" s="2" t="str">
        <f t="shared" ref="CT11" si="54">IF(CV11="","",IF((LEN(CV11)-LEN(SUBSTITUTE(CV11,"male","")))/LEN("male")&gt;1,"!",IF(RIGHT(CV11,1)=")","",IF(RIGHT(CV11,2)=") ","",IF(RIGHT(CV11,2)=").","","!!")))))</f>
        <v/>
      </c>
      <c r="CU11" s="99"/>
      <c r="CV11" s="244" t="s">
        <v>682</v>
      </c>
      <c r="CW11" s="100">
        <f t="shared" ref="CW11" si="55">IF(DA11="","",CW$3)</f>
        <v>43117</v>
      </c>
      <c r="CX11" s="101" t="str">
        <f t="shared" ref="CX11" si="56">IF(DA11="","",CW$1)</f>
        <v>Solberg I</v>
      </c>
      <c r="CY11" s="102">
        <f>IF($DA11="","",CW$2)</f>
        <v>41563</v>
      </c>
      <c r="CZ11" s="102">
        <f>IF($DA11="","",CW$3)</f>
        <v>43117</v>
      </c>
      <c r="DA11" s="104" t="str">
        <f t="shared" ref="DA11" si="57">IF(DH11="","",IF(ISNUMBER(SEARCH(":",DH11)),MID(DH11,FIND(":",DH11)+2,FIND("(",DH11)-FIND(":",DH11)-3),LEFT(DH11,FIND("(",DH11)-2)))</f>
        <v>Erna Solberg</v>
      </c>
      <c r="DB11" s="105" t="str">
        <f t="shared" ref="DB11" si="58">IF(DH11="","",MID(DH11,FIND("(",DH11)+1,4))</f>
        <v>1961</v>
      </c>
      <c r="DC11" s="106" t="str">
        <f t="shared" ref="DC11" si="59">IF(ISNUMBER(SEARCH("*female*",DH11)),"female",IF(ISNUMBER(SEARCH("*male*",DH11)),"male",""))</f>
        <v>female</v>
      </c>
      <c r="DD11" s="107" t="str">
        <f t="shared" ref="DD11" si="60">IF(DH11="","",IF(ISERROR(MID(DH11,FIND("male,",DH11)+6,(FIND(")",DH11)-(FIND("male,",DH11)+6))))=TRUE,"missing/error",MID(DH11,FIND("male,",DH11)+6,(FIND(")",DH11)-(FIND("male,",DH11)+6)))))</f>
        <v>no_h01</v>
      </c>
      <c r="DE11" s="108" t="str">
        <f t="shared" ref="DE11" si="61">IF(DA11="","",(MID(DA11,(SEARCH("^^",SUBSTITUTE(DA11," ","^^",LEN(DA11)-LEN(SUBSTITUTE(DA11," ","")))))+1,99)&amp;"_"&amp;LEFT(DA11,FIND(" ",DA11)-1)&amp;"_"&amp;DB11))</f>
        <v>Solberg_Erna_1961</v>
      </c>
      <c r="DF11" s="2" t="str">
        <f t="shared" ref="DF11" si="62">IF(DH11="","",IF((LEN(DH11)-LEN(SUBSTITUTE(DH11,"male","")))/LEN("male")&gt;1,"!",IF(RIGHT(DH11,1)=")","",IF(RIGHT(DH11,2)=") ","",IF(RIGHT(DH11,2)=").","","!!")))))</f>
        <v/>
      </c>
      <c r="DG11" s="99"/>
      <c r="DH11" s="246" t="s">
        <v>832</v>
      </c>
      <c r="DI11" s="100">
        <f t="shared" ref="DI11" si="63">IF(DM11="","",DI$3)</f>
        <v>43487</v>
      </c>
      <c r="DJ11" s="101" t="str">
        <f t="shared" ref="DJ11" si="64">IF(DM11="","",DI$1)</f>
        <v>Solberg II</v>
      </c>
      <c r="DK11" s="102">
        <f>IF(DM11="","",DI$2)</f>
        <v>43117</v>
      </c>
      <c r="DL11" s="102">
        <f>IF(DM11="","",DI$3)</f>
        <v>43487</v>
      </c>
      <c r="DM11" s="104" t="str">
        <f t="shared" ref="DM11" si="65">IF(DT11="","",IF(ISNUMBER(SEARCH(":",DT11)),MID(DT11,FIND(":",DT11)+2,FIND("(",DT11)-FIND(":",DT11)-3),LEFT(DT11,FIND("(",DT11)-2)))</f>
        <v>Erna Solberg</v>
      </c>
      <c r="DN11" s="105" t="str">
        <f t="shared" ref="DN11" si="66">IF(DT11="","",MID(DT11,FIND("(",DT11)+1,4))</f>
        <v>1961</v>
      </c>
      <c r="DO11" s="106" t="str">
        <f t="shared" ref="DO11" si="67">IF(ISNUMBER(SEARCH("*female*",DT11)),"female",IF(ISNUMBER(SEARCH("*male*",DT11)),"male",""))</f>
        <v>female</v>
      </c>
      <c r="DP11" s="107" t="str">
        <f t="shared" ref="DP11" si="68">IF(DT11="","",IF(ISERROR(MID(DT11,FIND("male,",DT11)+6,(FIND(")",DT11)-(FIND("male,",DT11)+6))))=TRUE,"missing/error",MID(DT11,FIND("male,",DT11)+6,(FIND(")",DT11)-(FIND("male,",DT11)+6)))))</f>
        <v>no_h01</v>
      </c>
      <c r="DQ11" s="108" t="str">
        <f t="shared" ref="DQ11" si="69">IF(DM11="","",(MID(DM11,(SEARCH("^^",SUBSTITUTE(DM11," ","^^",LEN(DM11)-LEN(SUBSTITUTE(DM11," ","")))))+1,99)&amp;"_"&amp;LEFT(DM11,FIND(" ",DM11)-1)&amp;"_"&amp;DN11))</f>
        <v>Solberg_Erna_1961</v>
      </c>
      <c r="DR11" s="2" t="str">
        <f t="shared" ref="DR11" si="70">IF(DT11="","",IF((LEN(DT11)-LEN(SUBSTITUTE(DT11,"male","")))/LEN("male")&gt;1,"!",IF(RIGHT(DT11,1)=")","",IF(RIGHT(DT11,2)=") ","",IF(RIGHT(DT11,2)=").","","!!")))))</f>
        <v/>
      </c>
      <c r="DS11" s="99"/>
      <c r="DT11" s="246" t="s">
        <v>832</v>
      </c>
      <c r="DU11" s="100">
        <f t="shared" ref="DU11:DU75" si="71">IF(DY11="","",DU$3)</f>
        <v>43830</v>
      </c>
      <c r="DV11" s="101" t="str">
        <f t="shared" ref="DV11" si="72">IF(DY11="","",DU$1)</f>
        <v>Solberg III</v>
      </c>
      <c r="DW11" s="102">
        <f>IF(DY11="","",DU$2)</f>
        <v>43487</v>
      </c>
      <c r="DX11" s="102">
        <f>IF(DY11="","",DU$3)</f>
        <v>43830</v>
      </c>
      <c r="DY11" s="104" t="str">
        <f t="shared" ref="DY11" si="73">IF(EF11="","",IF(ISNUMBER(SEARCH(":",EF11)),MID(EF11,FIND(":",EF11)+2,FIND("(",EF11)-FIND(":",EF11)-3),LEFT(EF11,FIND("(",EF11)-2)))</f>
        <v>Erna Solberg</v>
      </c>
      <c r="DZ11" s="105" t="str">
        <f t="shared" ref="DZ11" si="74">IF(EF11="","",MID(EF11,FIND("(",EF11)+1,4))</f>
        <v>1961</v>
      </c>
      <c r="EA11" s="106" t="str">
        <f t="shared" ref="EA11" si="75">IF(ISNUMBER(SEARCH("*female*",EF11)),"female",IF(ISNUMBER(SEARCH("*male*",EF11)),"male",""))</f>
        <v>female</v>
      </c>
      <c r="EB11" s="107" t="str">
        <f t="shared" ref="EB11" si="76">IF(EF11="","",IF(ISERROR(MID(EF11,FIND("male,",EF11)+6,(FIND(")",EF11)-(FIND("male,",EF11)+6))))=TRUE,"missing/error",MID(EF11,FIND("male,",EF11)+6,(FIND(")",EF11)-(FIND("male,",EF11)+6)))))</f>
        <v>no_h01</v>
      </c>
      <c r="EC11" s="108" t="str">
        <f t="shared" ref="EC11" si="77">IF(DY11="","",(MID(DY11,(SEARCH("^^",SUBSTITUTE(DY11," ","^^",LEN(DY11)-LEN(SUBSTITUTE(DY11," ","")))))+1,99)&amp;"_"&amp;LEFT(DY11,FIND(" ",DY11)-1)&amp;"_"&amp;DZ11))</f>
        <v>Solberg_Erna_1961</v>
      </c>
      <c r="ED11" s="2" t="str">
        <f t="shared" ref="ED11" si="78">IF(EF11="","",IF((LEN(EF11)-LEN(SUBSTITUTE(EF11,"male","")))/LEN("male")&gt;1,"!",IF(RIGHT(EF11,1)=")","",IF(RIGHT(EF11,2)=") ","",IF(RIGHT(EF11,2)=").","","!!")))))</f>
        <v/>
      </c>
      <c r="EE11" s="99"/>
      <c r="EF11" s="246" t="s">
        <v>832</v>
      </c>
      <c r="EG11" s="100">
        <f t="shared" ref="EG11:EG75" si="79">IF(EK11="","",EG$3)</f>
        <v>44483</v>
      </c>
      <c r="EH11" s="101" t="str">
        <f t="shared" ref="EH11:EH14" si="80">IF(EK11="","",EG$1)</f>
        <v>Solberg IV</v>
      </c>
      <c r="EI11" s="102">
        <f>IF(EK11="","",EG$2)</f>
        <v>43854</v>
      </c>
      <c r="EJ11" s="102">
        <f>IF(EK11="","",EG$3)</f>
        <v>44483</v>
      </c>
      <c r="EK11" s="104" t="str">
        <f t="shared" ref="EK11:EK14" si="81">IF(ER11="","",IF(ISNUMBER(SEARCH(":",ER11)),MID(ER11,FIND(":",ER11)+2,FIND("(",ER11)-FIND(":",ER11)-3),LEFT(ER11,FIND("(",ER11)-2)))</f>
        <v>Erna Solberg</v>
      </c>
      <c r="EL11" s="105" t="str">
        <f t="shared" ref="EL11:EL14" si="82">IF(ER11="","",MID(ER11,FIND("(",ER11)+1,4))</f>
        <v>1961</v>
      </c>
      <c r="EM11" s="106" t="str">
        <f t="shared" ref="EM11:EM14" si="83">IF(ISNUMBER(SEARCH("*female*",ER11)),"female",IF(ISNUMBER(SEARCH("*male*",ER11)),"male",""))</f>
        <v>female</v>
      </c>
      <c r="EN11" s="107" t="str">
        <f t="shared" ref="EN11:EN14" si="84">IF(ER11="","",IF(ISERROR(MID(ER11,FIND("male,",ER11)+6,(FIND(")",ER11)-(FIND("male,",ER11)+6))))=TRUE,"missing/error",MID(ER11,FIND("male,",ER11)+6,(FIND(")",ER11)-(FIND("male,",ER11)+6)))))</f>
        <v>no_h01</v>
      </c>
      <c r="EO11" s="108" t="str">
        <f t="shared" ref="EO11:EO14" si="85">IF(EK11="","",(MID(EK11,(SEARCH("^^",SUBSTITUTE(EK11," ","^^",LEN(EK11)-LEN(SUBSTITUTE(EK11," ","")))))+1,99)&amp;"_"&amp;LEFT(EK11,FIND(" ",EK11)-1)&amp;"_"&amp;EL11))</f>
        <v>Solberg_Erna_1961</v>
      </c>
      <c r="EP11" s="2" t="str">
        <f t="shared" ref="EP11:EP14" si="86">IF(ER11="","",IF((LEN(ER11)-LEN(SUBSTITUTE(ER11,"male","")))/LEN("male")&gt;1,"!",IF(RIGHT(ER11,1)=")","",IF(RIGHT(ER11,2)=") ","",IF(RIGHT(ER11,2)=").","","!!")))))</f>
        <v/>
      </c>
      <c r="EQ11" s="99"/>
      <c r="ER11" s="246" t="s">
        <v>832</v>
      </c>
      <c r="ES11" s="100">
        <f t="shared" ref="ES11:ES75" si="87">IF(EW11="","",ES$3)</f>
        <v>45291</v>
      </c>
      <c r="ET11" s="101" t="str">
        <f t="shared" ref="ET11" si="88">IF(EW11="","",ES$1)</f>
        <v>Støre I</v>
      </c>
      <c r="EU11" s="102">
        <f t="shared" ref="EU11" si="89">IF(EW11="","",ES$2)</f>
        <v>44483</v>
      </c>
      <c r="EV11" s="102">
        <f t="shared" ref="EV11" si="90">IF(EW11="","",ES$3)</f>
        <v>45291</v>
      </c>
      <c r="EW11" s="104" t="str">
        <f t="shared" ref="EW11" si="91">IF(FD11="","",IF(ISNUMBER(SEARCH(":",FD11)),MID(FD11,FIND(":",FD11)+2,FIND("(",FD11)-FIND(":",FD11)-3),LEFT(FD11,FIND("(",FD11)-2)))</f>
        <v>Jonas Gahr Støre</v>
      </c>
      <c r="EX11" s="105" t="str">
        <f t="shared" ref="EX11" si="92">IF(FD11="","",MID(FD11,FIND("(",FD11)+1,4))</f>
        <v>1960</v>
      </c>
      <c r="EY11" s="106" t="str">
        <f t="shared" ref="EY11" si="93">IF(ISNUMBER(SEARCH("*female*",FD11)),"female",IF(ISNUMBER(SEARCH("*male*",FD11)),"male",""))</f>
        <v>male</v>
      </c>
      <c r="EZ11" s="107" t="str">
        <f t="shared" ref="EZ11" si="94">IF(FD11="","",IF(ISERROR(MID(FD11,FIND("male,",FD11)+6,(FIND(")",FD11)-(FIND("male,",FD11)+6))))=TRUE,"missing/error",MID(FD11,FIND("male,",FD11)+6,(FIND(")",FD11)-(FIND("male,",FD11)+6)))))</f>
        <v>no_dna01</v>
      </c>
      <c r="FA11" s="108" t="str">
        <f t="shared" ref="FA11" si="95">IF(EW11="","",(MID(EW11,(SEARCH("^^",SUBSTITUTE(EW11," ","^^",LEN(EW11)-LEN(SUBSTITUTE(EW11," ","")))))+1,99)&amp;"_"&amp;LEFT(EW11,FIND(" ",EW11)-1)&amp;"_"&amp;EX11))</f>
        <v>Støre_Jonas_1960</v>
      </c>
      <c r="FB11" s="2" t="str">
        <f t="shared" ref="FB11" si="96">IF(FD11="","",IF((LEN(FD11)-LEN(SUBSTITUTE(FD11,"male","")))/LEN("male")&gt;1,"!",IF(RIGHT(FD11,1)=")","",IF(RIGHT(FD11,2)=") ","",IF(RIGHT(FD11,2)=").","","!!")))))</f>
        <v/>
      </c>
      <c r="FC11" s="99"/>
      <c r="FD11" s="244" t="s">
        <v>688</v>
      </c>
      <c r="FE11" s="100"/>
      <c r="FF11" s="101" t="str">
        <f t="shared" ref="FF11" si="97">IF(FI11="","",FE$1)</f>
        <v/>
      </c>
      <c r="FG11" s="102"/>
      <c r="FH11" s="103"/>
      <c r="FI11" s="104" t="str">
        <f t="shared" ref="FI11" si="98">IF(FP11="","",IF(ISNUMBER(SEARCH(":",FP11)),MID(FP11,FIND(":",FP11)+2,FIND("(",FP11)-FIND(":",FP11)-3),LEFT(FP11,FIND("(",FP11)-2)))</f>
        <v/>
      </c>
      <c r="FJ11" s="105" t="str">
        <f t="shared" ref="FJ11" si="99">IF(FP11="","",MID(FP11,FIND("(",FP11)+1,4))</f>
        <v/>
      </c>
      <c r="FK11" s="106" t="str">
        <f t="shared" ref="FK11" si="100">IF(ISNUMBER(SEARCH("*female*",FP11)),"female",IF(ISNUMBER(SEARCH("*male*",FP11)),"male",""))</f>
        <v/>
      </c>
      <c r="FL11" s="107" t="str">
        <f t="shared" ref="FL11" si="101">IF(FP11="","",IF(ISERROR(MID(FP11,FIND("male,",FP11)+6,(FIND(")",FP11)-(FIND("male,",FP11)+6))))=TRUE,"missing/error",MID(FP11,FIND("male,",FP11)+6,(FIND(")",FP11)-(FIND("male,",FP11)+6)))))</f>
        <v/>
      </c>
      <c r="FM11" s="108" t="str">
        <f t="shared" ref="FM11" si="102">IF(FI11="","",(MID(FI11,(SEARCH("^^",SUBSTITUTE(FI11," ","^^",LEN(FI11)-LEN(SUBSTITUTE(FI11," ","")))))+1,99)&amp;"_"&amp;LEFT(FI11,FIND(" ",FI11)-1)&amp;"_"&amp;FJ11))</f>
        <v/>
      </c>
      <c r="FN11" s="2" t="str">
        <f t="shared" ref="FN11" si="103">IF(FP11="","",IF((LEN(FP11)-LEN(SUBSTITUTE(FP11,"male","")))/LEN("male")&gt;1,"!",IF(RIGHT(FP11,1)=")","",IF(RIGHT(FP11,2)=") ","",IF(RIGHT(FP11,2)=").","","!!")))))</f>
        <v/>
      </c>
      <c r="FO11" s="99"/>
      <c r="FP11" s="244"/>
      <c r="FQ11" s="100" t="str">
        <f t="shared" ref="FQ11" si="104">IF(FU11="","",FQ$3)</f>
        <v/>
      </c>
      <c r="FR11" s="101" t="str">
        <f t="shared" ref="FR11" si="105">IF(FU11="","",FQ$1)</f>
        <v/>
      </c>
      <c r="FS11" s="102"/>
      <c r="FT11" s="103"/>
      <c r="FU11" s="104" t="str">
        <f t="shared" ref="FU11" si="106">IF(GB11="","",IF(ISNUMBER(SEARCH(":",GB11)),MID(GB11,FIND(":",GB11)+2,FIND("(",GB11)-FIND(":",GB11)-3),LEFT(GB11,FIND("(",GB11)-2)))</f>
        <v/>
      </c>
      <c r="FV11" s="105" t="str">
        <f t="shared" ref="FV11" si="107">IF(GB11="","",MID(GB11,FIND("(",GB11)+1,4))</f>
        <v/>
      </c>
      <c r="FW11" s="106" t="str">
        <f t="shared" ref="FW11" si="108">IF(ISNUMBER(SEARCH("*female*",GB11)),"female",IF(ISNUMBER(SEARCH("*male*",GB11)),"male",""))</f>
        <v/>
      </c>
      <c r="FX11" s="107" t="str">
        <f t="shared" ref="FX11" si="109">IF(GB11="","",IF(ISERROR(MID(GB11,FIND("male,",GB11)+6,(FIND(")",GB11)-(FIND("male,",GB11)+6))))=TRUE,"missing/error",MID(GB11,FIND("male,",GB11)+6,(FIND(")",GB11)-(FIND("male,",GB11)+6)))))</f>
        <v/>
      </c>
      <c r="FY11" s="108" t="str">
        <f t="shared" ref="FY11" si="110">IF(FU11="","",(MID(FU11,(SEARCH("^^",SUBSTITUTE(FU11," ","^^",LEN(FU11)-LEN(SUBSTITUTE(FU11," ","")))))+1,99)&amp;"_"&amp;LEFT(FU11,FIND(" ",FU11)-1)&amp;"_"&amp;FV11))</f>
        <v/>
      </c>
      <c r="FZ11" s="2" t="str">
        <f t="shared" ref="FZ11" si="111">IF(GB11="","",IF((LEN(GB11)-LEN(SUBSTITUTE(GB11,"male","")))/LEN("male")&gt;1,"!",IF(RIGHT(GB11,1)=")","",IF(RIGHT(GB11,2)=") ","",IF(RIGHT(GB11,2)=").","","!!")))))</f>
        <v/>
      </c>
      <c r="GA11" s="99"/>
      <c r="GB11" s="244"/>
      <c r="GC11" s="100" t="str">
        <f t="shared" ref="GC11" si="112">IF(GG11="","",GC$3)</f>
        <v/>
      </c>
      <c r="GD11" s="101" t="str">
        <f t="shared" ref="GD11" si="113">IF(GG11="","",GC$1)</f>
        <v/>
      </c>
      <c r="GE11" s="102"/>
      <c r="GF11" s="103"/>
      <c r="GG11" s="104" t="str">
        <f t="shared" ref="GG11" si="114">IF(GN11="","",IF(ISNUMBER(SEARCH(":",GN11)),MID(GN11,FIND(":",GN11)+2,FIND("(",GN11)-FIND(":",GN11)-3),LEFT(GN11,FIND("(",GN11)-2)))</f>
        <v/>
      </c>
      <c r="GH11" s="105" t="str">
        <f t="shared" ref="GH11" si="115">IF(GN11="","",MID(GN11,FIND("(",GN11)+1,4))</f>
        <v/>
      </c>
      <c r="GI11" s="106" t="str">
        <f t="shared" ref="GI11" si="116">IF(ISNUMBER(SEARCH("*female*",GN11)),"female",IF(ISNUMBER(SEARCH("*male*",GN11)),"male",""))</f>
        <v/>
      </c>
      <c r="GJ11" s="107" t="str">
        <f t="shared" ref="GJ11" si="117">IF(GN11="","",IF(ISERROR(MID(GN11,FIND("male,",GN11)+6,(FIND(")",GN11)-(FIND("male,",GN11)+6))))=TRUE,"missing/error",MID(GN11,FIND("male,",GN11)+6,(FIND(")",GN11)-(FIND("male,",GN11)+6)))))</f>
        <v/>
      </c>
      <c r="GK11" s="108" t="str">
        <f t="shared" ref="GK11" si="118">IF(GG11="","",(MID(GG11,(SEARCH("^^",SUBSTITUTE(GG11," ","^^",LEN(GG11)-LEN(SUBSTITUTE(GG11," ","")))))+1,99)&amp;"_"&amp;LEFT(GG11,FIND(" ",GG11)-1)&amp;"_"&amp;GH11))</f>
        <v/>
      </c>
      <c r="GL11" s="2" t="str">
        <f t="shared" ref="GL11" si="119">IF(GN11="","",IF((LEN(GN11)-LEN(SUBSTITUTE(GN11,"male","")))/LEN("male")&gt;1,"!",IF(RIGHT(GN11,1)=")","",IF(RIGHT(GN11,2)=") ","",IF(RIGHT(GN11,2)=").","","!!")))))</f>
        <v/>
      </c>
      <c r="GM11" s="99"/>
      <c r="GN11" s="244"/>
      <c r="GO11" s="100" t="str">
        <f t="shared" ref="GO11" si="120">IF(GS11="","",GO$3)</f>
        <v/>
      </c>
      <c r="GP11" s="101" t="str">
        <f t="shared" ref="GP11" si="121">IF(GS11="","",GO$1)</f>
        <v/>
      </c>
      <c r="GQ11" s="102"/>
      <c r="GR11" s="103"/>
      <c r="GS11" s="104" t="str">
        <f t="shared" ref="GS11" si="122">IF(GZ11="","",IF(ISNUMBER(SEARCH(":",GZ11)),MID(GZ11,FIND(":",GZ11)+2,FIND("(",GZ11)-FIND(":",GZ11)-3),LEFT(GZ11,FIND("(",GZ11)-2)))</f>
        <v/>
      </c>
      <c r="GT11" s="105" t="str">
        <f t="shared" ref="GT11" si="123">IF(GZ11="","",MID(GZ11,FIND("(",GZ11)+1,4))</f>
        <v/>
      </c>
      <c r="GU11" s="106" t="str">
        <f t="shared" ref="GU11" si="124">IF(ISNUMBER(SEARCH("*female*",GZ11)),"female",IF(ISNUMBER(SEARCH("*male*",GZ11)),"male",""))</f>
        <v/>
      </c>
      <c r="GV11" s="107" t="str">
        <f t="shared" ref="GV11" si="125">IF(GZ11="","",IF(ISERROR(MID(GZ11,FIND("male,",GZ11)+6,(FIND(")",GZ11)-(FIND("male,",GZ11)+6))))=TRUE,"missing/error",MID(GZ11,FIND("male,",GZ11)+6,(FIND(")",GZ11)-(FIND("male,",GZ11)+6)))))</f>
        <v/>
      </c>
      <c r="GW11" s="108" t="str">
        <f t="shared" ref="GW11" si="126">IF(GS11="","",(MID(GS11,(SEARCH("^^",SUBSTITUTE(GS11," ","^^",LEN(GS11)-LEN(SUBSTITUTE(GS11," ","")))))+1,99)&amp;"_"&amp;LEFT(GS11,FIND(" ",GS11)-1)&amp;"_"&amp;GT11))</f>
        <v/>
      </c>
      <c r="GX11" s="2" t="str">
        <f t="shared" ref="GX11" si="127">IF(GZ11="","",IF((LEN(GZ11)-LEN(SUBSTITUTE(GZ11,"male","")))/LEN("male")&gt;1,"!",IF(RIGHT(GZ11,1)=")","",IF(RIGHT(GZ11,2)=") ","",IF(RIGHT(GZ11,2)=").","","!!")))))</f>
        <v/>
      </c>
      <c r="GY11" s="99"/>
      <c r="GZ11" s="244"/>
      <c r="HA11" s="100" t="str">
        <f t="shared" ref="HA11" si="128">IF(HE11="","",HA$3)</f>
        <v/>
      </c>
      <c r="HB11" s="101" t="str">
        <f t="shared" ref="HB11" si="129">IF(HE11="","",HA$1)</f>
        <v/>
      </c>
      <c r="HC11" s="102"/>
      <c r="HD11" s="103"/>
      <c r="HE11" s="104" t="str">
        <f t="shared" ref="HE11" si="130">IF(HL11="","",IF(ISNUMBER(SEARCH(":",HL11)),MID(HL11,FIND(":",HL11)+2,FIND("(",HL11)-FIND(":",HL11)-3),LEFT(HL11,FIND("(",HL11)-2)))</f>
        <v/>
      </c>
      <c r="HF11" s="105" t="str">
        <f t="shared" ref="HF11" si="131">IF(HL11="","",MID(HL11,FIND("(",HL11)+1,4))</f>
        <v/>
      </c>
      <c r="HG11" s="106" t="str">
        <f t="shared" ref="HG11" si="132">IF(ISNUMBER(SEARCH("*female*",HL11)),"female",IF(ISNUMBER(SEARCH("*male*",HL11)),"male",""))</f>
        <v/>
      </c>
      <c r="HH11" s="107" t="str">
        <f t="shared" ref="HH11" si="133">IF(HL11="","",IF(ISERROR(MID(HL11,FIND("male,",HL11)+6,(FIND(")",HL11)-(FIND("male,",HL11)+6))))=TRUE,"missing/error",MID(HL11,FIND("male,",HL11)+6,(FIND(")",HL11)-(FIND("male,",HL11)+6)))))</f>
        <v/>
      </c>
      <c r="HI11" s="108" t="str">
        <f t="shared" ref="HI11" si="134">IF(HE11="","",(MID(HE11,(SEARCH("^^",SUBSTITUTE(HE11," ","^^",LEN(HE11)-LEN(SUBSTITUTE(HE11," ","")))))+1,99)&amp;"_"&amp;LEFT(HE11,FIND(" ",HE11)-1)&amp;"_"&amp;HF11))</f>
        <v/>
      </c>
      <c r="HJ11" s="2" t="str">
        <f t="shared" ref="HJ11" si="135">IF(HL11="","",IF((LEN(HL11)-LEN(SUBSTITUTE(HL11,"male","")))/LEN("male")&gt;1,"!",IF(RIGHT(HL11,1)=")","",IF(RIGHT(HL11,2)=") ","",IF(RIGHT(HL11,2)=").","","!!")))))</f>
        <v/>
      </c>
      <c r="HK11" s="99"/>
      <c r="HL11" s="244"/>
      <c r="HM11" s="100" t="str">
        <f t="shared" ref="HM11" si="136">IF(HQ11="","",HM$3)</f>
        <v/>
      </c>
      <c r="HN11" s="101" t="str">
        <f t="shared" ref="HN11" si="137">IF(HQ11="","",HM$1)</f>
        <v/>
      </c>
      <c r="HO11" s="102"/>
      <c r="HP11" s="103"/>
      <c r="HQ11" s="104" t="str">
        <f t="shared" ref="HQ11" si="138">IF(HX11="","",IF(ISNUMBER(SEARCH(":",HX11)),MID(HX11,FIND(":",HX11)+2,FIND("(",HX11)-FIND(":",HX11)-3),LEFT(HX11,FIND("(",HX11)-2)))</f>
        <v/>
      </c>
      <c r="HR11" s="105" t="str">
        <f t="shared" ref="HR11" si="139">IF(HX11="","",MID(HX11,FIND("(",HX11)+1,4))</f>
        <v/>
      </c>
      <c r="HS11" s="106" t="str">
        <f t="shared" ref="HS11" si="140">IF(ISNUMBER(SEARCH("*female*",HX11)),"female",IF(ISNUMBER(SEARCH("*male*",HX11)),"male",""))</f>
        <v/>
      </c>
      <c r="HT11" s="107" t="str">
        <f t="shared" ref="HT11" si="141">IF(HX11="","",IF(ISERROR(MID(HX11,FIND("male,",HX11)+6,(FIND(")",HX11)-(FIND("male,",HX11)+6))))=TRUE,"missing/error",MID(HX11,FIND("male,",HX11)+6,(FIND(")",HX11)-(FIND("male,",HX11)+6)))))</f>
        <v/>
      </c>
      <c r="HU11" s="108" t="str">
        <f t="shared" ref="HU11" si="142">IF(HQ11="","",(MID(HQ11,(SEARCH("^^",SUBSTITUTE(HQ11," ","^^",LEN(HQ11)-LEN(SUBSTITUTE(HQ11," ","")))))+1,99)&amp;"_"&amp;LEFT(HQ11,FIND(" ",HQ11)-1)&amp;"_"&amp;HR11))</f>
        <v/>
      </c>
      <c r="HV11" s="2" t="str">
        <f t="shared" ref="HV11" si="143">IF(HX11="","",IF((LEN(HX11)-LEN(SUBSTITUTE(HX11,"male","")))/LEN("male")&gt;1,"!",IF(RIGHT(HX11,1)=")","",IF(RIGHT(HX11,2)=") ","",IF(RIGHT(HX11,2)=").","","!!")))))</f>
        <v/>
      </c>
      <c r="HW11" s="99"/>
      <c r="HX11" s="244"/>
      <c r="HY11" s="100" t="str">
        <f t="shared" ref="HY11" si="144">IF(IC11="","",HY$3)</f>
        <v/>
      </c>
      <c r="HZ11" s="101" t="str">
        <f t="shared" ref="HZ11" si="145">IF(IC11="","",HY$1)</f>
        <v/>
      </c>
      <c r="IA11" s="102"/>
      <c r="IB11" s="103"/>
      <c r="IC11" s="104" t="str">
        <f t="shared" ref="IC11" si="146">IF(IJ11="","",IF(ISNUMBER(SEARCH(":",IJ11)),MID(IJ11,FIND(":",IJ11)+2,FIND("(",IJ11)-FIND(":",IJ11)-3),LEFT(IJ11,FIND("(",IJ11)-2)))</f>
        <v/>
      </c>
      <c r="ID11" s="105" t="str">
        <f t="shared" ref="ID11" si="147">IF(IJ11="","",MID(IJ11,FIND("(",IJ11)+1,4))</f>
        <v/>
      </c>
      <c r="IE11" s="106" t="str">
        <f t="shared" ref="IE11" si="148">IF(ISNUMBER(SEARCH("*female*",IJ11)),"female",IF(ISNUMBER(SEARCH("*male*",IJ11)),"male",""))</f>
        <v/>
      </c>
      <c r="IF11" s="107" t="str">
        <f t="shared" ref="IF11" si="149">IF(IJ11="","",IF(ISERROR(MID(IJ11,FIND("male,",IJ11)+6,(FIND(")",IJ11)-(FIND("male,",IJ11)+6))))=TRUE,"missing/error",MID(IJ11,FIND("male,",IJ11)+6,(FIND(")",IJ11)-(FIND("male,",IJ11)+6)))))</f>
        <v/>
      </c>
      <c r="IG11" s="108" t="str">
        <f t="shared" ref="IG11" si="150">IF(IC11="","",(MID(IC11,(SEARCH("^^",SUBSTITUTE(IC11," ","^^",LEN(IC11)-LEN(SUBSTITUTE(IC11," ","")))))+1,99)&amp;"_"&amp;LEFT(IC11,FIND(" ",IC11)-1)&amp;"_"&amp;ID11))</f>
        <v/>
      </c>
      <c r="IH11" s="2" t="str">
        <f t="shared" ref="IH11" si="151">IF(IJ11="","",IF((LEN(IJ11)-LEN(SUBSTITUTE(IJ11,"male","")))/LEN("male")&gt;1,"!",IF(RIGHT(IJ11,1)=")","",IF(RIGHT(IJ11,2)=") ","",IF(RIGHT(IJ11,2)=").","","!!")))))</f>
        <v/>
      </c>
      <c r="II11" s="99"/>
      <c r="IJ11" s="244"/>
      <c r="IK11" s="100" t="str">
        <f t="shared" ref="IK11" si="152">IF(IO11="","",IK$3)</f>
        <v/>
      </c>
      <c r="IL11" s="101" t="str">
        <f t="shared" ref="IL11" si="153">IF(IO11="","",IK$1)</f>
        <v/>
      </c>
      <c r="IM11" s="102"/>
      <c r="IN11" s="103"/>
      <c r="IO11" s="104" t="str">
        <f t="shared" ref="IO11" si="154">IF(IV11="","",IF(ISNUMBER(SEARCH(":",IV11)),MID(IV11,FIND(":",IV11)+2,FIND("(",IV11)-FIND(":",IV11)-3),LEFT(IV11,FIND("(",IV11)-2)))</f>
        <v/>
      </c>
      <c r="IP11" s="105" t="str">
        <f t="shared" ref="IP11" si="155">IF(IV11="","",MID(IV11,FIND("(",IV11)+1,4))</f>
        <v/>
      </c>
      <c r="IQ11" s="106" t="str">
        <f t="shared" ref="IQ11" si="156">IF(ISNUMBER(SEARCH("*female*",IV11)),"female",IF(ISNUMBER(SEARCH("*male*",IV11)),"male",""))</f>
        <v/>
      </c>
      <c r="IR11" s="107" t="str">
        <f t="shared" ref="IR11" si="157">IF(IV11="","",IF(ISERROR(MID(IV11,FIND("male,",IV11)+6,(FIND(")",IV11)-(FIND("male,",IV11)+6))))=TRUE,"missing/error",MID(IV11,FIND("male,",IV11)+6,(FIND(")",IV11)-(FIND("male,",IV11)+6)))))</f>
        <v/>
      </c>
      <c r="IS11" s="108" t="str">
        <f t="shared" ref="IS11" si="158">IF(IO11="","",(MID(IO11,(SEARCH("^^",SUBSTITUTE(IO11," ","^^",LEN(IO11)-LEN(SUBSTITUTE(IO11," ","")))))+1,99)&amp;"_"&amp;LEFT(IO11,FIND(" ",IO11)-1)&amp;"_"&amp;IP11))</f>
        <v/>
      </c>
      <c r="IT11" s="2" t="str">
        <f t="shared" ref="IT11" si="159">IF(IV11="","",IF((LEN(IV11)-LEN(SUBSTITUTE(IV11,"male","")))/LEN("male")&gt;1,"!",IF(RIGHT(IV11,1)=")","",IF(RIGHT(IV11,2)=") ","",IF(RIGHT(IV11,2)=").","","!!")))))</f>
        <v/>
      </c>
      <c r="IU11" s="99"/>
      <c r="IV11" s="244"/>
      <c r="IW11" s="100" t="str">
        <f t="shared" ref="IW11" si="160">IF(JA11="","",IW$3)</f>
        <v/>
      </c>
      <c r="IX11" s="101" t="str">
        <f t="shared" ref="IX11" si="161">IF(JA11="","",IW$1)</f>
        <v/>
      </c>
      <c r="IY11" s="102"/>
      <c r="IZ11" s="103"/>
      <c r="JA11" s="104" t="str">
        <f t="shared" ref="JA11" si="162">IF(JH11="","",IF(ISNUMBER(SEARCH(":",JH11)),MID(JH11,FIND(":",JH11)+2,FIND("(",JH11)-FIND(":",JH11)-3),LEFT(JH11,FIND("(",JH11)-2)))</f>
        <v/>
      </c>
      <c r="JB11" s="105" t="str">
        <f t="shared" ref="JB11" si="163">IF(JH11="","",MID(JH11,FIND("(",JH11)+1,4))</f>
        <v/>
      </c>
      <c r="JC11" s="106" t="str">
        <f t="shared" ref="JC11" si="164">IF(ISNUMBER(SEARCH("*female*",JH11)),"female",IF(ISNUMBER(SEARCH("*male*",JH11)),"male",""))</f>
        <v/>
      </c>
      <c r="JD11" s="107" t="str">
        <f t="shared" ref="JD11" si="165">IF(JH11="","",IF(ISERROR(MID(JH11,FIND("male,",JH11)+6,(FIND(")",JH11)-(FIND("male,",JH11)+6))))=TRUE,"missing/error",MID(JH11,FIND("male,",JH11)+6,(FIND(")",JH11)-(FIND("male,",JH11)+6)))))</f>
        <v/>
      </c>
      <c r="JE11" s="108" t="str">
        <f t="shared" ref="JE11" si="166">IF(JA11="","",(MID(JA11,(SEARCH("^^",SUBSTITUTE(JA11," ","^^",LEN(JA11)-LEN(SUBSTITUTE(JA11," ","")))))+1,99)&amp;"_"&amp;LEFT(JA11,FIND(" ",JA11)-1)&amp;"_"&amp;JB11))</f>
        <v/>
      </c>
      <c r="JF11" s="2" t="str">
        <f t="shared" ref="JF11" si="167">IF(JH11="","",IF((LEN(JH11)-LEN(SUBSTITUTE(JH11,"male","")))/LEN("male")&gt;1,"!",IF(RIGHT(JH11,1)=")","",IF(RIGHT(JH11,2)=") ","",IF(RIGHT(JH11,2)=").","","!!")))))</f>
        <v/>
      </c>
      <c r="JG11" s="99"/>
      <c r="JH11" s="244"/>
      <c r="JI11" s="100" t="str">
        <f t="shared" ref="JI11" si="168">IF(JM11="","",JI$3)</f>
        <v/>
      </c>
      <c r="JJ11" s="101" t="str">
        <f t="shared" ref="JJ11" si="169">IF(JM11="","",JI$1)</f>
        <v/>
      </c>
      <c r="JK11" s="102"/>
      <c r="JL11" s="103"/>
      <c r="JM11" s="104" t="str">
        <f t="shared" ref="JM11" si="170">IF(JT11="","",IF(ISNUMBER(SEARCH(":",JT11)),MID(JT11,FIND(":",JT11)+2,FIND("(",JT11)-FIND(":",JT11)-3),LEFT(JT11,FIND("(",JT11)-2)))</f>
        <v/>
      </c>
      <c r="JN11" s="105" t="str">
        <f t="shared" ref="JN11" si="171">IF(JT11="","",MID(JT11,FIND("(",JT11)+1,4))</f>
        <v/>
      </c>
      <c r="JO11" s="106" t="str">
        <f t="shared" ref="JO11" si="172">IF(ISNUMBER(SEARCH("*female*",JT11)),"female",IF(ISNUMBER(SEARCH("*male*",JT11)),"male",""))</f>
        <v/>
      </c>
      <c r="JP11" s="107" t="str">
        <f t="shared" ref="JP11" si="173">IF(JT11="","",IF(ISERROR(MID(JT11,FIND("male,",JT11)+6,(FIND(")",JT11)-(FIND("male,",JT11)+6))))=TRUE,"missing/error",MID(JT11,FIND("male,",JT11)+6,(FIND(")",JT11)-(FIND("male,",JT11)+6)))))</f>
        <v/>
      </c>
      <c r="JQ11" s="108" t="str">
        <f t="shared" ref="JQ11" si="174">IF(JM11="","",(MID(JM11,(SEARCH("^^",SUBSTITUTE(JM11," ","^^",LEN(JM11)-LEN(SUBSTITUTE(JM11," ","")))))+1,99)&amp;"_"&amp;LEFT(JM11,FIND(" ",JM11)-1)&amp;"_"&amp;JN11))</f>
        <v/>
      </c>
      <c r="JR11" s="2" t="str">
        <f t="shared" ref="JR11" si="175">IF(JT11="","",IF((LEN(JT11)-LEN(SUBSTITUTE(JT11,"male","")))/LEN("male")&gt;1,"!",IF(RIGHT(JT11,1)=")","",IF(RIGHT(JT11,2)=") ","",IF(RIGHT(JT11,2)=").","","!!")))))</f>
        <v/>
      </c>
      <c r="JS11" s="99"/>
      <c r="JT11" s="244"/>
      <c r="JU11" s="100" t="str">
        <f t="shared" ref="JU11" si="176">IF(JY11="","",JU$3)</f>
        <v/>
      </c>
      <c r="JV11" s="101" t="str">
        <f t="shared" ref="JV11" si="177">IF(JY11="","",JU$1)</f>
        <v/>
      </c>
      <c r="JW11" s="102"/>
      <c r="JX11" s="103"/>
      <c r="JY11" s="104" t="str">
        <f t="shared" ref="JY11" si="178">IF(KF11="","",IF(ISNUMBER(SEARCH(":",KF11)),MID(KF11,FIND(":",KF11)+2,FIND("(",KF11)-FIND(":",KF11)-3),LEFT(KF11,FIND("(",KF11)-2)))</f>
        <v/>
      </c>
      <c r="JZ11" s="105" t="str">
        <f t="shared" ref="JZ11" si="179">IF(KF11="","",MID(KF11,FIND("(",KF11)+1,4))</f>
        <v/>
      </c>
      <c r="KA11" s="106" t="str">
        <f t="shared" ref="KA11" si="180">IF(ISNUMBER(SEARCH("*female*",KF11)),"female",IF(ISNUMBER(SEARCH("*male*",KF11)),"male",""))</f>
        <v/>
      </c>
      <c r="KB11" s="107" t="str">
        <f t="shared" ref="KB11" si="181">IF(KF11="","",IF(ISERROR(MID(KF11,FIND("male,",KF11)+6,(FIND(")",KF11)-(FIND("male,",KF11)+6))))=TRUE,"missing/error",MID(KF11,FIND("male,",KF11)+6,(FIND(")",KF11)-(FIND("male,",KF11)+6)))))</f>
        <v/>
      </c>
      <c r="KC11" s="108" t="str">
        <f t="shared" ref="KC11" si="182">IF(JY11="","",(MID(JY11,(SEARCH("^^",SUBSTITUTE(JY11," ","^^",LEN(JY11)-LEN(SUBSTITUTE(JY11," ","")))))+1,99)&amp;"_"&amp;LEFT(JY11,FIND(" ",JY11)-1)&amp;"_"&amp;JZ11))</f>
        <v/>
      </c>
      <c r="KD11" s="2" t="str">
        <f t="shared" ref="KD11" si="183">IF(KF11="","",IF((LEN(KF11)-LEN(SUBSTITUTE(KF11,"male","")))/LEN("male")&gt;1,"!",IF(RIGHT(KF11,1)=")","",IF(RIGHT(KF11,2)=") ","",IF(RIGHT(KF11,2)=").","","!!")))))</f>
        <v/>
      </c>
      <c r="KE11" s="99"/>
      <c r="KF11" s="244"/>
    </row>
    <row r="12" spans="1:292" ht="13.5" customHeight="1" x14ac:dyDescent="0.25">
      <c r="A12" s="20"/>
      <c r="B12" s="99" t="s">
        <v>539</v>
      </c>
      <c r="C12" s="2" t="s">
        <v>540</v>
      </c>
      <c r="D12" s="244"/>
      <c r="E12" s="100" t="str">
        <f t="shared" ref="E12:E91" si="184">IF(I12="","",E$3)</f>
        <v/>
      </c>
      <c r="F12" s="101" t="str">
        <f t="shared" ref="F12:F91" si="185">IF(I12="","",E$1)</f>
        <v/>
      </c>
      <c r="G12" s="102"/>
      <c r="H12" s="103"/>
      <c r="I12" s="104" t="str">
        <f t="shared" ref="I12:I91" si="186">IF(P12="","",IF(ISNUMBER(SEARCH(":",P12)),MID(P12,FIND(":",P12)+2,FIND("(",P12)-FIND(":",P12)-3),LEFT(P12,FIND("(",P12)-2)))</f>
        <v/>
      </c>
      <c r="J12" s="105" t="str">
        <f t="shared" ref="J12:J91" si="187">IF(P12="","",MID(P12,FIND("(",P12)+1,4))</f>
        <v/>
      </c>
      <c r="K12" s="106" t="str">
        <f t="shared" ref="K12:K91" si="188">IF(ISNUMBER(SEARCH("*female*",P12)),"female",IF(ISNUMBER(SEARCH("*male*",P12)),"male",""))</f>
        <v/>
      </c>
      <c r="L12" s="107" t="str">
        <f t="shared" ref="L12:L91" si="189">IF(P12="","",IF(ISERROR(MID(P12,FIND("male,",P12)+6,(FIND(")",P12)-(FIND("male,",P12)+6))))=TRUE,"missing/error",MID(P12,FIND("male,",P12)+6,(FIND(")",P12)-(FIND("male,",P12)+6)))))</f>
        <v/>
      </c>
      <c r="M12" s="108" t="str">
        <f t="shared" ref="M12:M91" si="190">IF(I12="","",(MID(I12,(SEARCH("^^",SUBSTITUTE(I12," ","^^",LEN(I12)-LEN(SUBSTITUTE(I12," ","")))))+1,99)&amp;"_"&amp;LEFT(I12,FIND(" ",I12)-1)&amp;"_"&amp;J12))</f>
        <v/>
      </c>
      <c r="N12" s="2" t="str">
        <f t="shared" ref="N12:N91" si="191">IF(P12="","",IF((LEN(P12)-LEN(SUBSTITUTE(P12,"male","")))/LEN("male")&gt;1,"!",IF(RIGHT(P12,1)=")","",IF(RIGHT(P12,2)=") ","",IF(RIGHT(P12,2)=").","","!!")))))</f>
        <v/>
      </c>
      <c r="O12" s="99"/>
      <c r="P12" s="244" t="s">
        <v>292</v>
      </c>
      <c r="Q12" s="100" t="str">
        <f t="shared" ref="Q12:Q91" si="192">IF(U12="","",Q$3)</f>
        <v/>
      </c>
      <c r="R12" s="101" t="str">
        <f t="shared" ref="R12:R91" si="193">IF(U12="","",Q$1)</f>
        <v/>
      </c>
      <c r="S12" s="102"/>
      <c r="T12" s="103"/>
      <c r="U12" s="104" t="str">
        <f t="shared" ref="U12:U91" si="194">IF(AB12="","",IF(ISNUMBER(SEARCH(":",AB12)),MID(AB12,FIND(":",AB12)+2,FIND("(",AB12)-FIND(":",AB12)-3),LEFT(AB12,FIND("(",AB12)-2)))</f>
        <v/>
      </c>
      <c r="V12" s="105" t="str">
        <f t="shared" ref="V12:V91" si="195">IF(AB12="","",MID(AB12,FIND("(",AB12)+1,4))</f>
        <v/>
      </c>
      <c r="W12" s="106" t="str">
        <f t="shared" ref="W12:W91" si="196">IF(ISNUMBER(SEARCH("*female*",AB12)),"female",IF(ISNUMBER(SEARCH("*male*",AB12)),"male",""))</f>
        <v/>
      </c>
      <c r="X12" s="107" t="str">
        <f t="shared" ref="X12:X91" si="197">IF(AB12="","",IF(ISERROR(MID(AB12,FIND("male,",AB12)+6,(FIND(")",AB12)-(FIND("male,",AB12)+6))))=TRUE,"missing/error",MID(AB12,FIND("male,",AB12)+6,(FIND(")",AB12)-(FIND("male,",AB12)+6)))))</f>
        <v/>
      </c>
      <c r="Y12" s="108" t="str">
        <f t="shared" ref="Y12:Y91" si="198">IF(U12="","",(MID(U12,(SEARCH("^^",SUBSTITUTE(U12," ","^^",LEN(U12)-LEN(SUBSTITUTE(U12," ","")))))+1,99)&amp;"_"&amp;LEFT(U12,FIND(" ",U12)-1)&amp;"_"&amp;V12))</f>
        <v/>
      </c>
      <c r="Z12" s="2" t="str">
        <f t="shared" ref="Z12:Z91" si="199">IF(AB12="","",IF((LEN(AB12)-LEN(SUBSTITUTE(AB12,"male","")))/LEN("male")&gt;1,"!",IF(RIGHT(AB12,1)=")","",IF(RIGHT(AB12,2)=") ","",IF(RIGHT(AB12,2)=").","","!!")))))</f>
        <v/>
      </c>
      <c r="AA12" s="99"/>
      <c r="AB12" s="244" t="s">
        <v>292</v>
      </c>
      <c r="AC12" s="100" t="str">
        <f t="shared" ref="AC12:AC91" si="200">IF(AG12="","",AC$3)</f>
        <v/>
      </c>
      <c r="AD12" s="101" t="str">
        <f t="shared" ref="AD12:AD91" si="201">IF(AG12="","",AC$1)</f>
        <v/>
      </c>
      <c r="AE12" s="102" t="s">
        <v>292</v>
      </c>
      <c r="AF12" s="103" t="s">
        <v>292</v>
      </c>
      <c r="AG12" s="104" t="str">
        <f t="shared" ref="AG12:AG91" si="202">IF(AN12="","",IF(ISNUMBER(SEARCH(":",AN12)),MID(AN12,FIND(":",AN12)+2,FIND("(",AN12)-FIND(":",AN12)-3),LEFT(AN12,FIND("(",AN12)-2)))</f>
        <v/>
      </c>
      <c r="AH12" s="105" t="str">
        <f t="shared" ref="AH12:AH91" si="203">IF(AN12="","",MID(AN12,FIND("(",AN12)+1,4))</f>
        <v/>
      </c>
      <c r="AI12" s="106" t="str">
        <f t="shared" ref="AI12:AI91" si="204">IF(ISNUMBER(SEARCH("*female*",AN12)),"female",IF(ISNUMBER(SEARCH("*male*",AN12)),"male",""))</f>
        <v/>
      </c>
      <c r="AJ12" s="107" t="str">
        <f t="shared" ref="AJ12:AJ91" si="205">IF(AN12="","",IF(ISERROR(MID(AN12,FIND("male,",AN12)+6,(FIND(")",AN12)-(FIND("male,",AN12)+6))))=TRUE,"missing/error",MID(AN12,FIND("male,",AN12)+6,(FIND(")",AN12)-(FIND("male,",AN12)+6)))))</f>
        <v/>
      </c>
      <c r="AK12" s="108" t="str">
        <f t="shared" ref="AK12:AK91" si="206">IF(AG12="","",(MID(AG12,(SEARCH("^^",SUBSTITUTE(AG12," ","^^",LEN(AG12)-LEN(SUBSTITUTE(AG12," ","")))))+1,99)&amp;"_"&amp;LEFT(AG12,FIND(" ",AG12)-1)&amp;"_"&amp;AH12))</f>
        <v/>
      </c>
      <c r="AL12" s="2" t="str">
        <f t="shared" ref="AL12:AL91" si="207">IF(AN12="","",IF((LEN(AN12)-LEN(SUBSTITUTE(AN12,"male","")))/LEN("male")&gt;1,"!",IF(RIGHT(AN12,1)=")","",IF(RIGHT(AN12,2)=") ","",IF(RIGHT(AN12,2)=").","","!!")))))</f>
        <v/>
      </c>
      <c r="AM12" s="99"/>
      <c r="AN12" s="244" t="s">
        <v>292</v>
      </c>
      <c r="AO12" s="100" t="str">
        <f t="shared" ref="AO12:AO91" si="208">IF(AS12="","",AO$3)</f>
        <v/>
      </c>
      <c r="AP12" s="101" t="str">
        <f t="shared" ref="AP12:AP91" si="209">IF(AS12="","",AO$1)</f>
        <v/>
      </c>
      <c r="AQ12" s="102" t="s">
        <v>292</v>
      </c>
      <c r="AR12" s="103" t="s">
        <v>292</v>
      </c>
      <c r="AS12" s="104" t="str">
        <f t="shared" ref="AS12:AS91" si="210">IF(AZ12="","",IF(ISNUMBER(SEARCH(":",AZ12)),MID(AZ12,FIND(":",AZ12)+2,FIND("(",AZ12)-FIND(":",AZ12)-3),LEFT(AZ12,FIND("(",AZ12)-2)))</f>
        <v/>
      </c>
      <c r="AT12" s="105" t="str">
        <f t="shared" ref="AT12:AT91" si="211">IF(AZ12="","",MID(AZ12,FIND("(",AZ12)+1,4))</f>
        <v/>
      </c>
      <c r="AU12" s="106" t="str">
        <f t="shared" ref="AU12:AU91" si="212">IF(ISNUMBER(SEARCH("*female*",AZ12)),"female",IF(ISNUMBER(SEARCH("*male*",AZ12)),"male",""))</f>
        <v/>
      </c>
      <c r="AV12" s="107" t="s">
        <v>292</v>
      </c>
      <c r="AW12" s="108" t="str">
        <f t="shared" ref="AW12:AW91" si="213">IF(AS12="","",(MID(AS12,(SEARCH("^^",SUBSTITUTE(AS12," ","^^",LEN(AS12)-LEN(SUBSTITUTE(AS12," ","")))))+1,99)&amp;"_"&amp;LEFT(AS12,FIND(" ",AS12)-1)&amp;"_"&amp;AT12))</f>
        <v/>
      </c>
      <c r="AX12" s="2" t="str">
        <f t="shared" ref="AX12:AX91" si="214">IF(AZ12="","",IF((LEN(AZ12)-LEN(SUBSTITUTE(AZ12,"male","")))/LEN("male")&gt;1,"!",IF(RIGHT(AZ12,1)=")","",IF(RIGHT(AZ12,2)=") ","",IF(RIGHT(AZ12,2)=").","","!!")))))</f>
        <v/>
      </c>
      <c r="AY12" s="99"/>
      <c r="AZ12" s="244" t="s">
        <v>292</v>
      </c>
      <c r="BA12" s="100" t="str">
        <f t="shared" ref="BA12:BA91" si="215">IF(BE12="","",BA$3)</f>
        <v/>
      </c>
      <c r="BB12" s="101" t="str">
        <f t="shared" ref="BB12:BB91" si="216">IF(BE12="","",BA$1)</f>
        <v/>
      </c>
      <c r="BC12" s="102" t="s">
        <v>292</v>
      </c>
      <c r="BD12" s="103" t="s">
        <v>292</v>
      </c>
      <c r="BE12" s="104" t="str">
        <f t="shared" ref="BE12:BE91" si="217">IF(BL12="","",IF(ISNUMBER(SEARCH(":",BL12)),MID(BL12,FIND(":",BL12)+2,FIND("(",BL12)-FIND(":",BL12)-3),LEFT(BL12,FIND("(",BL12)-2)))</f>
        <v/>
      </c>
      <c r="BF12" s="105" t="str">
        <f t="shared" ref="BF12:BF91" si="218">IF(BL12="","",MID(BL12,FIND("(",BL12)+1,4))</f>
        <v/>
      </c>
      <c r="BG12" s="106" t="str">
        <f t="shared" ref="BG12:BG91" si="219">IF(ISNUMBER(SEARCH("*female*",BL12)),"female",IF(ISNUMBER(SEARCH("*male*",BL12)),"male",""))</f>
        <v/>
      </c>
      <c r="BH12" s="107" t="str">
        <f t="shared" ref="BH12:BH91" si="220">IF(BL12="","",IF(ISERROR(MID(BL12,FIND("male,",BL12)+6,(FIND(")",BL12)-(FIND("male,",BL12)+6))))=TRUE,"missing/error",MID(BL12,FIND("male,",BL12)+6,(FIND(")",BL12)-(FIND("male,",BL12)+6)))))</f>
        <v/>
      </c>
      <c r="BI12" s="108" t="str">
        <f t="shared" ref="BI12:BI91" si="221">IF(BE12="","",(MID(BE12,(SEARCH("^^",SUBSTITUTE(BE12," ","^^",LEN(BE12)-LEN(SUBSTITUTE(BE12," ","")))))+1,99)&amp;"_"&amp;LEFT(BE12,FIND(" ",BE12)-1)&amp;"_"&amp;BF12))</f>
        <v/>
      </c>
      <c r="BJ12" s="2" t="str">
        <f t="shared" ref="BJ12:BJ91" si="222">IF(BL12="","",IF((LEN(BL12)-LEN(SUBSTITUTE(BL12,"male","")))/LEN("male")&gt;1,"!",IF(RIGHT(BL12,1)=")","",IF(RIGHT(BL12,2)=") ","",IF(RIGHT(BL12,2)=").","","!!")))))</f>
        <v/>
      </c>
      <c r="BK12" s="99"/>
      <c r="BL12" s="244" t="s">
        <v>292</v>
      </c>
      <c r="BM12" s="100" t="str">
        <f t="shared" ref="BM12:BM91" si="223">IF(BQ12="","",BM$3)</f>
        <v/>
      </c>
      <c r="BN12" s="101" t="str">
        <f t="shared" ref="BN12:BN91" si="224">IF(BQ12="","",BM$1)</f>
        <v/>
      </c>
      <c r="BO12" s="102" t="s">
        <v>292</v>
      </c>
      <c r="BP12" s="103" t="s">
        <v>292</v>
      </c>
      <c r="BQ12" s="104" t="str">
        <f t="shared" ref="BQ12:BQ91" si="225">IF(BX12="","",IF(ISNUMBER(SEARCH(":",BX12)),MID(BX12,FIND(":",BX12)+2,FIND("(",BX12)-FIND(":",BX12)-3),LEFT(BX12,FIND("(",BX12)-2)))</f>
        <v/>
      </c>
      <c r="BR12" s="105" t="str">
        <f t="shared" ref="BR12:BR91" si="226">IF(BX12="","",MID(BX12,FIND("(",BX12)+1,4))</f>
        <v/>
      </c>
      <c r="BS12" s="106" t="str">
        <f t="shared" ref="BS12:BS91" si="227">IF(ISNUMBER(SEARCH("*female*",BX12)),"female",IF(ISNUMBER(SEARCH("*male*",BX12)),"male",""))</f>
        <v/>
      </c>
      <c r="BT12" s="107" t="s">
        <v>292</v>
      </c>
      <c r="BU12" s="108" t="str">
        <f t="shared" ref="BU12:BU91" si="228">IF(BQ12="","",(MID(BQ12,(SEARCH("^^",SUBSTITUTE(BQ12," ","^^",LEN(BQ12)-LEN(SUBSTITUTE(BQ12," ","")))))+1,99)&amp;"_"&amp;LEFT(BQ12,FIND(" ",BQ12)-1)&amp;"_"&amp;BR12))</f>
        <v/>
      </c>
      <c r="BV12" s="2" t="str">
        <f t="shared" ref="BV12:BV91" si="229">IF(BX12="","",IF((LEN(BX12)-LEN(SUBSTITUTE(BX12,"male","")))/LEN("male")&gt;1,"!",IF(RIGHT(BX12,1)=")","",IF(RIGHT(BX12,2)=") ","",IF(RIGHT(BX12,2)=").","","!!")))))</f>
        <v/>
      </c>
      <c r="BW12" s="99"/>
      <c r="BX12" s="244" t="s">
        <v>292</v>
      </c>
      <c r="BY12" s="100">
        <f t="shared" ref="BY12:BY91" si="230">IF(CC12="","",BY$3)</f>
        <v>40106</v>
      </c>
      <c r="BZ12" s="101" t="str">
        <f t="shared" ref="BZ12:BZ91" si="231">IF(CC12="","",BY$1)</f>
        <v>Stoltenberg II</v>
      </c>
      <c r="CA12" s="102">
        <v>38642</v>
      </c>
      <c r="CB12" s="103">
        <v>40106</v>
      </c>
      <c r="CC12" s="104" t="str">
        <f t="shared" ref="CC12:CC91" si="232">IF(CJ12="","",IF(ISNUMBER(SEARCH(":",CJ12)),MID(CJ12,FIND(":",CJ12)+2,FIND("(",CJ12)-FIND(":",CJ12)-3),LEFT(CJ12,FIND("(",CJ12)-2)))</f>
        <v>Karl Eirik Schjøtt-Pedersen</v>
      </c>
      <c r="CD12" s="105" t="str">
        <f t="shared" ref="CD12:CD91" si="233">IF(CJ12="","",MID(CJ12,FIND("(",CJ12)+1,4))</f>
        <v>1959</v>
      </c>
      <c r="CE12" s="106" t="str">
        <f t="shared" ref="CE12:CE91" si="234">IF(ISNUMBER(SEARCH("*female*",CJ12)),"female",IF(ISNUMBER(SEARCH("*male*",CJ12)),"male",""))</f>
        <v>male</v>
      </c>
      <c r="CF12" s="107" t="s">
        <v>295</v>
      </c>
      <c r="CG12" s="108" t="str">
        <f t="shared" ref="CG12:CG91" si="235">IF(CC12="","",(MID(CC12,(SEARCH("^^",SUBSTITUTE(CC12," ","^^",LEN(CC12)-LEN(SUBSTITUTE(CC12," ","")))))+1,99)&amp;"_"&amp;LEFT(CC12,FIND(" ",CC12)-1)&amp;"_"&amp;CD12))</f>
        <v>Schjøtt-Pedersen_Karl_1959</v>
      </c>
      <c r="CH12" s="2" t="str">
        <f t="shared" ref="CH12:CH91" si="236">IF(CJ12="","",IF((LEN(CJ12)-LEN(SUBSTITUTE(CJ12,"male","")))/LEN("male")&gt;1,"!",IF(RIGHT(CJ12,1)=")","",IF(RIGHT(CJ12,2)=") ","",IF(RIGHT(CJ12,2)=").","","!!")))))</f>
        <v/>
      </c>
      <c r="CI12" s="99"/>
      <c r="CJ12" s="244" t="s">
        <v>683</v>
      </c>
      <c r="CK12" s="100">
        <f t="shared" ref="CK12:CK91" si="237">IF(CO12="","",CK$3)</f>
        <v>41563</v>
      </c>
      <c r="CL12" s="101" t="str">
        <f t="shared" ref="CL12:CL91" si="238">IF(CO12="","",CK$1)</f>
        <v>Stoltenberg III</v>
      </c>
      <c r="CM12" s="102">
        <v>40106</v>
      </c>
      <c r="CN12" s="103">
        <v>41468</v>
      </c>
      <c r="CO12" s="104" t="str">
        <f t="shared" ref="CO12:CO91" si="239">IF(CV12="","",IF(ISNUMBER(SEARCH(":",CV12)),MID(CV12,FIND(":",CV12)+2,FIND("(",CV12)-FIND(":",CV12)-3),LEFT(CV12,FIND("(",CV12)-2)))</f>
        <v>Karl Eirik Schjøtt-Pedersen</v>
      </c>
      <c r="CP12" s="105" t="str">
        <f t="shared" ref="CP12:CP91" si="240">IF(CV12="","",MID(CV12,FIND("(",CV12)+1,4))</f>
        <v>1959</v>
      </c>
      <c r="CQ12" s="106" t="str">
        <f t="shared" ref="CQ12:CQ91" si="241">IF(ISNUMBER(SEARCH("*female*",CV12)),"female",IF(ISNUMBER(SEARCH("*male*",CV12)),"male",""))</f>
        <v>male</v>
      </c>
      <c r="CR12" s="107" t="s">
        <v>295</v>
      </c>
      <c r="CS12" s="108" t="str">
        <f t="shared" ref="CS12:CS91" si="242">IF(CO12="","",(MID(CO12,(SEARCH("^^",SUBSTITUTE(CO12," ","^^",LEN(CO12)-LEN(SUBSTITUTE(CO12," ","")))))+1,99)&amp;"_"&amp;LEFT(CO12,FIND(" ",CO12)-1)&amp;"_"&amp;CP12))</f>
        <v>Schjøtt-Pedersen_Karl_1959</v>
      </c>
      <c r="CT12" s="2" t="str">
        <f t="shared" ref="CT12:CT91" si="243">IF(CV12="","",IF((LEN(CV12)-LEN(SUBSTITUTE(CV12,"male","")))/LEN("male")&gt;1,"!",IF(RIGHT(CV12,1)=")","",IF(RIGHT(CV12,2)=") ","",IF(RIGHT(CV12,2)=").","","!!")))))</f>
        <v/>
      </c>
      <c r="CU12" s="99" t="s">
        <v>624</v>
      </c>
      <c r="CV12" s="244" t="s">
        <v>683</v>
      </c>
      <c r="CW12" s="100">
        <f t="shared" ref="CW12:CW91" si="244">IF(DA12="","",CW$3)</f>
        <v>43117</v>
      </c>
      <c r="CX12" s="101" t="str">
        <f t="shared" ref="CX12:CX91" si="245">IF(DA12="","",CW$1)</f>
        <v>Solberg I</v>
      </c>
      <c r="CY12" s="102">
        <f t="shared" ref="CY12:CY91" si="246">IF($DA12="","",CW$2)</f>
        <v>41563</v>
      </c>
      <c r="CZ12" s="102">
        <f t="shared" ref="CZ12:CZ91" si="247">IF($DA12="","",CW$3)</f>
        <v>43117</v>
      </c>
      <c r="DA12" s="104" t="str">
        <f t="shared" ref="DA12:DA91" si="248">IF(DH12="","",IF(ISNUMBER(SEARCH(":",DH12)),MID(DH12,FIND(":",DH12)+2,FIND("(",DH12)-FIND(":",DH12)-3),LEFT(DH12,FIND("(",DH12)-2)))</f>
        <v>Vidar Helgesen</v>
      </c>
      <c r="DB12" s="105" t="str">
        <f t="shared" ref="DB12:DB91" si="249">IF(DH12="","",MID(DH12,FIND("(",DH12)+1,4))</f>
        <v>1968</v>
      </c>
      <c r="DC12" s="106" t="str">
        <f t="shared" ref="DC12:DC91" si="250">IF(ISNUMBER(SEARCH("*female*",DH12)),"female",IF(ISNUMBER(SEARCH("*male*",DH12)),"male",""))</f>
        <v>male</v>
      </c>
      <c r="DD12" s="107" t="str">
        <f t="shared" ref="DD12:DD91" si="251">IF(DH12="","",IF(ISERROR(MID(DH12,FIND("male,",DH12)+6,(FIND(")",DH12)-(FIND("male,",DH12)+6))))=TRUE,"missing/error",MID(DH12,FIND("male,",DH12)+6,(FIND(")",DH12)-(FIND("male,",DH12)+6)))))</f>
        <v>no_h01</v>
      </c>
      <c r="DE12" s="108" t="str">
        <f t="shared" ref="DE12:DE91" si="252">IF(DA12="","",(MID(DA12,(SEARCH("^^",SUBSTITUTE(DA12," ","^^",LEN(DA12)-LEN(SUBSTITUTE(DA12," ","")))))+1,99)&amp;"_"&amp;LEFT(DA12,FIND(" ",DA12)-1)&amp;"_"&amp;DB12))</f>
        <v>Helgesen_Vidar_1968</v>
      </c>
      <c r="DF12" s="2" t="str">
        <f t="shared" ref="DF12:DF91" si="253">IF(DH12="","",IF((LEN(DH12)-LEN(SUBSTITUTE(DH12,"male","")))/LEN("male")&gt;1,"!",IF(RIGHT(DH12,1)=")","",IF(RIGHT(DH12,2)=") ","",IF(RIGHT(DH12,2)=").","","!!")))))</f>
        <v/>
      </c>
      <c r="DG12" s="99"/>
      <c r="DH12" s="246" t="s">
        <v>831</v>
      </c>
      <c r="DI12" s="100" t="str">
        <f t="shared" ref="DI12:DI91" si="254">IF(DM12="","",DI$3)</f>
        <v/>
      </c>
      <c r="DJ12" s="101" t="str">
        <f t="shared" ref="DJ12:DJ91" si="255">IF(DM12="","",DI$1)</f>
        <v/>
      </c>
      <c r="DK12" s="102" t="str">
        <f t="shared" ref="DK12:DK79" si="256">IF(DM12="","",DI$2)</f>
        <v/>
      </c>
      <c r="DL12" s="102" t="str">
        <f t="shared" ref="DL12:DL79" si="257">IF(DM12="","",DI$3)</f>
        <v/>
      </c>
      <c r="DM12" s="104" t="str">
        <f t="shared" ref="DM12:DM91" si="258">IF(DT12="","",IF(ISNUMBER(SEARCH(":",DT12)),MID(DT12,FIND(":",DT12)+2,FIND("(",DT12)-FIND(":",DT12)-3),LEFT(DT12,FIND("(",DT12)-2)))</f>
        <v/>
      </c>
      <c r="DN12" s="105" t="str">
        <f t="shared" ref="DN12:DN91" si="259">IF(DT12="","",MID(DT12,FIND("(",DT12)+1,4))</f>
        <v/>
      </c>
      <c r="DO12" s="106" t="str">
        <f t="shared" ref="DO12:DO91" si="260">IF(ISNUMBER(SEARCH("*female*",DT12)),"female",IF(ISNUMBER(SEARCH("*male*",DT12)),"male",""))</f>
        <v/>
      </c>
      <c r="DP12" s="107" t="str">
        <f t="shared" ref="DP12:DP91" si="261">IF(DT12="","",IF(ISERROR(MID(DT12,FIND("male,",DT12)+6,(FIND(")",DT12)-(FIND("male,",DT12)+6))))=TRUE,"missing/error",MID(DT12,FIND("male,",DT12)+6,(FIND(")",DT12)-(FIND("male,",DT12)+6)))))</f>
        <v/>
      </c>
      <c r="DQ12" s="108" t="str">
        <f t="shared" ref="DQ12:DQ91" si="262">IF(DM12="","",(MID(DM12,(SEARCH("^^",SUBSTITUTE(DM12," ","^^",LEN(DM12)-LEN(SUBSTITUTE(DM12," ","")))))+1,99)&amp;"_"&amp;LEFT(DM12,FIND(" ",DM12)-1)&amp;"_"&amp;DN12))</f>
        <v/>
      </c>
      <c r="DR12" s="2" t="str">
        <f t="shared" ref="DR12:DR91" si="263">IF(DT12="","",IF((LEN(DT12)-LEN(SUBSTITUTE(DT12,"male","")))/LEN("male")&gt;1,"!",IF(RIGHT(DT12,1)=")","",IF(RIGHT(DT12,2)=") ","",IF(RIGHT(DT12,2)=").","","!!")))))</f>
        <v/>
      </c>
      <c r="DS12" s="99"/>
      <c r="DT12" s="244"/>
      <c r="DU12" s="100" t="str">
        <f t="shared" si="71"/>
        <v/>
      </c>
      <c r="DV12" s="101" t="str">
        <f t="shared" ref="DV12:DV91" si="264">IF(DY12="","",DU$1)</f>
        <v/>
      </c>
      <c r="DW12" s="102" t="str">
        <f t="shared" ref="DW12:DW79" si="265">IF(DY12="","",DU$2)</f>
        <v/>
      </c>
      <c r="DX12" s="102" t="str">
        <f t="shared" ref="DX12:DX79" si="266">IF(DY12="","",DU$3)</f>
        <v/>
      </c>
      <c r="DY12" s="104" t="str">
        <f t="shared" ref="DY12:DY91" si="267">IF(EF12="","",IF(ISNUMBER(SEARCH(":",EF12)),MID(EF12,FIND(":",EF12)+2,FIND("(",EF12)-FIND(":",EF12)-3),LEFT(EF12,FIND("(",EF12)-2)))</f>
        <v/>
      </c>
      <c r="DZ12" s="105" t="str">
        <f t="shared" ref="DZ12:DZ91" si="268">IF(EF12="","",MID(EF12,FIND("(",EF12)+1,4))</f>
        <v/>
      </c>
      <c r="EA12" s="106" t="str">
        <f t="shared" ref="EA12:EA91" si="269">IF(ISNUMBER(SEARCH("*female*",EF12)),"female",IF(ISNUMBER(SEARCH("*male*",EF12)),"male",""))</f>
        <v/>
      </c>
      <c r="EB12" s="107" t="str">
        <f t="shared" ref="EB12:EB91" si="270">IF(EF12="","",IF(ISERROR(MID(EF12,FIND("male,",EF12)+6,(FIND(")",EF12)-(FIND("male,",EF12)+6))))=TRUE,"missing/error",MID(EF12,FIND("male,",EF12)+6,(FIND(")",EF12)-(FIND("male,",EF12)+6)))))</f>
        <v/>
      </c>
      <c r="EC12" s="108" t="str">
        <f t="shared" ref="EC12:EC91" si="271">IF(DY12="","",(MID(DY12,(SEARCH("^^",SUBSTITUTE(DY12," ","^^",LEN(DY12)-LEN(SUBSTITUTE(DY12," ","")))))+1,99)&amp;"_"&amp;LEFT(DY12,FIND(" ",DY12)-1)&amp;"_"&amp;DZ12))</f>
        <v/>
      </c>
      <c r="ED12" s="2" t="str">
        <f t="shared" ref="ED12:ED91" si="272">IF(EF12="","",IF((LEN(EF12)-LEN(SUBSTITUTE(EF12,"male","")))/LEN("male")&gt;1,"!",IF(RIGHT(EF12,1)=")","",IF(RIGHT(EF12,2)=") ","",IF(RIGHT(EF12,2)=").","","!!")))))</f>
        <v/>
      </c>
      <c r="EE12" s="99"/>
      <c r="EF12" s="244"/>
      <c r="EG12" s="100" t="str">
        <f t="shared" si="79"/>
        <v/>
      </c>
      <c r="EH12" s="101" t="str">
        <f t="shared" si="80"/>
        <v/>
      </c>
      <c r="EI12" s="102" t="str">
        <f t="shared" ref="EI12:EI22" si="273">IF(EK12="","",EG$2)</f>
        <v/>
      </c>
      <c r="EJ12" s="102" t="str">
        <f t="shared" ref="EJ12:EJ22" si="274">IF(EK12="","",EG$3)</f>
        <v/>
      </c>
      <c r="EK12" s="104" t="str">
        <f t="shared" si="81"/>
        <v/>
      </c>
      <c r="EL12" s="105" t="str">
        <f t="shared" si="82"/>
        <v/>
      </c>
      <c r="EM12" s="106" t="str">
        <f t="shared" si="83"/>
        <v/>
      </c>
      <c r="EN12" s="107" t="str">
        <f t="shared" si="84"/>
        <v/>
      </c>
      <c r="EO12" s="108" t="str">
        <f t="shared" si="85"/>
        <v/>
      </c>
      <c r="EP12" s="2" t="str">
        <f t="shared" si="86"/>
        <v/>
      </c>
      <c r="EQ12" s="99"/>
      <c r="ER12" s="244"/>
      <c r="ES12" s="100" t="str">
        <f t="shared" si="87"/>
        <v/>
      </c>
      <c r="ET12" s="101" t="str">
        <f t="shared" ref="ET12:ET76" si="275">IF(EW12="","",ES$1)</f>
        <v/>
      </c>
      <c r="EU12" s="102" t="str">
        <f t="shared" ref="EU12:EU76" si="276">IF(EW12="","",ES$2)</f>
        <v/>
      </c>
      <c r="EV12" s="102" t="str">
        <f t="shared" ref="EV12:EV76" si="277">IF(EW12="","",ES$3)</f>
        <v/>
      </c>
      <c r="EW12" s="104" t="str">
        <f t="shared" ref="EW12:EW76" si="278">IF(FD12="","",IF(ISNUMBER(SEARCH(":",FD12)),MID(FD12,FIND(":",FD12)+2,FIND("(",FD12)-FIND(":",FD12)-3),LEFT(FD12,FIND("(",FD12)-2)))</f>
        <v/>
      </c>
      <c r="EX12" s="105" t="str">
        <f t="shared" ref="EX12:EX76" si="279">IF(FD12="","",MID(FD12,FIND("(",FD12)+1,4))</f>
        <v/>
      </c>
      <c r="EY12" s="106" t="str">
        <f t="shared" ref="EY12:EY76" si="280">IF(ISNUMBER(SEARCH("*female*",FD12)),"female",IF(ISNUMBER(SEARCH("*male*",FD12)),"male",""))</f>
        <v/>
      </c>
      <c r="EZ12" s="107" t="str">
        <f t="shared" ref="EZ12:EZ76" si="281">IF(FD12="","",IF(ISERROR(MID(FD12,FIND("male,",FD12)+6,(FIND(")",FD12)-(FIND("male,",FD12)+6))))=TRUE,"missing/error",MID(FD12,FIND("male,",FD12)+6,(FIND(")",FD12)-(FIND("male,",FD12)+6)))))</f>
        <v/>
      </c>
      <c r="FA12" s="108" t="str">
        <f t="shared" ref="FA12:FA76" si="282">IF(EW12="","",(MID(EW12,(SEARCH("^^",SUBSTITUTE(EW12," ","^^",LEN(EW12)-LEN(SUBSTITUTE(EW12," ","")))))+1,99)&amp;"_"&amp;LEFT(EW12,FIND(" ",EW12)-1)&amp;"_"&amp;EX12))</f>
        <v/>
      </c>
      <c r="FB12" s="2" t="str">
        <f t="shared" ref="FB12:FB76" si="283">IF(FD12="","",IF((LEN(FD12)-LEN(SUBSTITUTE(FD12,"male","")))/LEN("male")&gt;1,"!",IF(RIGHT(FD12,1)=")","",IF(RIGHT(FD12,2)=") ","",IF(RIGHT(FD12,2)=").","","!!")))))</f>
        <v/>
      </c>
      <c r="FC12" s="99"/>
      <c r="FD12" s="244"/>
      <c r="FE12" s="100"/>
      <c r="FF12" s="101" t="str">
        <f t="shared" ref="FF12:FF91" si="284">IF(FI12="","",FE$1)</f>
        <v/>
      </c>
      <c r="FG12" s="102"/>
      <c r="FH12" s="103"/>
      <c r="FI12" s="104" t="str">
        <f t="shared" ref="FI12:FI91" si="285">IF(FP12="","",IF(ISNUMBER(SEARCH(":",FP12)),MID(FP12,FIND(":",FP12)+2,FIND("(",FP12)-FIND(":",FP12)-3),LEFT(FP12,FIND("(",FP12)-2)))</f>
        <v/>
      </c>
      <c r="FJ12" s="105" t="str">
        <f t="shared" ref="FJ12:FJ91" si="286">IF(FP12="","",MID(FP12,FIND("(",FP12)+1,4))</f>
        <v/>
      </c>
      <c r="FK12" s="106" t="str">
        <f t="shared" ref="FK12:FK91" si="287">IF(ISNUMBER(SEARCH("*female*",FP12)),"female",IF(ISNUMBER(SEARCH("*male*",FP12)),"male",""))</f>
        <v/>
      </c>
      <c r="FL12" s="107" t="str">
        <f t="shared" ref="FL12:FL91" si="288">IF(FP12="","",IF(ISERROR(MID(FP12,FIND("male,",FP12)+6,(FIND(")",FP12)-(FIND("male,",FP12)+6))))=TRUE,"missing/error",MID(FP12,FIND("male,",FP12)+6,(FIND(")",FP12)-(FIND("male,",FP12)+6)))))</f>
        <v/>
      </c>
      <c r="FM12" s="108" t="str">
        <f t="shared" ref="FM12:FM91" si="289">IF(FI12="","",(MID(FI12,(SEARCH("^^",SUBSTITUTE(FI12," ","^^",LEN(FI12)-LEN(SUBSTITUTE(FI12," ","")))))+1,99)&amp;"_"&amp;LEFT(FI12,FIND(" ",FI12)-1)&amp;"_"&amp;FJ12))</f>
        <v/>
      </c>
      <c r="FN12" s="2" t="str">
        <f t="shared" ref="FN12:FN91" si="290">IF(FP12="","",IF((LEN(FP12)-LEN(SUBSTITUTE(FP12,"male","")))/LEN("male")&gt;1,"!",IF(RIGHT(FP12,1)=")","",IF(RIGHT(FP12,2)=") ","",IF(RIGHT(FP12,2)=").","","!!")))))</f>
        <v/>
      </c>
      <c r="FO12" s="99"/>
      <c r="FP12" s="244"/>
      <c r="FQ12" s="100" t="str">
        <f t="shared" ref="FQ12:FQ91" si="291">IF(FU12="","",FQ$3)</f>
        <v/>
      </c>
      <c r="FR12" s="101" t="str">
        <f t="shared" ref="FR12:FR91" si="292">IF(FU12="","",FQ$1)</f>
        <v/>
      </c>
      <c r="FS12" s="102"/>
      <c r="FT12" s="103"/>
      <c r="FU12" s="104" t="str">
        <f t="shared" ref="FU12:FU91" si="293">IF(GB12="","",IF(ISNUMBER(SEARCH(":",GB12)),MID(GB12,FIND(":",GB12)+2,FIND("(",GB12)-FIND(":",GB12)-3),LEFT(GB12,FIND("(",GB12)-2)))</f>
        <v/>
      </c>
      <c r="FV12" s="105" t="str">
        <f t="shared" ref="FV12:FV91" si="294">IF(GB12="","",MID(GB12,FIND("(",GB12)+1,4))</f>
        <v/>
      </c>
      <c r="FW12" s="106" t="str">
        <f t="shared" ref="FW12:FW91" si="295">IF(ISNUMBER(SEARCH("*female*",GB12)),"female",IF(ISNUMBER(SEARCH("*male*",GB12)),"male",""))</f>
        <v/>
      </c>
      <c r="FX12" s="107" t="str">
        <f t="shared" ref="FX12:FX91" si="296">IF(GB12="","",IF(ISERROR(MID(GB12,FIND("male,",GB12)+6,(FIND(")",GB12)-(FIND("male,",GB12)+6))))=TRUE,"missing/error",MID(GB12,FIND("male,",GB12)+6,(FIND(")",GB12)-(FIND("male,",GB12)+6)))))</f>
        <v/>
      </c>
      <c r="FY12" s="108" t="str">
        <f t="shared" ref="FY12:FY91" si="297">IF(FU12="","",(MID(FU12,(SEARCH("^^",SUBSTITUTE(FU12," ","^^",LEN(FU12)-LEN(SUBSTITUTE(FU12," ","")))))+1,99)&amp;"_"&amp;LEFT(FU12,FIND(" ",FU12)-1)&amp;"_"&amp;FV12))</f>
        <v/>
      </c>
      <c r="FZ12" s="2" t="str">
        <f t="shared" ref="FZ12:FZ91" si="298">IF(GB12="","",IF((LEN(GB12)-LEN(SUBSTITUTE(GB12,"male","")))/LEN("male")&gt;1,"!",IF(RIGHT(GB12,1)=")","",IF(RIGHT(GB12,2)=") ","",IF(RIGHT(GB12,2)=").","","!!")))))</f>
        <v/>
      </c>
      <c r="GA12" s="99"/>
      <c r="GB12" s="244"/>
      <c r="GC12" s="100" t="str">
        <f t="shared" ref="GC12:GC91" si="299">IF(GG12="","",GC$3)</f>
        <v/>
      </c>
      <c r="GD12" s="101" t="str">
        <f t="shared" ref="GD12:GD91" si="300">IF(GG12="","",GC$1)</f>
        <v/>
      </c>
      <c r="GE12" s="102"/>
      <c r="GF12" s="103"/>
      <c r="GG12" s="104" t="str">
        <f t="shared" ref="GG12:GG91" si="301">IF(GN12="","",IF(ISNUMBER(SEARCH(":",GN12)),MID(GN12,FIND(":",GN12)+2,FIND("(",GN12)-FIND(":",GN12)-3),LEFT(GN12,FIND("(",GN12)-2)))</f>
        <v/>
      </c>
      <c r="GH12" s="105" t="str">
        <f t="shared" ref="GH12:GH91" si="302">IF(GN12="","",MID(GN12,FIND("(",GN12)+1,4))</f>
        <v/>
      </c>
      <c r="GI12" s="106" t="str">
        <f t="shared" ref="GI12:GI91" si="303">IF(ISNUMBER(SEARCH("*female*",GN12)),"female",IF(ISNUMBER(SEARCH("*male*",GN12)),"male",""))</f>
        <v/>
      </c>
      <c r="GJ12" s="107" t="str">
        <f t="shared" ref="GJ12:GJ91" si="304">IF(GN12="","",IF(ISERROR(MID(GN12,FIND("male,",GN12)+6,(FIND(")",GN12)-(FIND("male,",GN12)+6))))=TRUE,"missing/error",MID(GN12,FIND("male,",GN12)+6,(FIND(")",GN12)-(FIND("male,",GN12)+6)))))</f>
        <v/>
      </c>
      <c r="GK12" s="108" t="str">
        <f t="shared" ref="GK12:GK91" si="305">IF(GG12="","",(MID(GG12,(SEARCH("^^",SUBSTITUTE(GG12," ","^^",LEN(GG12)-LEN(SUBSTITUTE(GG12," ","")))))+1,99)&amp;"_"&amp;LEFT(GG12,FIND(" ",GG12)-1)&amp;"_"&amp;GH12))</f>
        <v/>
      </c>
      <c r="GL12" s="2" t="str">
        <f t="shared" ref="GL12:GL91" si="306">IF(GN12="","",IF((LEN(GN12)-LEN(SUBSTITUTE(GN12,"male","")))/LEN("male")&gt;1,"!",IF(RIGHT(GN12,1)=")","",IF(RIGHT(GN12,2)=") ","",IF(RIGHT(GN12,2)=").","","!!")))))</f>
        <v/>
      </c>
      <c r="GM12" s="99"/>
      <c r="GN12" s="244"/>
      <c r="GO12" s="100" t="str">
        <f t="shared" ref="GO12:GO91" si="307">IF(GS12="","",GO$3)</f>
        <v/>
      </c>
      <c r="GP12" s="101" t="str">
        <f t="shared" ref="GP12:GP91" si="308">IF(GS12="","",GO$1)</f>
        <v/>
      </c>
      <c r="GQ12" s="102"/>
      <c r="GR12" s="103"/>
      <c r="GS12" s="104" t="str">
        <f t="shared" ref="GS12:GS91" si="309">IF(GZ12="","",IF(ISNUMBER(SEARCH(":",GZ12)),MID(GZ12,FIND(":",GZ12)+2,FIND("(",GZ12)-FIND(":",GZ12)-3),LEFT(GZ12,FIND("(",GZ12)-2)))</f>
        <v/>
      </c>
      <c r="GT12" s="105" t="str">
        <f t="shared" ref="GT12:GT91" si="310">IF(GZ12="","",MID(GZ12,FIND("(",GZ12)+1,4))</f>
        <v/>
      </c>
      <c r="GU12" s="106" t="str">
        <f t="shared" ref="GU12:GU91" si="311">IF(ISNUMBER(SEARCH("*female*",GZ12)),"female",IF(ISNUMBER(SEARCH("*male*",GZ12)),"male",""))</f>
        <v/>
      </c>
      <c r="GV12" s="107" t="str">
        <f t="shared" ref="GV12:GV91" si="312">IF(GZ12="","",IF(ISERROR(MID(GZ12,FIND("male,",GZ12)+6,(FIND(")",GZ12)-(FIND("male,",GZ12)+6))))=TRUE,"missing/error",MID(GZ12,FIND("male,",GZ12)+6,(FIND(")",GZ12)-(FIND("male,",GZ12)+6)))))</f>
        <v/>
      </c>
      <c r="GW12" s="108" t="str">
        <f t="shared" ref="GW12:GW91" si="313">IF(GS12="","",(MID(GS12,(SEARCH("^^",SUBSTITUTE(GS12," ","^^",LEN(GS12)-LEN(SUBSTITUTE(GS12," ","")))))+1,99)&amp;"_"&amp;LEFT(GS12,FIND(" ",GS12)-1)&amp;"_"&amp;GT12))</f>
        <v/>
      </c>
      <c r="GX12" s="2" t="str">
        <f t="shared" ref="GX12:GX91" si="314">IF(GZ12="","",IF((LEN(GZ12)-LEN(SUBSTITUTE(GZ12,"male","")))/LEN("male")&gt;1,"!",IF(RIGHT(GZ12,1)=")","",IF(RIGHT(GZ12,2)=") ","",IF(RIGHT(GZ12,2)=").","","!!")))))</f>
        <v/>
      </c>
      <c r="GY12" s="99"/>
      <c r="GZ12" s="244"/>
      <c r="HA12" s="100" t="str">
        <f t="shared" ref="HA12:HA91" si="315">IF(HE12="","",HA$3)</f>
        <v/>
      </c>
      <c r="HB12" s="101" t="str">
        <f t="shared" ref="HB12:HB91" si="316">IF(HE12="","",HA$1)</f>
        <v/>
      </c>
      <c r="HC12" s="102"/>
      <c r="HD12" s="103"/>
      <c r="HE12" s="104" t="str">
        <f t="shared" ref="HE12:HE91" si="317">IF(HL12="","",IF(ISNUMBER(SEARCH(":",HL12)),MID(HL12,FIND(":",HL12)+2,FIND("(",HL12)-FIND(":",HL12)-3),LEFT(HL12,FIND("(",HL12)-2)))</f>
        <v/>
      </c>
      <c r="HF12" s="105" t="str">
        <f t="shared" ref="HF12:HF91" si="318">IF(HL12="","",MID(HL12,FIND("(",HL12)+1,4))</f>
        <v/>
      </c>
      <c r="HG12" s="106" t="str">
        <f t="shared" ref="HG12:HG91" si="319">IF(ISNUMBER(SEARCH("*female*",HL12)),"female",IF(ISNUMBER(SEARCH("*male*",HL12)),"male",""))</f>
        <v/>
      </c>
      <c r="HH12" s="107" t="str">
        <f t="shared" ref="HH12:HH91" si="320">IF(HL12="","",IF(ISERROR(MID(HL12,FIND("male,",HL12)+6,(FIND(")",HL12)-(FIND("male,",HL12)+6))))=TRUE,"missing/error",MID(HL12,FIND("male,",HL12)+6,(FIND(")",HL12)-(FIND("male,",HL12)+6)))))</f>
        <v/>
      </c>
      <c r="HI12" s="108" t="str">
        <f t="shared" ref="HI12:HI91" si="321">IF(HE12="","",(MID(HE12,(SEARCH("^^",SUBSTITUTE(HE12," ","^^",LEN(HE12)-LEN(SUBSTITUTE(HE12," ","")))))+1,99)&amp;"_"&amp;LEFT(HE12,FIND(" ",HE12)-1)&amp;"_"&amp;HF12))</f>
        <v/>
      </c>
      <c r="HJ12" s="2" t="str">
        <f t="shared" ref="HJ12:HJ91" si="322">IF(HL12="","",IF((LEN(HL12)-LEN(SUBSTITUTE(HL12,"male","")))/LEN("male")&gt;1,"!",IF(RIGHT(HL12,1)=")","",IF(RIGHT(HL12,2)=") ","",IF(RIGHT(HL12,2)=").","","!!")))))</f>
        <v/>
      </c>
      <c r="HK12" s="99"/>
      <c r="HL12" s="244"/>
      <c r="HM12" s="100" t="str">
        <f t="shared" ref="HM12:HM91" si="323">IF(HQ12="","",HM$3)</f>
        <v/>
      </c>
      <c r="HN12" s="101" t="str">
        <f t="shared" ref="HN12:HN91" si="324">IF(HQ12="","",HM$1)</f>
        <v/>
      </c>
      <c r="HO12" s="102"/>
      <c r="HP12" s="103"/>
      <c r="HQ12" s="104" t="str">
        <f t="shared" ref="HQ12:HQ91" si="325">IF(HX12="","",IF(ISNUMBER(SEARCH(":",HX12)),MID(HX12,FIND(":",HX12)+2,FIND("(",HX12)-FIND(":",HX12)-3),LEFT(HX12,FIND("(",HX12)-2)))</f>
        <v/>
      </c>
      <c r="HR12" s="105" t="str">
        <f t="shared" ref="HR12:HR91" si="326">IF(HX12="","",MID(HX12,FIND("(",HX12)+1,4))</f>
        <v/>
      </c>
      <c r="HS12" s="106" t="str">
        <f t="shared" ref="HS12:HS91" si="327">IF(ISNUMBER(SEARCH("*female*",HX12)),"female",IF(ISNUMBER(SEARCH("*male*",HX12)),"male",""))</f>
        <v/>
      </c>
      <c r="HT12" s="107" t="str">
        <f t="shared" ref="HT12:HT91" si="328">IF(HX12="","",IF(ISERROR(MID(HX12,FIND("male,",HX12)+6,(FIND(")",HX12)-(FIND("male,",HX12)+6))))=TRUE,"missing/error",MID(HX12,FIND("male,",HX12)+6,(FIND(")",HX12)-(FIND("male,",HX12)+6)))))</f>
        <v/>
      </c>
      <c r="HU12" s="108" t="str">
        <f t="shared" ref="HU12:HU91" si="329">IF(HQ12="","",(MID(HQ12,(SEARCH("^^",SUBSTITUTE(HQ12," ","^^",LEN(HQ12)-LEN(SUBSTITUTE(HQ12," ","")))))+1,99)&amp;"_"&amp;LEFT(HQ12,FIND(" ",HQ12)-1)&amp;"_"&amp;HR12))</f>
        <v/>
      </c>
      <c r="HV12" s="2" t="str">
        <f t="shared" ref="HV12:HV91" si="330">IF(HX12="","",IF((LEN(HX12)-LEN(SUBSTITUTE(HX12,"male","")))/LEN("male")&gt;1,"!",IF(RIGHT(HX12,1)=")","",IF(RIGHT(HX12,2)=") ","",IF(RIGHT(HX12,2)=").","","!!")))))</f>
        <v/>
      </c>
      <c r="HW12" s="99"/>
      <c r="HX12" s="244"/>
      <c r="HY12" s="100" t="str">
        <f t="shared" ref="HY12:HY91" si="331">IF(IC12="","",HY$3)</f>
        <v/>
      </c>
      <c r="HZ12" s="101" t="str">
        <f t="shared" ref="HZ12:HZ91" si="332">IF(IC12="","",HY$1)</f>
        <v/>
      </c>
      <c r="IA12" s="102"/>
      <c r="IB12" s="103"/>
      <c r="IC12" s="104" t="str">
        <f t="shared" ref="IC12:IC91" si="333">IF(IJ12="","",IF(ISNUMBER(SEARCH(":",IJ12)),MID(IJ12,FIND(":",IJ12)+2,FIND("(",IJ12)-FIND(":",IJ12)-3),LEFT(IJ12,FIND("(",IJ12)-2)))</f>
        <v/>
      </c>
      <c r="ID12" s="105" t="str">
        <f t="shared" ref="ID12:ID91" si="334">IF(IJ12="","",MID(IJ12,FIND("(",IJ12)+1,4))</f>
        <v/>
      </c>
      <c r="IE12" s="106" t="str">
        <f t="shared" ref="IE12:IE91" si="335">IF(ISNUMBER(SEARCH("*female*",IJ12)),"female",IF(ISNUMBER(SEARCH("*male*",IJ12)),"male",""))</f>
        <v/>
      </c>
      <c r="IF12" s="107" t="str">
        <f t="shared" ref="IF12:IF91" si="336">IF(IJ12="","",IF(ISERROR(MID(IJ12,FIND("male,",IJ12)+6,(FIND(")",IJ12)-(FIND("male,",IJ12)+6))))=TRUE,"missing/error",MID(IJ12,FIND("male,",IJ12)+6,(FIND(")",IJ12)-(FIND("male,",IJ12)+6)))))</f>
        <v/>
      </c>
      <c r="IG12" s="108" t="str">
        <f t="shared" ref="IG12:IG91" si="337">IF(IC12="","",(MID(IC12,(SEARCH("^^",SUBSTITUTE(IC12," ","^^",LEN(IC12)-LEN(SUBSTITUTE(IC12," ","")))))+1,99)&amp;"_"&amp;LEFT(IC12,FIND(" ",IC12)-1)&amp;"_"&amp;ID12))</f>
        <v/>
      </c>
      <c r="IH12" s="2" t="str">
        <f t="shared" ref="IH12:IH91" si="338">IF(IJ12="","",IF((LEN(IJ12)-LEN(SUBSTITUTE(IJ12,"male","")))/LEN("male")&gt;1,"!",IF(RIGHT(IJ12,1)=")","",IF(RIGHT(IJ12,2)=") ","",IF(RIGHT(IJ12,2)=").","","!!")))))</f>
        <v/>
      </c>
      <c r="II12" s="99"/>
      <c r="IJ12" s="244"/>
      <c r="IK12" s="100" t="str">
        <f t="shared" ref="IK12:IK91" si="339">IF(IO12="","",IK$3)</f>
        <v/>
      </c>
      <c r="IL12" s="101" t="str">
        <f t="shared" ref="IL12:IL91" si="340">IF(IO12="","",IK$1)</f>
        <v/>
      </c>
      <c r="IM12" s="102"/>
      <c r="IN12" s="103"/>
      <c r="IO12" s="104" t="str">
        <f t="shared" ref="IO12:IO91" si="341">IF(IV12="","",IF(ISNUMBER(SEARCH(":",IV12)),MID(IV12,FIND(":",IV12)+2,FIND("(",IV12)-FIND(":",IV12)-3),LEFT(IV12,FIND("(",IV12)-2)))</f>
        <v/>
      </c>
      <c r="IP12" s="105" t="str">
        <f t="shared" ref="IP12:IP91" si="342">IF(IV12="","",MID(IV12,FIND("(",IV12)+1,4))</f>
        <v/>
      </c>
      <c r="IQ12" s="106" t="str">
        <f t="shared" ref="IQ12:IQ91" si="343">IF(ISNUMBER(SEARCH("*female*",IV12)),"female",IF(ISNUMBER(SEARCH("*male*",IV12)),"male",""))</f>
        <v/>
      </c>
      <c r="IR12" s="107" t="str">
        <f t="shared" ref="IR12:IR91" si="344">IF(IV12="","",IF(ISERROR(MID(IV12,FIND("male,",IV12)+6,(FIND(")",IV12)-(FIND("male,",IV12)+6))))=TRUE,"missing/error",MID(IV12,FIND("male,",IV12)+6,(FIND(")",IV12)-(FIND("male,",IV12)+6)))))</f>
        <v/>
      </c>
      <c r="IS12" s="108" t="str">
        <f t="shared" ref="IS12:IS91" si="345">IF(IO12="","",(MID(IO12,(SEARCH("^^",SUBSTITUTE(IO12," ","^^",LEN(IO12)-LEN(SUBSTITUTE(IO12," ","")))))+1,99)&amp;"_"&amp;LEFT(IO12,FIND(" ",IO12)-1)&amp;"_"&amp;IP12))</f>
        <v/>
      </c>
      <c r="IT12" s="2" t="str">
        <f t="shared" ref="IT12:IT91" si="346">IF(IV12="","",IF((LEN(IV12)-LEN(SUBSTITUTE(IV12,"male","")))/LEN("male")&gt;1,"!",IF(RIGHT(IV12,1)=")","",IF(RIGHT(IV12,2)=") ","",IF(RIGHT(IV12,2)=").","","!!")))))</f>
        <v/>
      </c>
      <c r="IU12" s="99"/>
      <c r="IV12" s="244"/>
      <c r="IW12" s="100" t="str">
        <f t="shared" ref="IW12:IW91" si="347">IF(JA12="","",IW$3)</f>
        <v/>
      </c>
      <c r="IX12" s="101" t="str">
        <f t="shared" ref="IX12:IX91" si="348">IF(JA12="","",IW$1)</f>
        <v/>
      </c>
      <c r="IY12" s="102"/>
      <c r="IZ12" s="103"/>
      <c r="JA12" s="104" t="str">
        <f t="shared" ref="JA12:JA91" si="349">IF(JH12="","",IF(ISNUMBER(SEARCH(":",JH12)),MID(JH12,FIND(":",JH12)+2,FIND("(",JH12)-FIND(":",JH12)-3),LEFT(JH12,FIND("(",JH12)-2)))</f>
        <v/>
      </c>
      <c r="JB12" s="105" t="str">
        <f t="shared" ref="JB12:JB91" si="350">IF(JH12="","",MID(JH12,FIND("(",JH12)+1,4))</f>
        <v/>
      </c>
      <c r="JC12" s="106" t="str">
        <f t="shared" ref="JC12:JC91" si="351">IF(ISNUMBER(SEARCH("*female*",JH12)),"female",IF(ISNUMBER(SEARCH("*male*",JH12)),"male",""))</f>
        <v/>
      </c>
      <c r="JD12" s="107" t="str">
        <f t="shared" ref="JD12:JD91" si="352">IF(JH12="","",IF(ISERROR(MID(JH12,FIND("male,",JH12)+6,(FIND(")",JH12)-(FIND("male,",JH12)+6))))=TRUE,"missing/error",MID(JH12,FIND("male,",JH12)+6,(FIND(")",JH12)-(FIND("male,",JH12)+6)))))</f>
        <v/>
      </c>
      <c r="JE12" s="108" t="str">
        <f t="shared" ref="JE12:JE91" si="353">IF(JA12="","",(MID(JA12,(SEARCH("^^",SUBSTITUTE(JA12," ","^^",LEN(JA12)-LEN(SUBSTITUTE(JA12," ","")))))+1,99)&amp;"_"&amp;LEFT(JA12,FIND(" ",JA12)-1)&amp;"_"&amp;JB12))</f>
        <v/>
      </c>
      <c r="JF12" s="2" t="str">
        <f t="shared" ref="JF12:JF91" si="354">IF(JH12="","",IF((LEN(JH12)-LEN(SUBSTITUTE(JH12,"male","")))/LEN("male")&gt;1,"!",IF(RIGHT(JH12,1)=")","",IF(RIGHT(JH12,2)=") ","",IF(RIGHT(JH12,2)=").","","!!")))))</f>
        <v/>
      </c>
      <c r="JG12" s="99"/>
      <c r="JH12" s="244"/>
      <c r="JI12" s="100" t="str">
        <f t="shared" ref="JI12:JI91" si="355">IF(JM12="","",JI$3)</f>
        <v/>
      </c>
      <c r="JJ12" s="101" t="str">
        <f t="shared" ref="JJ12:JJ91" si="356">IF(JM12="","",JI$1)</f>
        <v/>
      </c>
      <c r="JK12" s="102"/>
      <c r="JL12" s="103"/>
      <c r="JM12" s="104" t="str">
        <f t="shared" ref="JM12:JM91" si="357">IF(JT12="","",IF(ISNUMBER(SEARCH(":",JT12)),MID(JT12,FIND(":",JT12)+2,FIND("(",JT12)-FIND(":",JT12)-3),LEFT(JT12,FIND("(",JT12)-2)))</f>
        <v/>
      </c>
      <c r="JN12" s="105" t="str">
        <f t="shared" ref="JN12:JN91" si="358">IF(JT12="","",MID(JT12,FIND("(",JT12)+1,4))</f>
        <v/>
      </c>
      <c r="JO12" s="106" t="str">
        <f t="shared" ref="JO12:JO91" si="359">IF(ISNUMBER(SEARCH("*female*",JT12)),"female",IF(ISNUMBER(SEARCH("*male*",JT12)),"male",""))</f>
        <v/>
      </c>
      <c r="JP12" s="107" t="str">
        <f t="shared" ref="JP12:JP91" si="360">IF(JT12="","",IF(ISERROR(MID(JT12,FIND("male,",JT12)+6,(FIND(")",JT12)-(FIND("male,",JT12)+6))))=TRUE,"missing/error",MID(JT12,FIND("male,",JT12)+6,(FIND(")",JT12)-(FIND("male,",JT12)+6)))))</f>
        <v/>
      </c>
      <c r="JQ12" s="108" t="str">
        <f t="shared" ref="JQ12:JQ91" si="361">IF(JM12="","",(MID(JM12,(SEARCH("^^",SUBSTITUTE(JM12," ","^^",LEN(JM12)-LEN(SUBSTITUTE(JM12," ","")))))+1,99)&amp;"_"&amp;LEFT(JM12,FIND(" ",JM12)-1)&amp;"_"&amp;JN12))</f>
        <v/>
      </c>
      <c r="JR12" s="2" t="str">
        <f t="shared" ref="JR12:JR91" si="362">IF(JT12="","",IF((LEN(JT12)-LEN(SUBSTITUTE(JT12,"male","")))/LEN("male")&gt;1,"!",IF(RIGHT(JT12,1)=")","",IF(RIGHT(JT12,2)=") ","",IF(RIGHT(JT12,2)=").","","!!")))))</f>
        <v/>
      </c>
      <c r="JS12" s="99"/>
      <c r="JT12" s="244"/>
      <c r="JU12" s="100" t="str">
        <f t="shared" ref="JU12:JU91" si="363">IF(JY12="","",JU$3)</f>
        <v/>
      </c>
      <c r="JV12" s="101" t="str">
        <f t="shared" ref="JV12:JV91" si="364">IF(JY12="","",JU$1)</f>
        <v/>
      </c>
      <c r="JW12" s="102"/>
      <c r="JX12" s="103"/>
      <c r="JY12" s="104" t="str">
        <f t="shared" ref="JY12:JY91" si="365">IF(KF12="","",IF(ISNUMBER(SEARCH(":",KF12)),MID(KF12,FIND(":",KF12)+2,FIND("(",KF12)-FIND(":",KF12)-3),LEFT(KF12,FIND("(",KF12)-2)))</f>
        <v/>
      </c>
      <c r="JZ12" s="105" t="str">
        <f t="shared" ref="JZ12:JZ91" si="366">IF(KF12="","",MID(KF12,FIND("(",KF12)+1,4))</f>
        <v/>
      </c>
      <c r="KA12" s="106" t="str">
        <f t="shared" ref="KA12:KA91" si="367">IF(ISNUMBER(SEARCH("*female*",KF12)),"female",IF(ISNUMBER(SEARCH("*male*",KF12)),"male",""))</f>
        <v/>
      </c>
      <c r="KB12" s="107" t="str">
        <f t="shared" ref="KB12:KB91" si="368">IF(KF12="","",IF(ISERROR(MID(KF12,FIND("male,",KF12)+6,(FIND(")",KF12)-(FIND("male,",KF12)+6))))=TRUE,"missing/error",MID(KF12,FIND("male,",KF12)+6,(FIND(")",KF12)-(FIND("male,",KF12)+6)))))</f>
        <v/>
      </c>
      <c r="KC12" s="108" t="str">
        <f t="shared" ref="KC12:KC91" si="369">IF(JY12="","",(MID(JY12,(SEARCH("^^",SUBSTITUTE(JY12," ","^^",LEN(JY12)-LEN(SUBSTITUTE(JY12," ","")))))+1,99)&amp;"_"&amp;LEFT(JY12,FIND(" ",JY12)-1)&amp;"_"&amp;JZ12))</f>
        <v/>
      </c>
      <c r="KD12" s="2" t="str">
        <f t="shared" ref="KD12:KD91" si="370">IF(KF12="","",IF((LEN(KF12)-LEN(SUBSTITUTE(KF12,"male","")))/LEN("male")&gt;1,"!",IF(RIGHT(KF12,1)=")","",IF(RIGHT(KF12,2)=") ","",IF(RIGHT(KF12,2)=").","","!!")))))</f>
        <v/>
      </c>
      <c r="KE12" s="99"/>
      <c r="KF12" s="244"/>
    </row>
    <row r="13" spans="1:292" ht="13.5" customHeight="1" x14ac:dyDescent="0.25">
      <c r="A13" s="115"/>
      <c r="B13" s="99" t="s">
        <v>541</v>
      </c>
      <c r="C13" s="2" t="s">
        <v>542</v>
      </c>
      <c r="D13" s="244"/>
      <c r="E13" s="100">
        <f t="shared" si="184"/>
        <v>34226</v>
      </c>
      <c r="F13" s="101" t="str">
        <f t="shared" si="185"/>
        <v>Brundtland III</v>
      </c>
      <c r="G13" s="102">
        <v>33180</v>
      </c>
      <c r="H13" s="103">
        <v>34061</v>
      </c>
      <c r="I13" s="104" t="str">
        <f t="shared" si="186"/>
        <v>Thorvald Stoltenberg</v>
      </c>
      <c r="J13" s="105" t="str">
        <f t="shared" si="187"/>
        <v>1931</v>
      </c>
      <c r="K13" s="106" t="str">
        <f t="shared" si="188"/>
        <v>male</v>
      </c>
      <c r="L13" s="107" t="str">
        <f t="shared" si="189"/>
        <v>no_dna01</v>
      </c>
      <c r="M13" s="108" t="str">
        <f t="shared" si="190"/>
        <v>Stoltenberg_Thorvald_1931</v>
      </c>
      <c r="N13" s="2" t="str">
        <f t="shared" si="191"/>
        <v/>
      </c>
      <c r="O13" s="99" t="s">
        <v>603</v>
      </c>
      <c r="P13" s="244" t="s">
        <v>684</v>
      </c>
      <c r="Q13" s="100">
        <f t="shared" si="192"/>
        <v>35363</v>
      </c>
      <c r="R13" s="101" t="str">
        <f t="shared" si="193"/>
        <v>Brundtland IV</v>
      </c>
      <c r="S13" s="102">
        <v>34226</v>
      </c>
      <c r="T13" s="103">
        <v>34347</v>
      </c>
      <c r="U13" s="104" t="str">
        <f t="shared" si="194"/>
        <v>Johan Jørgen Holst</v>
      </c>
      <c r="V13" s="105" t="str">
        <f t="shared" si="195"/>
        <v>1937</v>
      </c>
      <c r="W13" s="106" t="str">
        <f t="shared" si="196"/>
        <v>male</v>
      </c>
      <c r="X13" s="107" t="str">
        <f t="shared" si="197"/>
        <v>no_dna01</v>
      </c>
      <c r="Y13" s="108" t="str">
        <f t="shared" si="198"/>
        <v>Holst_Johan_1937</v>
      </c>
      <c r="Z13" s="2" t="str">
        <f t="shared" si="199"/>
        <v/>
      </c>
      <c r="AA13" s="99" t="s">
        <v>606</v>
      </c>
      <c r="AB13" s="244" t="s">
        <v>685</v>
      </c>
      <c r="AC13" s="100">
        <f t="shared" si="200"/>
        <v>35720</v>
      </c>
      <c r="AD13" s="101" t="str">
        <f t="shared" si="201"/>
        <v>Jagland I</v>
      </c>
      <c r="AE13" s="102">
        <v>35363</v>
      </c>
      <c r="AF13" s="103">
        <v>35713</v>
      </c>
      <c r="AG13" s="104" t="str">
        <f t="shared" si="202"/>
        <v>Bjørn Tore Godal</v>
      </c>
      <c r="AH13" s="105" t="str">
        <f t="shared" si="203"/>
        <v>1945</v>
      </c>
      <c r="AI13" s="106" t="str">
        <f t="shared" si="204"/>
        <v>male</v>
      </c>
      <c r="AJ13" s="107" t="str">
        <f t="shared" si="205"/>
        <v>no_dna01</v>
      </c>
      <c r="AK13" s="108" t="str">
        <f t="shared" si="206"/>
        <v>Godal_Bjørn_1945</v>
      </c>
      <c r="AL13" s="2" t="str">
        <f t="shared" si="207"/>
        <v/>
      </c>
      <c r="AM13" s="99"/>
      <c r="AN13" s="244" t="s">
        <v>686</v>
      </c>
      <c r="AO13" s="100">
        <f t="shared" si="208"/>
        <v>36602</v>
      </c>
      <c r="AP13" s="101" t="str">
        <f t="shared" si="209"/>
        <v>Bondevik I</v>
      </c>
      <c r="AQ13" s="102">
        <v>35713</v>
      </c>
      <c r="AR13" s="103">
        <v>36602</v>
      </c>
      <c r="AS13" s="104" t="str">
        <f t="shared" si="210"/>
        <v>Knut Vollebæk</v>
      </c>
      <c r="AT13" s="105" t="str">
        <f t="shared" si="211"/>
        <v>1946</v>
      </c>
      <c r="AU13" s="106" t="str">
        <f t="shared" si="212"/>
        <v>male</v>
      </c>
      <c r="AV13" s="107" t="s">
        <v>296</v>
      </c>
      <c r="AW13" s="108" t="str">
        <f t="shared" si="213"/>
        <v>Vollebæk_Knut_1946</v>
      </c>
      <c r="AX13" s="2" t="str">
        <f t="shared" si="214"/>
        <v/>
      </c>
      <c r="AY13" s="99"/>
      <c r="AZ13" s="244" t="s">
        <v>754</v>
      </c>
      <c r="BA13" s="100">
        <f t="shared" si="215"/>
        <v>37183</v>
      </c>
      <c r="BB13" s="101" t="str">
        <f t="shared" si="216"/>
        <v>Stoltenberg I</v>
      </c>
      <c r="BC13" s="102">
        <v>36602</v>
      </c>
      <c r="BD13" s="103">
        <v>37183</v>
      </c>
      <c r="BE13" s="104" t="str">
        <f t="shared" si="217"/>
        <v>Thorbjørn Jagland</v>
      </c>
      <c r="BF13" s="105" t="str">
        <f t="shared" si="218"/>
        <v>1950</v>
      </c>
      <c r="BG13" s="106" t="str">
        <f t="shared" si="219"/>
        <v>male</v>
      </c>
      <c r="BH13" s="107" t="str">
        <f t="shared" si="220"/>
        <v>no_dna01</v>
      </c>
      <c r="BI13" s="108" t="str">
        <f t="shared" si="221"/>
        <v>Jagland_Thorbjørn_1950</v>
      </c>
      <c r="BJ13" s="2" t="str">
        <f t="shared" si="222"/>
        <v/>
      </c>
      <c r="BK13" s="99"/>
      <c r="BL13" s="244" t="s">
        <v>687</v>
      </c>
      <c r="BM13" s="100">
        <f t="shared" si="223"/>
        <v>38642</v>
      </c>
      <c r="BN13" s="101" t="str">
        <f t="shared" si="224"/>
        <v>Bondevik II</v>
      </c>
      <c r="BO13" s="102">
        <v>37183</v>
      </c>
      <c r="BP13" s="103">
        <v>38642</v>
      </c>
      <c r="BQ13" s="104" t="str">
        <f t="shared" si="225"/>
        <v>Jan Petersen</v>
      </c>
      <c r="BR13" s="105" t="str">
        <f t="shared" si="226"/>
        <v>1946</v>
      </c>
      <c r="BS13" s="106" t="str">
        <f t="shared" si="227"/>
        <v>male</v>
      </c>
      <c r="BT13" s="107" t="s">
        <v>299</v>
      </c>
      <c r="BU13" s="108" t="str">
        <f t="shared" si="228"/>
        <v>Petersen_Jan_1946</v>
      </c>
      <c r="BV13" s="2" t="str">
        <f t="shared" si="229"/>
        <v/>
      </c>
      <c r="BW13" s="99"/>
      <c r="BX13" s="244" t="s">
        <v>634</v>
      </c>
      <c r="BY13" s="100">
        <f t="shared" si="230"/>
        <v>40106</v>
      </c>
      <c r="BZ13" s="101" t="str">
        <f t="shared" si="231"/>
        <v>Stoltenberg II</v>
      </c>
      <c r="CA13" s="102">
        <v>38642</v>
      </c>
      <c r="CB13" s="103">
        <v>40106</v>
      </c>
      <c r="CC13" s="104" t="str">
        <f t="shared" si="232"/>
        <v>Jonas Gahr Støre</v>
      </c>
      <c r="CD13" s="105" t="str">
        <f t="shared" si="233"/>
        <v>1960</v>
      </c>
      <c r="CE13" s="106" t="str">
        <f t="shared" si="234"/>
        <v>male</v>
      </c>
      <c r="CF13" s="107" t="s">
        <v>295</v>
      </c>
      <c r="CG13" s="108" t="str">
        <f t="shared" si="235"/>
        <v>Støre_Jonas_1960</v>
      </c>
      <c r="CH13" s="2" t="str">
        <f t="shared" si="236"/>
        <v/>
      </c>
      <c r="CI13" s="99"/>
      <c r="CJ13" s="244" t="s">
        <v>688</v>
      </c>
      <c r="CK13" s="100">
        <f t="shared" si="237"/>
        <v>41563</v>
      </c>
      <c r="CL13" s="101" t="str">
        <f t="shared" si="238"/>
        <v>Stoltenberg III</v>
      </c>
      <c r="CM13" s="102">
        <v>40106</v>
      </c>
      <c r="CN13" s="103">
        <v>41173</v>
      </c>
      <c r="CO13" s="104" t="str">
        <f t="shared" si="239"/>
        <v>Jonas Gahr Støre</v>
      </c>
      <c r="CP13" s="105" t="str">
        <f t="shared" si="240"/>
        <v>1960</v>
      </c>
      <c r="CQ13" s="106" t="str">
        <f t="shared" si="241"/>
        <v>male</v>
      </c>
      <c r="CR13" s="107" t="s">
        <v>295</v>
      </c>
      <c r="CS13" s="108" t="str">
        <f t="shared" si="242"/>
        <v>Støre_Jonas_1960</v>
      </c>
      <c r="CT13" s="2" t="str">
        <f t="shared" si="243"/>
        <v/>
      </c>
      <c r="CU13" s="99" t="s">
        <v>625</v>
      </c>
      <c r="CV13" s="244" t="s">
        <v>688</v>
      </c>
      <c r="CW13" s="100">
        <f t="shared" si="244"/>
        <v>43117</v>
      </c>
      <c r="CX13" s="101" t="str">
        <f t="shared" si="245"/>
        <v>Solberg I</v>
      </c>
      <c r="CY13" s="102">
        <f t="shared" si="246"/>
        <v>41563</v>
      </c>
      <c r="CZ13" s="102">
        <v>43024</v>
      </c>
      <c r="DA13" s="104" t="str">
        <f t="shared" si="248"/>
        <v>Børge Brende</v>
      </c>
      <c r="DB13" s="105" t="str">
        <f t="shared" si="249"/>
        <v>1965</v>
      </c>
      <c r="DC13" s="106" t="str">
        <f t="shared" si="250"/>
        <v>male</v>
      </c>
      <c r="DD13" s="107" t="str">
        <f t="shared" si="251"/>
        <v>no_h01</v>
      </c>
      <c r="DE13" s="108" t="str">
        <f t="shared" si="252"/>
        <v>Brende_Børge_1965</v>
      </c>
      <c r="DF13" s="2" t="str">
        <f t="shared" si="253"/>
        <v/>
      </c>
      <c r="DG13" s="99"/>
      <c r="DH13" s="246" t="s">
        <v>830</v>
      </c>
      <c r="DI13" s="100">
        <f t="shared" si="254"/>
        <v>43487</v>
      </c>
      <c r="DJ13" s="101" t="str">
        <f t="shared" si="255"/>
        <v>Solberg II</v>
      </c>
      <c r="DK13" s="102">
        <f t="shared" si="256"/>
        <v>43117</v>
      </c>
      <c r="DL13" s="102">
        <f t="shared" si="257"/>
        <v>43487</v>
      </c>
      <c r="DM13" s="104" t="str">
        <f t="shared" si="258"/>
        <v>Ine Eriksen Søreide</v>
      </c>
      <c r="DN13" s="105" t="str">
        <f t="shared" si="259"/>
        <v>1976</v>
      </c>
      <c r="DO13" s="106" t="str">
        <f t="shared" si="260"/>
        <v>female</v>
      </c>
      <c r="DP13" s="107" t="str">
        <f t="shared" si="261"/>
        <v>no_h01</v>
      </c>
      <c r="DQ13" s="108" t="str">
        <f t="shared" si="262"/>
        <v>Søreide_Ine_1976</v>
      </c>
      <c r="DR13" s="2" t="str">
        <f t="shared" si="263"/>
        <v/>
      </c>
      <c r="DS13" s="99"/>
      <c r="DT13" s="246" t="s">
        <v>828</v>
      </c>
      <c r="DU13" s="100">
        <f t="shared" si="71"/>
        <v>43830</v>
      </c>
      <c r="DV13" s="101" t="str">
        <f t="shared" si="264"/>
        <v>Solberg III</v>
      </c>
      <c r="DW13" s="102">
        <f t="shared" si="265"/>
        <v>43487</v>
      </c>
      <c r="DX13" s="102">
        <f t="shared" si="266"/>
        <v>43830</v>
      </c>
      <c r="DY13" s="104" t="str">
        <f t="shared" si="267"/>
        <v>Ine Eriksen Søreide</v>
      </c>
      <c r="DZ13" s="105" t="str">
        <f t="shared" si="268"/>
        <v>1976</v>
      </c>
      <c r="EA13" s="106" t="str">
        <f t="shared" si="269"/>
        <v>female</v>
      </c>
      <c r="EB13" s="107" t="str">
        <f t="shared" si="270"/>
        <v>no_h01</v>
      </c>
      <c r="EC13" s="108" t="str">
        <f t="shared" si="271"/>
        <v>Søreide_Ine_1976</v>
      </c>
      <c r="ED13" s="2" t="str">
        <f t="shared" si="272"/>
        <v/>
      </c>
      <c r="EE13" s="99"/>
      <c r="EF13" s="246" t="s">
        <v>828</v>
      </c>
      <c r="EG13" s="100">
        <f t="shared" si="79"/>
        <v>44483</v>
      </c>
      <c r="EH13" s="101" t="str">
        <f t="shared" si="80"/>
        <v>Solberg IV</v>
      </c>
      <c r="EI13" s="102">
        <f t="shared" si="273"/>
        <v>43854</v>
      </c>
      <c r="EJ13" s="102">
        <f t="shared" si="274"/>
        <v>44483</v>
      </c>
      <c r="EK13" s="104" t="str">
        <f t="shared" si="81"/>
        <v>Ine Eriksen Søreide</v>
      </c>
      <c r="EL13" s="105" t="str">
        <f t="shared" si="82"/>
        <v>1976</v>
      </c>
      <c r="EM13" s="106" t="str">
        <f t="shared" si="83"/>
        <v>female</v>
      </c>
      <c r="EN13" s="107" t="str">
        <f t="shared" si="84"/>
        <v>no_h01</v>
      </c>
      <c r="EO13" s="108" t="str">
        <f t="shared" si="85"/>
        <v>Søreide_Ine_1976</v>
      </c>
      <c r="EP13" s="2" t="str">
        <f t="shared" si="86"/>
        <v/>
      </c>
      <c r="EQ13" s="99"/>
      <c r="ER13" s="246" t="s">
        <v>828</v>
      </c>
      <c r="ES13" s="100">
        <f t="shared" si="87"/>
        <v>45291</v>
      </c>
      <c r="ET13" s="101" t="str">
        <f t="shared" si="275"/>
        <v>Støre I</v>
      </c>
      <c r="EU13" s="102">
        <f t="shared" si="276"/>
        <v>44483</v>
      </c>
      <c r="EV13" s="102">
        <v>45215</v>
      </c>
      <c r="EW13" s="104" t="str">
        <f t="shared" si="278"/>
        <v>Anniken Huitfeldt</v>
      </c>
      <c r="EX13" s="105" t="str">
        <f t="shared" si="279"/>
        <v>1969</v>
      </c>
      <c r="EY13" s="106" t="str">
        <f t="shared" si="280"/>
        <v>female</v>
      </c>
      <c r="EZ13" s="107" t="str">
        <f t="shared" si="281"/>
        <v>no_dna01</v>
      </c>
      <c r="FA13" s="108" t="str">
        <f t="shared" si="282"/>
        <v>Huitfeldt_Anniken_1969</v>
      </c>
      <c r="FB13" s="2" t="str">
        <f t="shared" si="283"/>
        <v/>
      </c>
      <c r="FC13" s="99"/>
      <c r="FD13" s="244" t="s">
        <v>748</v>
      </c>
      <c r="FE13" s="100"/>
      <c r="FF13" s="101" t="str">
        <f t="shared" si="284"/>
        <v/>
      </c>
      <c r="FG13" s="102"/>
      <c r="FH13" s="103"/>
      <c r="FI13" s="104" t="str">
        <f t="shared" si="285"/>
        <v/>
      </c>
      <c r="FJ13" s="105" t="str">
        <f t="shared" si="286"/>
        <v/>
      </c>
      <c r="FK13" s="106" t="str">
        <f t="shared" si="287"/>
        <v/>
      </c>
      <c r="FL13" s="107" t="str">
        <f t="shared" si="288"/>
        <v/>
      </c>
      <c r="FM13" s="108" t="str">
        <f t="shared" si="289"/>
        <v/>
      </c>
      <c r="FN13" s="2" t="str">
        <f t="shared" si="290"/>
        <v/>
      </c>
      <c r="FO13" s="99"/>
      <c r="FP13" s="244"/>
      <c r="FQ13" s="100" t="str">
        <f t="shared" si="291"/>
        <v/>
      </c>
      <c r="FR13" s="101" t="str">
        <f t="shared" si="292"/>
        <v/>
      </c>
      <c r="FS13" s="102"/>
      <c r="FT13" s="103"/>
      <c r="FU13" s="104" t="str">
        <f t="shared" si="293"/>
        <v/>
      </c>
      <c r="FV13" s="105" t="str">
        <f t="shared" si="294"/>
        <v/>
      </c>
      <c r="FW13" s="106" t="str">
        <f t="shared" si="295"/>
        <v/>
      </c>
      <c r="FX13" s="107" t="str">
        <f t="shared" si="296"/>
        <v/>
      </c>
      <c r="FY13" s="108" t="str">
        <f t="shared" si="297"/>
        <v/>
      </c>
      <c r="FZ13" s="2" t="str">
        <f t="shared" si="298"/>
        <v/>
      </c>
      <c r="GA13" s="99"/>
      <c r="GB13" s="244"/>
      <c r="GC13" s="100" t="str">
        <f t="shared" si="299"/>
        <v/>
      </c>
      <c r="GD13" s="101" t="str">
        <f t="shared" si="300"/>
        <v/>
      </c>
      <c r="GE13" s="102"/>
      <c r="GF13" s="103"/>
      <c r="GG13" s="104" t="str">
        <f t="shared" si="301"/>
        <v/>
      </c>
      <c r="GH13" s="105" t="str">
        <f t="shared" si="302"/>
        <v/>
      </c>
      <c r="GI13" s="106" t="str">
        <f t="shared" si="303"/>
        <v/>
      </c>
      <c r="GJ13" s="107" t="str">
        <f t="shared" si="304"/>
        <v/>
      </c>
      <c r="GK13" s="108" t="str">
        <f t="shared" si="305"/>
        <v/>
      </c>
      <c r="GL13" s="2" t="str">
        <f t="shared" si="306"/>
        <v/>
      </c>
      <c r="GM13" s="99"/>
      <c r="GN13" s="244"/>
      <c r="GO13" s="100" t="str">
        <f t="shared" si="307"/>
        <v/>
      </c>
      <c r="GP13" s="101" t="str">
        <f t="shared" si="308"/>
        <v/>
      </c>
      <c r="GQ13" s="102"/>
      <c r="GR13" s="103"/>
      <c r="GS13" s="104" t="str">
        <f t="shared" si="309"/>
        <v/>
      </c>
      <c r="GT13" s="105" t="str">
        <f t="shared" si="310"/>
        <v/>
      </c>
      <c r="GU13" s="106" t="str">
        <f t="shared" si="311"/>
        <v/>
      </c>
      <c r="GV13" s="107" t="str">
        <f t="shared" si="312"/>
        <v/>
      </c>
      <c r="GW13" s="108" t="str">
        <f t="shared" si="313"/>
        <v/>
      </c>
      <c r="GX13" s="2" t="str">
        <f t="shared" si="314"/>
        <v/>
      </c>
      <c r="GY13" s="99"/>
      <c r="GZ13" s="244"/>
      <c r="HA13" s="100" t="str">
        <f t="shared" si="315"/>
        <v/>
      </c>
      <c r="HB13" s="101" t="str">
        <f t="shared" si="316"/>
        <v/>
      </c>
      <c r="HC13" s="102"/>
      <c r="HD13" s="103"/>
      <c r="HE13" s="104" t="str">
        <f t="shared" si="317"/>
        <v/>
      </c>
      <c r="HF13" s="105" t="str">
        <f t="shared" si="318"/>
        <v/>
      </c>
      <c r="HG13" s="106" t="str">
        <f t="shared" si="319"/>
        <v/>
      </c>
      <c r="HH13" s="107" t="str">
        <f t="shared" si="320"/>
        <v/>
      </c>
      <c r="HI13" s="108" t="str">
        <f t="shared" si="321"/>
        <v/>
      </c>
      <c r="HJ13" s="2" t="str">
        <f t="shared" si="322"/>
        <v/>
      </c>
      <c r="HK13" s="99"/>
      <c r="HL13" s="244"/>
      <c r="HM13" s="100" t="str">
        <f t="shared" si="323"/>
        <v/>
      </c>
      <c r="HN13" s="101" t="str">
        <f t="shared" si="324"/>
        <v/>
      </c>
      <c r="HO13" s="102"/>
      <c r="HP13" s="103"/>
      <c r="HQ13" s="104" t="str">
        <f t="shared" si="325"/>
        <v/>
      </c>
      <c r="HR13" s="105" t="str">
        <f t="shared" si="326"/>
        <v/>
      </c>
      <c r="HS13" s="106" t="str">
        <f t="shared" si="327"/>
        <v/>
      </c>
      <c r="HT13" s="107" t="str">
        <f t="shared" si="328"/>
        <v/>
      </c>
      <c r="HU13" s="108" t="str">
        <f t="shared" si="329"/>
        <v/>
      </c>
      <c r="HV13" s="2" t="str">
        <f t="shared" si="330"/>
        <v/>
      </c>
      <c r="HW13" s="99"/>
      <c r="HX13" s="244"/>
      <c r="HY13" s="100" t="str">
        <f t="shared" si="331"/>
        <v/>
      </c>
      <c r="HZ13" s="101" t="str">
        <f t="shared" si="332"/>
        <v/>
      </c>
      <c r="IA13" s="102"/>
      <c r="IB13" s="103"/>
      <c r="IC13" s="104" t="str">
        <f t="shared" si="333"/>
        <v/>
      </c>
      <c r="ID13" s="105" t="str">
        <f t="shared" si="334"/>
        <v/>
      </c>
      <c r="IE13" s="106" t="str">
        <f t="shared" si="335"/>
        <v/>
      </c>
      <c r="IF13" s="107" t="str">
        <f t="shared" si="336"/>
        <v/>
      </c>
      <c r="IG13" s="108" t="str">
        <f t="shared" si="337"/>
        <v/>
      </c>
      <c r="IH13" s="2" t="str">
        <f t="shared" si="338"/>
        <v/>
      </c>
      <c r="II13" s="99"/>
      <c r="IJ13" s="244"/>
      <c r="IK13" s="100" t="str">
        <f t="shared" si="339"/>
        <v/>
      </c>
      <c r="IL13" s="101" t="str">
        <f t="shared" si="340"/>
        <v/>
      </c>
      <c r="IM13" s="102"/>
      <c r="IN13" s="103"/>
      <c r="IO13" s="104" t="str">
        <f t="shared" si="341"/>
        <v/>
      </c>
      <c r="IP13" s="105" t="str">
        <f t="shared" si="342"/>
        <v/>
      </c>
      <c r="IQ13" s="106" t="str">
        <f t="shared" si="343"/>
        <v/>
      </c>
      <c r="IR13" s="107" t="str">
        <f t="shared" si="344"/>
        <v/>
      </c>
      <c r="IS13" s="108" t="str">
        <f t="shared" si="345"/>
        <v/>
      </c>
      <c r="IT13" s="2" t="str">
        <f t="shared" si="346"/>
        <v/>
      </c>
      <c r="IU13" s="99"/>
      <c r="IV13" s="244"/>
      <c r="IW13" s="100" t="str">
        <f t="shared" si="347"/>
        <v/>
      </c>
      <c r="IX13" s="101" t="str">
        <f t="shared" si="348"/>
        <v/>
      </c>
      <c r="IY13" s="102"/>
      <c r="IZ13" s="103"/>
      <c r="JA13" s="104" t="str">
        <f t="shared" si="349"/>
        <v/>
      </c>
      <c r="JB13" s="105" t="str">
        <f t="shared" si="350"/>
        <v/>
      </c>
      <c r="JC13" s="106" t="str">
        <f t="shared" si="351"/>
        <v/>
      </c>
      <c r="JD13" s="107" t="str">
        <f t="shared" si="352"/>
        <v/>
      </c>
      <c r="JE13" s="108" t="str">
        <f t="shared" si="353"/>
        <v/>
      </c>
      <c r="JF13" s="2" t="str">
        <f t="shared" si="354"/>
        <v/>
      </c>
      <c r="JG13" s="99"/>
      <c r="JH13" s="244"/>
      <c r="JI13" s="100" t="str">
        <f t="shared" si="355"/>
        <v/>
      </c>
      <c r="JJ13" s="101" t="str">
        <f t="shared" si="356"/>
        <v/>
      </c>
      <c r="JK13" s="102"/>
      <c r="JL13" s="103"/>
      <c r="JM13" s="104" t="str">
        <f t="shared" si="357"/>
        <v/>
      </c>
      <c r="JN13" s="105" t="str">
        <f t="shared" si="358"/>
        <v/>
      </c>
      <c r="JO13" s="106" t="str">
        <f t="shared" si="359"/>
        <v/>
      </c>
      <c r="JP13" s="107" t="str">
        <f t="shared" si="360"/>
        <v/>
      </c>
      <c r="JQ13" s="108" t="str">
        <f t="shared" si="361"/>
        <v/>
      </c>
      <c r="JR13" s="2" t="str">
        <f t="shared" si="362"/>
        <v/>
      </c>
      <c r="JS13" s="99"/>
      <c r="JT13" s="244"/>
      <c r="JU13" s="100" t="str">
        <f t="shared" si="363"/>
        <v/>
      </c>
      <c r="JV13" s="101" t="str">
        <f t="shared" si="364"/>
        <v/>
      </c>
      <c r="JW13" s="102"/>
      <c r="JX13" s="103"/>
      <c r="JY13" s="104" t="str">
        <f t="shared" si="365"/>
        <v/>
      </c>
      <c r="JZ13" s="105" t="str">
        <f t="shared" si="366"/>
        <v/>
      </c>
      <c r="KA13" s="106" t="str">
        <f t="shared" si="367"/>
        <v/>
      </c>
      <c r="KB13" s="107" t="str">
        <f t="shared" si="368"/>
        <v/>
      </c>
      <c r="KC13" s="108" t="str">
        <f t="shared" si="369"/>
        <v/>
      </c>
      <c r="KD13" s="2" t="str">
        <f t="shared" si="370"/>
        <v/>
      </c>
      <c r="KE13" s="99"/>
      <c r="KF13" s="244"/>
    </row>
    <row r="14" spans="1:292" ht="13.5" customHeight="1" x14ac:dyDescent="0.25">
      <c r="A14" s="20"/>
      <c r="B14" s="99" t="s">
        <v>541</v>
      </c>
      <c r="C14" s="2" t="s">
        <v>542</v>
      </c>
      <c r="D14" s="244"/>
      <c r="E14" s="100">
        <f t="shared" si="184"/>
        <v>34226</v>
      </c>
      <c r="F14" s="101" t="str">
        <f t="shared" si="185"/>
        <v>Brundtland III</v>
      </c>
      <c r="G14" s="103">
        <v>34061</v>
      </c>
      <c r="H14" s="103">
        <v>34226</v>
      </c>
      <c r="I14" s="104" t="str">
        <f t="shared" si="186"/>
        <v>Johan Jørgen Holst</v>
      </c>
      <c r="J14" s="105" t="str">
        <f t="shared" si="187"/>
        <v>1937</v>
      </c>
      <c r="K14" s="106" t="str">
        <f t="shared" si="188"/>
        <v>male</v>
      </c>
      <c r="L14" s="107" t="str">
        <f t="shared" si="189"/>
        <v>no_dna01</v>
      </c>
      <c r="M14" s="108" t="str">
        <f t="shared" si="190"/>
        <v>Holst_Johan_1937</v>
      </c>
      <c r="N14" s="2" t="str">
        <f t="shared" si="191"/>
        <v/>
      </c>
      <c r="O14" s="99"/>
      <c r="P14" s="244" t="s">
        <v>685</v>
      </c>
      <c r="Q14" s="100">
        <f t="shared" si="192"/>
        <v>35363</v>
      </c>
      <c r="R14" s="101" t="str">
        <f t="shared" si="193"/>
        <v>Brundtland IV</v>
      </c>
      <c r="S14" s="102">
        <v>34358</v>
      </c>
      <c r="T14" s="103">
        <v>35363</v>
      </c>
      <c r="U14" s="104" t="str">
        <f t="shared" si="194"/>
        <v>Bjørn Tore Godal</v>
      </c>
      <c r="V14" s="105" t="str">
        <f t="shared" si="195"/>
        <v>1945</v>
      </c>
      <c r="W14" s="106" t="str">
        <f t="shared" si="196"/>
        <v>male</v>
      </c>
      <c r="X14" s="107" t="str">
        <f t="shared" si="197"/>
        <v>no_dna01</v>
      </c>
      <c r="Y14" s="108" t="str">
        <f t="shared" si="198"/>
        <v>Godal_Bjørn_1945</v>
      </c>
      <c r="Z14" s="2" t="str">
        <f t="shared" si="199"/>
        <v/>
      </c>
      <c r="AA14" s="99" t="s">
        <v>607</v>
      </c>
      <c r="AB14" s="244" t="s">
        <v>686</v>
      </c>
      <c r="AC14" s="100" t="str">
        <f t="shared" si="200"/>
        <v/>
      </c>
      <c r="AD14" s="101" t="str">
        <f t="shared" si="201"/>
        <v/>
      </c>
      <c r="AE14" s="102" t="s">
        <v>292</v>
      </c>
      <c r="AF14" s="103" t="s">
        <v>292</v>
      </c>
      <c r="AG14" s="104" t="str">
        <f t="shared" si="202"/>
        <v/>
      </c>
      <c r="AH14" s="105" t="str">
        <f t="shared" si="203"/>
        <v/>
      </c>
      <c r="AI14" s="106" t="str">
        <f t="shared" si="204"/>
        <v/>
      </c>
      <c r="AJ14" s="107" t="str">
        <f t="shared" si="205"/>
        <v/>
      </c>
      <c r="AK14" s="108" t="str">
        <f t="shared" si="206"/>
        <v/>
      </c>
      <c r="AL14" s="2" t="str">
        <f t="shared" si="207"/>
        <v/>
      </c>
      <c r="AM14" s="99"/>
      <c r="AN14" s="244" t="s">
        <v>292</v>
      </c>
      <c r="AO14" s="100" t="str">
        <f t="shared" si="208"/>
        <v/>
      </c>
      <c r="AP14" s="101" t="str">
        <f t="shared" si="209"/>
        <v/>
      </c>
      <c r="AQ14" s="102" t="s">
        <v>292</v>
      </c>
      <c r="AR14" s="103" t="s">
        <v>292</v>
      </c>
      <c r="AS14" s="104" t="str">
        <f t="shared" si="210"/>
        <v/>
      </c>
      <c r="AT14" s="105" t="str">
        <f t="shared" si="211"/>
        <v/>
      </c>
      <c r="AU14" s="106" t="str">
        <f t="shared" si="212"/>
        <v/>
      </c>
      <c r="AV14" s="107" t="s">
        <v>292</v>
      </c>
      <c r="AW14" s="108" t="str">
        <f t="shared" si="213"/>
        <v/>
      </c>
      <c r="AX14" s="2" t="str">
        <f t="shared" si="214"/>
        <v/>
      </c>
      <c r="AY14" s="99"/>
      <c r="AZ14" s="244" t="s">
        <v>292</v>
      </c>
      <c r="BA14" s="100" t="str">
        <f t="shared" si="215"/>
        <v/>
      </c>
      <c r="BB14" s="101" t="str">
        <f t="shared" si="216"/>
        <v/>
      </c>
      <c r="BC14" s="102" t="s">
        <v>292</v>
      </c>
      <c r="BD14" s="103" t="s">
        <v>292</v>
      </c>
      <c r="BE14" s="104" t="str">
        <f t="shared" si="217"/>
        <v/>
      </c>
      <c r="BF14" s="105" t="str">
        <f t="shared" si="218"/>
        <v/>
      </c>
      <c r="BG14" s="106" t="str">
        <f t="shared" si="219"/>
        <v/>
      </c>
      <c r="BH14" s="107" t="str">
        <f t="shared" si="220"/>
        <v/>
      </c>
      <c r="BI14" s="108" t="str">
        <f t="shared" si="221"/>
        <v/>
      </c>
      <c r="BJ14" s="2" t="str">
        <f t="shared" si="222"/>
        <v/>
      </c>
      <c r="BK14" s="99"/>
      <c r="BL14" s="244" t="s">
        <v>292</v>
      </c>
      <c r="BM14" s="100" t="str">
        <f t="shared" si="223"/>
        <v/>
      </c>
      <c r="BN14" s="101" t="str">
        <f t="shared" si="224"/>
        <v/>
      </c>
      <c r="BO14" s="102" t="s">
        <v>292</v>
      </c>
      <c r="BP14" s="103" t="s">
        <v>292</v>
      </c>
      <c r="BQ14" s="104" t="str">
        <f t="shared" si="225"/>
        <v/>
      </c>
      <c r="BR14" s="105" t="str">
        <f t="shared" si="226"/>
        <v/>
      </c>
      <c r="BS14" s="106" t="str">
        <f t="shared" si="227"/>
        <v/>
      </c>
      <c r="BT14" s="107" t="s">
        <v>292</v>
      </c>
      <c r="BU14" s="108" t="str">
        <f t="shared" si="228"/>
        <v/>
      </c>
      <c r="BV14" s="2" t="str">
        <f t="shared" si="229"/>
        <v/>
      </c>
      <c r="BW14" s="99"/>
      <c r="BX14" s="244" t="s">
        <v>292</v>
      </c>
      <c r="BY14" s="100" t="str">
        <f t="shared" si="230"/>
        <v/>
      </c>
      <c r="BZ14" s="101" t="str">
        <f t="shared" si="231"/>
        <v/>
      </c>
      <c r="CA14" s="102" t="s">
        <v>292</v>
      </c>
      <c r="CB14" s="103" t="s">
        <v>292</v>
      </c>
      <c r="CC14" s="104" t="str">
        <f t="shared" si="232"/>
        <v/>
      </c>
      <c r="CD14" s="105" t="str">
        <f t="shared" si="233"/>
        <v/>
      </c>
      <c r="CE14" s="106" t="str">
        <f t="shared" si="234"/>
        <v/>
      </c>
      <c r="CF14" s="107" t="s">
        <v>292</v>
      </c>
      <c r="CG14" s="108" t="str">
        <f t="shared" si="235"/>
        <v/>
      </c>
      <c r="CH14" s="2" t="str">
        <f t="shared" si="236"/>
        <v/>
      </c>
      <c r="CI14" s="99"/>
      <c r="CJ14" s="244" t="s">
        <v>292</v>
      </c>
      <c r="CK14" s="100">
        <f t="shared" si="237"/>
        <v>41563</v>
      </c>
      <c r="CL14" s="101" t="str">
        <f t="shared" si="238"/>
        <v>Stoltenberg III</v>
      </c>
      <c r="CM14" s="103">
        <v>41173</v>
      </c>
      <c r="CN14" s="103">
        <f>CK$3</f>
        <v>41563</v>
      </c>
      <c r="CO14" s="104" t="str">
        <f t="shared" si="239"/>
        <v>Espen Barth Eide</v>
      </c>
      <c r="CP14" s="105" t="str">
        <f t="shared" si="240"/>
        <v>1964</v>
      </c>
      <c r="CQ14" s="106" t="str">
        <f t="shared" si="241"/>
        <v>male</v>
      </c>
      <c r="CR14" s="107" t="s">
        <v>295</v>
      </c>
      <c r="CS14" s="108" t="str">
        <f t="shared" si="242"/>
        <v>Eide_Espen_1964</v>
      </c>
      <c r="CT14" s="2" t="str">
        <f t="shared" si="243"/>
        <v/>
      </c>
      <c r="CU14" s="99"/>
      <c r="CV14" s="244" t="s">
        <v>689</v>
      </c>
      <c r="CW14" s="100">
        <f t="shared" si="244"/>
        <v>43117</v>
      </c>
      <c r="CX14" s="101" t="str">
        <f t="shared" si="245"/>
        <v>Solberg I</v>
      </c>
      <c r="CY14" s="102">
        <v>43024</v>
      </c>
      <c r="CZ14" s="102">
        <f t="shared" si="247"/>
        <v>43117</v>
      </c>
      <c r="DA14" s="104" t="str">
        <f t="shared" si="248"/>
        <v>Ine Eriksen Søreide</v>
      </c>
      <c r="DB14" s="105" t="str">
        <f t="shared" si="249"/>
        <v>1976</v>
      </c>
      <c r="DC14" s="106" t="str">
        <f t="shared" si="250"/>
        <v>female</v>
      </c>
      <c r="DD14" s="107" t="str">
        <f t="shared" si="251"/>
        <v>no_h01</v>
      </c>
      <c r="DE14" s="108" t="str">
        <f t="shared" si="252"/>
        <v>Søreide_Ine_1976</v>
      </c>
      <c r="DF14" s="2" t="str">
        <f t="shared" si="253"/>
        <v/>
      </c>
      <c r="DG14" s="99"/>
      <c r="DH14" s="244" t="s">
        <v>828</v>
      </c>
      <c r="DI14" s="100" t="str">
        <f t="shared" si="254"/>
        <v/>
      </c>
      <c r="DJ14" s="101" t="str">
        <f t="shared" si="255"/>
        <v/>
      </c>
      <c r="DK14" s="102" t="str">
        <f t="shared" si="256"/>
        <v/>
      </c>
      <c r="DL14" s="102" t="str">
        <f t="shared" si="257"/>
        <v/>
      </c>
      <c r="DM14" s="104" t="str">
        <f t="shared" si="258"/>
        <v/>
      </c>
      <c r="DN14" s="105" t="str">
        <f t="shared" si="259"/>
        <v/>
      </c>
      <c r="DO14" s="106" t="str">
        <f t="shared" si="260"/>
        <v/>
      </c>
      <c r="DP14" s="107" t="str">
        <f t="shared" si="261"/>
        <v/>
      </c>
      <c r="DQ14" s="108" t="str">
        <f t="shared" si="262"/>
        <v/>
      </c>
      <c r="DR14" s="2" t="str">
        <f t="shared" si="263"/>
        <v/>
      </c>
      <c r="DS14" s="99"/>
      <c r="DT14" s="244"/>
      <c r="DU14" s="100" t="str">
        <f t="shared" si="71"/>
        <v/>
      </c>
      <c r="DV14" s="101" t="str">
        <f t="shared" si="264"/>
        <v/>
      </c>
      <c r="DW14" s="102" t="str">
        <f t="shared" si="265"/>
        <v/>
      </c>
      <c r="DX14" s="102" t="str">
        <f t="shared" si="266"/>
        <v/>
      </c>
      <c r="DY14" s="104" t="str">
        <f t="shared" si="267"/>
        <v/>
      </c>
      <c r="DZ14" s="105" t="str">
        <f t="shared" si="268"/>
        <v/>
      </c>
      <c r="EA14" s="106" t="str">
        <f t="shared" si="269"/>
        <v/>
      </c>
      <c r="EB14" s="107" t="str">
        <f t="shared" si="270"/>
        <v/>
      </c>
      <c r="EC14" s="108" t="str">
        <f t="shared" si="271"/>
        <v/>
      </c>
      <c r="ED14" s="2" t="str">
        <f t="shared" si="272"/>
        <v/>
      </c>
      <c r="EE14" s="99"/>
      <c r="EF14" s="244"/>
      <c r="EG14" s="100" t="str">
        <f t="shared" si="79"/>
        <v/>
      </c>
      <c r="EH14" s="101" t="str">
        <f t="shared" si="80"/>
        <v/>
      </c>
      <c r="EI14" s="102" t="str">
        <f t="shared" si="273"/>
        <v/>
      </c>
      <c r="EJ14" s="102" t="str">
        <f t="shared" si="274"/>
        <v/>
      </c>
      <c r="EK14" s="104" t="str">
        <f t="shared" si="81"/>
        <v/>
      </c>
      <c r="EL14" s="105" t="str">
        <f t="shared" si="82"/>
        <v/>
      </c>
      <c r="EM14" s="106" t="str">
        <f t="shared" si="83"/>
        <v/>
      </c>
      <c r="EN14" s="107" t="str">
        <f t="shared" si="84"/>
        <v/>
      </c>
      <c r="EO14" s="108" t="str">
        <f t="shared" si="85"/>
        <v/>
      </c>
      <c r="EP14" s="2" t="str">
        <f t="shared" si="86"/>
        <v/>
      </c>
      <c r="EQ14" s="99"/>
      <c r="ER14" s="244"/>
      <c r="ES14" s="100">
        <f t="shared" si="87"/>
        <v>45291</v>
      </c>
      <c r="ET14" s="101" t="str">
        <f t="shared" si="275"/>
        <v>Støre I</v>
      </c>
      <c r="EU14" s="102">
        <v>45215</v>
      </c>
      <c r="EV14" s="102">
        <f t="shared" si="277"/>
        <v>45291</v>
      </c>
      <c r="EW14" s="104" t="str">
        <f t="shared" si="278"/>
        <v>Espen Barth Eide</v>
      </c>
      <c r="EX14" s="105" t="str">
        <f t="shared" si="279"/>
        <v>1964</v>
      </c>
      <c r="EY14" s="106" t="str">
        <f t="shared" si="280"/>
        <v>male</v>
      </c>
      <c r="EZ14" s="107" t="str">
        <f t="shared" si="281"/>
        <v>no_dna01</v>
      </c>
      <c r="FA14" s="108" t="str">
        <f t="shared" si="282"/>
        <v>Eide_Espen_1964</v>
      </c>
      <c r="FB14" s="2" t="str">
        <f t="shared" si="283"/>
        <v/>
      </c>
      <c r="FC14" s="99"/>
      <c r="FD14" s="244" t="s">
        <v>689</v>
      </c>
      <c r="FE14" s="100"/>
      <c r="FF14" s="101" t="str">
        <f t="shared" si="284"/>
        <v/>
      </c>
      <c r="FG14" s="102"/>
      <c r="FH14" s="103"/>
      <c r="FI14" s="104" t="str">
        <f t="shared" si="285"/>
        <v/>
      </c>
      <c r="FJ14" s="105" t="str">
        <f t="shared" si="286"/>
        <v/>
      </c>
      <c r="FK14" s="106" t="str">
        <f t="shared" si="287"/>
        <v/>
      </c>
      <c r="FL14" s="107" t="str">
        <f t="shared" si="288"/>
        <v/>
      </c>
      <c r="FM14" s="108" t="str">
        <f t="shared" si="289"/>
        <v/>
      </c>
      <c r="FN14" s="2" t="str">
        <f t="shared" si="290"/>
        <v/>
      </c>
      <c r="FO14" s="99"/>
      <c r="FP14" s="244"/>
      <c r="FQ14" s="100" t="str">
        <f t="shared" si="291"/>
        <v/>
      </c>
      <c r="FR14" s="101" t="str">
        <f t="shared" si="292"/>
        <v/>
      </c>
      <c r="FS14" s="102"/>
      <c r="FT14" s="103"/>
      <c r="FU14" s="104" t="str">
        <f t="shared" si="293"/>
        <v/>
      </c>
      <c r="FV14" s="105" t="str">
        <f t="shared" si="294"/>
        <v/>
      </c>
      <c r="FW14" s="106" t="str">
        <f t="shared" si="295"/>
        <v/>
      </c>
      <c r="FX14" s="107" t="str">
        <f t="shared" si="296"/>
        <v/>
      </c>
      <c r="FY14" s="108" t="str">
        <f t="shared" si="297"/>
        <v/>
      </c>
      <c r="FZ14" s="2" t="str">
        <f t="shared" si="298"/>
        <v/>
      </c>
      <c r="GA14" s="99"/>
      <c r="GB14" s="244"/>
      <c r="GC14" s="100" t="str">
        <f t="shared" si="299"/>
        <v/>
      </c>
      <c r="GD14" s="101" t="str">
        <f t="shared" si="300"/>
        <v/>
      </c>
      <c r="GE14" s="102"/>
      <c r="GF14" s="103"/>
      <c r="GG14" s="104" t="str">
        <f t="shared" si="301"/>
        <v/>
      </c>
      <c r="GH14" s="105" t="str">
        <f t="shared" si="302"/>
        <v/>
      </c>
      <c r="GI14" s="106" t="str">
        <f t="shared" si="303"/>
        <v/>
      </c>
      <c r="GJ14" s="107" t="str">
        <f t="shared" si="304"/>
        <v/>
      </c>
      <c r="GK14" s="108" t="str">
        <f t="shared" si="305"/>
        <v/>
      </c>
      <c r="GL14" s="2" t="str">
        <f t="shared" si="306"/>
        <v/>
      </c>
      <c r="GM14" s="99"/>
      <c r="GN14" s="244"/>
      <c r="GO14" s="100" t="str">
        <f t="shared" si="307"/>
        <v/>
      </c>
      <c r="GP14" s="101" t="str">
        <f t="shared" si="308"/>
        <v/>
      </c>
      <c r="GQ14" s="102"/>
      <c r="GR14" s="103"/>
      <c r="GS14" s="104" t="str">
        <f t="shared" si="309"/>
        <v/>
      </c>
      <c r="GT14" s="105" t="str">
        <f t="shared" si="310"/>
        <v/>
      </c>
      <c r="GU14" s="106" t="str">
        <f t="shared" si="311"/>
        <v/>
      </c>
      <c r="GV14" s="107" t="str">
        <f t="shared" si="312"/>
        <v/>
      </c>
      <c r="GW14" s="108" t="str">
        <f t="shared" si="313"/>
        <v/>
      </c>
      <c r="GX14" s="2" t="str">
        <f t="shared" si="314"/>
        <v/>
      </c>
      <c r="GY14" s="99"/>
      <c r="GZ14" s="244"/>
      <c r="HA14" s="100" t="str">
        <f t="shared" si="315"/>
        <v/>
      </c>
      <c r="HB14" s="101" t="str">
        <f t="shared" si="316"/>
        <v/>
      </c>
      <c r="HC14" s="102"/>
      <c r="HD14" s="103"/>
      <c r="HE14" s="104" t="str">
        <f t="shared" si="317"/>
        <v/>
      </c>
      <c r="HF14" s="105" t="str">
        <f t="shared" si="318"/>
        <v/>
      </c>
      <c r="HG14" s="106" t="str">
        <f t="shared" si="319"/>
        <v/>
      </c>
      <c r="HH14" s="107" t="str">
        <f t="shared" si="320"/>
        <v/>
      </c>
      <c r="HI14" s="108" t="str">
        <f t="shared" si="321"/>
        <v/>
      </c>
      <c r="HJ14" s="2" t="str">
        <f t="shared" si="322"/>
        <v/>
      </c>
      <c r="HK14" s="99"/>
      <c r="HL14" s="244"/>
      <c r="HM14" s="100" t="str">
        <f t="shared" si="323"/>
        <v/>
      </c>
      <c r="HN14" s="101" t="str">
        <f t="shared" si="324"/>
        <v/>
      </c>
      <c r="HO14" s="102"/>
      <c r="HP14" s="103"/>
      <c r="HQ14" s="104" t="str">
        <f t="shared" si="325"/>
        <v/>
      </c>
      <c r="HR14" s="105" t="str">
        <f t="shared" si="326"/>
        <v/>
      </c>
      <c r="HS14" s="106" t="str">
        <f t="shared" si="327"/>
        <v/>
      </c>
      <c r="HT14" s="107" t="str">
        <f t="shared" si="328"/>
        <v/>
      </c>
      <c r="HU14" s="108" t="str">
        <f t="shared" si="329"/>
        <v/>
      </c>
      <c r="HV14" s="2" t="str">
        <f t="shared" si="330"/>
        <v/>
      </c>
      <c r="HW14" s="99"/>
      <c r="HX14" s="244"/>
      <c r="HY14" s="100" t="str">
        <f t="shared" si="331"/>
        <v/>
      </c>
      <c r="HZ14" s="101" t="str">
        <f t="shared" si="332"/>
        <v/>
      </c>
      <c r="IA14" s="102"/>
      <c r="IB14" s="103"/>
      <c r="IC14" s="104" t="str">
        <f t="shared" si="333"/>
        <v/>
      </c>
      <c r="ID14" s="105" t="str">
        <f t="shared" si="334"/>
        <v/>
      </c>
      <c r="IE14" s="106" t="str">
        <f t="shared" si="335"/>
        <v/>
      </c>
      <c r="IF14" s="107" t="str">
        <f t="shared" si="336"/>
        <v/>
      </c>
      <c r="IG14" s="108" t="str">
        <f t="shared" si="337"/>
        <v/>
      </c>
      <c r="IH14" s="2" t="str">
        <f t="shared" si="338"/>
        <v/>
      </c>
      <c r="II14" s="99"/>
      <c r="IJ14" s="244"/>
      <c r="IK14" s="100" t="str">
        <f t="shared" si="339"/>
        <v/>
      </c>
      <c r="IL14" s="101" t="str">
        <f t="shared" si="340"/>
        <v/>
      </c>
      <c r="IM14" s="102"/>
      <c r="IN14" s="103"/>
      <c r="IO14" s="104" t="str">
        <f t="shared" si="341"/>
        <v/>
      </c>
      <c r="IP14" s="105" t="str">
        <f t="shared" si="342"/>
        <v/>
      </c>
      <c r="IQ14" s="106" t="str">
        <f t="shared" si="343"/>
        <v/>
      </c>
      <c r="IR14" s="107" t="str">
        <f t="shared" si="344"/>
        <v/>
      </c>
      <c r="IS14" s="108" t="str">
        <f t="shared" si="345"/>
        <v/>
      </c>
      <c r="IT14" s="2" t="str">
        <f t="shared" si="346"/>
        <v/>
      </c>
      <c r="IU14" s="99"/>
      <c r="IV14" s="244"/>
      <c r="IW14" s="100" t="str">
        <f t="shared" si="347"/>
        <v/>
      </c>
      <c r="IX14" s="101" t="str">
        <f t="shared" si="348"/>
        <v/>
      </c>
      <c r="IY14" s="102"/>
      <c r="IZ14" s="103"/>
      <c r="JA14" s="104" t="str">
        <f t="shared" si="349"/>
        <v/>
      </c>
      <c r="JB14" s="105" t="str">
        <f t="shared" si="350"/>
        <v/>
      </c>
      <c r="JC14" s="106" t="str">
        <f t="shared" si="351"/>
        <v/>
      </c>
      <c r="JD14" s="107" t="str">
        <f t="shared" si="352"/>
        <v/>
      </c>
      <c r="JE14" s="108" t="str">
        <f t="shared" si="353"/>
        <v/>
      </c>
      <c r="JF14" s="2" t="str">
        <f t="shared" si="354"/>
        <v/>
      </c>
      <c r="JG14" s="99"/>
      <c r="JH14" s="244"/>
      <c r="JI14" s="100" t="str">
        <f t="shared" si="355"/>
        <v/>
      </c>
      <c r="JJ14" s="101" t="str">
        <f t="shared" si="356"/>
        <v/>
      </c>
      <c r="JK14" s="102"/>
      <c r="JL14" s="103"/>
      <c r="JM14" s="104" t="str">
        <f t="shared" si="357"/>
        <v/>
      </c>
      <c r="JN14" s="105" t="str">
        <f t="shared" si="358"/>
        <v/>
      </c>
      <c r="JO14" s="106" t="str">
        <f t="shared" si="359"/>
        <v/>
      </c>
      <c r="JP14" s="107" t="str">
        <f t="shared" si="360"/>
        <v/>
      </c>
      <c r="JQ14" s="108" t="str">
        <f t="shared" si="361"/>
        <v/>
      </c>
      <c r="JR14" s="2" t="str">
        <f t="shared" si="362"/>
        <v/>
      </c>
      <c r="JS14" s="99"/>
      <c r="JT14" s="244"/>
      <c r="JU14" s="100" t="str">
        <f t="shared" si="363"/>
        <v/>
      </c>
      <c r="JV14" s="101" t="str">
        <f t="shared" si="364"/>
        <v/>
      </c>
      <c r="JW14" s="102"/>
      <c r="JX14" s="103"/>
      <c r="JY14" s="104" t="str">
        <f t="shared" si="365"/>
        <v/>
      </c>
      <c r="JZ14" s="105" t="str">
        <f t="shared" si="366"/>
        <v/>
      </c>
      <c r="KA14" s="106" t="str">
        <f t="shared" si="367"/>
        <v/>
      </c>
      <c r="KB14" s="107" t="str">
        <f t="shared" si="368"/>
        <v/>
      </c>
      <c r="KC14" s="108" t="str">
        <f t="shared" si="369"/>
        <v/>
      </c>
      <c r="KD14" s="2" t="str">
        <f t="shared" si="370"/>
        <v/>
      </c>
      <c r="KE14" s="99"/>
      <c r="KF14" s="244"/>
    </row>
    <row r="15" spans="1:292" ht="13.5" customHeight="1" x14ac:dyDescent="0.25">
      <c r="A15" s="20"/>
      <c r="B15" s="99" t="s">
        <v>840</v>
      </c>
      <c r="C15" s="2" t="s">
        <v>892</v>
      </c>
      <c r="D15" s="244"/>
      <c r="E15" s="100">
        <f t="shared" ref="E15:E30" si="371">IF(I15="","",E$3)</f>
        <v>34226</v>
      </c>
      <c r="F15" s="101" t="str">
        <f t="shared" ref="F15:F30" si="372">IF(I15="","",E$1)</f>
        <v>Brundtland III</v>
      </c>
      <c r="G15" s="102">
        <v>33180</v>
      </c>
      <c r="H15" s="103">
        <v>33851</v>
      </c>
      <c r="I15" s="104" t="str">
        <f t="shared" ref="I15:I30" si="373">IF(P15="","",IF(ISNUMBER(SEARCH(":",P15)),MID(P15,FIND(":",P15)+2,FIND("(",P15)-FIND(":",P15)-3),LEFT(P15,FIND("(",P15)-2)))</f>
        <v>Grete Faremo</v>
      </c>
      <c r="J15" s="105" t="str">
        <f t="shared" ref="J15:J30" si="374">IF(P15="","",MID(P15,FIND("(",P15)+1,4))</f>
        <v>1955</v>
      </c>
      <c r="K15" s="106" t="str">
        <f t="shared" ref="K15:K30" si="375">IF(ISNUMBER(SEARCH("*female*",P15)),"female",IF(ISNUMBER(SEARCH("*male*",P15)),"male",""))</f>
        <v>female</v>
      </c>
      <c r="L15" s="107" t="str">
        <f t="shared" ref="L15:L30" si="376">IF(P15="","",IF(ISERROR(MID(P15,FIND("male,",P15)+6,(FIND(")",P15)-(FIND("male,",P15)+6))))=TRUE,"missing/error",MID(P15,FIND("male,",P15)+6,(FIND(")",P15)-(FIND("male,",P15)+6)))))</f>
        <v>no_dna01</v>
      </c>
      <c r="M15" s="108" t="str">
        <f t="shared" ref="M15:M30" si="377">IF(I15="","",(MID(I15,(SEARCH("^^",SUBSTITUTE(I15," ","^^",LEN(I15)-LEN(SUBSTITUTE(I15," ","")))))+1,99)&amp;"_"&amp;LEFT(I15,FIND(" ",I15)-1)&amp;"_"&amp;J15))</f>
        <v>Faremo_Grete_1955</v>
      </c>
      <c r="N15" s="2" t="str">
        <f t="shared" ref="N15:N30" si="378">IF(P15="","",IF((LEN(P15)-LEN(SUBSTITUTE(P15,"male","")))/LEN("male")&gt;1,"!",IF(RIGHT(P15,1)=")","",IF(RIGHT(P15,2)=") ","",IF(RIGHT(P15,2)=").","","!!")))))</f>
        <v/>
      </c>
      <c r="O15" s="99" t="s">
        <v>603</v>
      </c>
      <c r="P15" s="244" t="s">
        <v>694</v>
      </c>
      <c r="Q15" s="100">
        <f t="shared" ref="Q15:Q30" si="379">IF(U15="","",Q$3)</f>
        <v>35363</v>
      </c>
      <c r="R15" s="101" t="str">
        <f t="shared" ref="R15:R30" si="380">IF(U15="","",Q$1)</f>
        <v>Brundtland IV</v>
      </c>
      <c r="S15" s="102">
        <v>34226</v>
      </c>
      <c r="T15" s="103">
        <v>35363</v>
      </c>
      <c r="U15" s="104" t="str">
        <f t="shared" ref="U15:U30" si="381">IF(AB15="","",IF(ISNUMBER(SEARCH(":",AB15)),MID(AB15,FIND(":",AB15)+2,FIND("(",AB15)-FIND(":",AB15)-3),LEFT(AB15,FIND("(",AB15)-2)))</f>
        <v>Kari Nordheim Larsen</v>
      </c>
      <c r="V15" s="105" t="str">
        <f t="shared" ref="V15:V30" si="382">IF(AB15="","",MID(AB15,FIND("(",AB15)+1,4))</f>
        <v>1948</v>
      </c>
      <c r="W15" s="106" t="str">
        <f t="shared" ref="W15:W30" si="383">IF(ISNUMBER(SEARCH("*female*",AB15)),"female",IF(ISNUMBER(SEARCH("*male*",AB15)),"male",""))</f>
        <v>female</v>
      </c>
      <c r="X15" s="107" t="str">
        <f t="shared" ref="X15:X30" si="384">IF(AB15="","",IF(ISERROR(MID(AB15,FIND("male,",AB15)+6,(FIND(")",AB15)-(FIND("male,",AB15)+6))))=TRUE,"missing/error",MID(AB15,FIND("male,",AB15)+6,(FIND(")",AB15)-(FIND("male,",AB15)+6)))))</f>
        <v>no_dna01</v>
      </c>
      <c r="Y15" s="108" t="str">
        <f t="shared" ref="Y15:Y30" si="385">IF(U15="","",(MID(U15,(SEARCH("^^",SUBSTITUTE(U15," ","^^",LEN(U15)-LEN(SUBSTITUTE(U15," ","")))))+1,99)&amp;"_"&amp;LEFT(U15,FIND(" ",U15)-1)&amp;"_"&amp;V15))</f>
        <v>Larsen_Kari_1948</v>
      </c>
      <c r="Z15" s="2" t="str">
        <f t="shared" ref="Z15:Z30" si="386">IF(AB15="","",IF((LEN(AB15)-LEN(SUBSTITUTE(AB15,"male","")))/LEN("male")&gt;1,"!",IF(RIGHT(AB15,1)=")","",IF(RIGHT(AB15,2)=") ","",IF(RIGHT(AB15,2)=").","","!!")))))</f>
        <v/>
      </c>
      <c r="AA15" s="99"/>
      <c r="AB15" s="244" t="s">
        <v>695</v>
      </c>
      <c r="AC15" s="100">
        <f>IF(AG15="","",AC$3)</f>
        <v>35720</v>
      </c>
      <c r="AD15" s="101" t="str">
        <f>IF(AG15="","",AC$1)</f>
        <v>Jagland I</v>
      </c>
      <c r="AE15" s="102">
        <v>35363</v>
      </c>
      <c r="AF15" s="103">
        <v>35713</v>
      </c>
      <c r="AG15" s="104" t="str">
        <f>IF(AN15="","",IF(ISNUMBER(SEARCH(":",AN15)),MID(AN15,FIND(":",AN15)+2,FIND("(",AN15)-FIND(":",AN15)-3),LEFT(AN15,FIND("(",AN15)-2)))</f>
        <v>Kari Nordheim Larsen</v>
      </c>
      <c r="AH15" s="105" t="str">
        <f>IF(AN15="","",MID(AN15,FIND("(",AN15)+1,4))</f>
        <v>1948</v>
      </c>
      <c r="AI15" s="106" t="str">
        <f>IF(ISNUMBER(SEARCH("*female*",AN15)),"female",IF(ISNUMBER(SEARCH("*male*",AN15)),"male",""))</f>
        <v>female</v>
      </c>
      <c r="AJ15" s="107" t="str">
        <f>IF(AN15="","",IF(ISERROR(MID(AN15,FIND("male,",AN15)+6,(FIND(")",AN15)-(FIND("male,",AN15)+6))))=TRUE,"missing/error",MID(AN15,FIND("male,",AN15)+6,(FIND(")",AN15)-(FIND("male,",AN15)+6)))))</f>
        <v>no_dna01</v>
      </c>
      <c r="AK15" s="108" t="str">
        <f>IF(AG15="","",(MID(AG15,(SEARCH("^^",SUBSTITUTE(AG15," ","^^",LEN(AG15)-LEN(SUBSTITUTE(AG15," ","")))))+1,99)&amp;"_"&amp;LEFT(AG15,FIND(" ",AG15)-1)&amp;"_"&amp;AH15))</f>
        <v>Larsen_Kari_1948</v>
      </c>
      <c r="AL15" s="2" t="str">
        <f>IF(AN15="","",IF((LEN(AN15)-LEN(SUBSTITUTE(AN15,"male","")))/LEN("male")&gt;1,"!",IF(RIGHT(AN15,1)=")","",IF(RIGHT(AN15,2)=") ","",IF(RIGHT(AN15,2)=").","","!!")))))</f>
        <v/>
      </c>
      <c r="AM15" s="99"/>
      <c r="AN15" s="244" t="s">
        <v>695</v>
      </c>
      <c r="AO15" s="100">
        <f>IF(AS15="","",AO$3)</f>
        <v>36602</v>
      </c>
      <c r="AP15" s="101" t="str">
        <f>IF(AS15="","",AO$1)</f>
        <v>Bondevik I</v>
      </c>
      <c r="AQ15" s="102">
        <v>35713</v>
      </c>
      <c r="AR15" s="103">
        <v>36602</v>
      </c>
      <c r="AS15" s="104" t="str">
        <f>IF(AZ15="","",IF(ISNUMBER(SEARCH(":",AZ15)),MID(AZ15,FIND(":",AZ15)+2,FIND("(",AZ15)-FIND(":",AZ15)-3),LEFT(AZ15,FIND("(",AZ15)-2)))</f>
        <v>Hilde Frafjord Johnson</v>
      </c>
      <c r="AT15" s="105" t="str">
        <f>IF(AZ15="","",MID(AZ15,FIND("(",AZ15)+1,4))</f>
        <v>1963</v>
      </c>
      <c r="AU15" s="106" t="str">
        <f>IF(ISNUMBER(SEARCH("*female*",AZ15)),"female",IF(ISNUMBER(SEARCH("*male*",AZ15)),"male",""))</f>
        <v>female</v>
      </c>
      <c r="AV15" s="107" t="s">
        <v>296</v>
      </c>
      <c r="AW15" s="108" t="str">
        <f>IF(AS15="","",(MID(AS15,(SEARCH("^^",SUBSTITUTE(AS15," ","^^",LEN(AS15)-LEN(SUBSTITUTE(AS15," ","")))))+1,99)&amp;"_"&amp;LEFT(AS15,FIND(" ",AS15)-1)&amp;"_"&amp;AT15))</f>
        <v>Johnson_Hilde_1963</v>
      </c>
      <c r="AX15" s="2" t="str">
        <f>IF(AZ15="","",IF((LEN(AZ15)-LEN(SUBSTITUTE(AZ15,"male","")))/LEN("male")&gt;1,"!",IF(RIGHT(AZ15,1)=")","",IF(RIGHT(AZ15,2)=") ","",IF(RIGHT(AZ15,2)=").","","!!")))))</f>
        <v/>
      </c>
      <c r="AY15" s="99"/>
      <c r="AZ15" s="244" t="s">
        <v>755</v>
      </c>
      <c r="BA15" s="100">
        <f>IF(BE15="","",BA$3)</f>
        <v>37183</v>
      </c>
      <c r="BB15" s="101" t="str">
        <f>IF(BE15="","",BA$1)</f>
        <v>Stoltenberg I</v>
      </c>
      <c r="BC15" s="102">
        <v>36602</v>
      </c>
      <c r="BD15" s="103">
        <v>37183</v>
      </c>
      <c r="BE15" s="104" t="str">
        <f>IF(BL15="","",IF(ISNUMBER(SEARCH(":",BL15)),MID(BL15,FIND(":",BL15)+2,FIND("(",BL15)-FIND(":",BL15)-3),LEFT(BL15,FIND("(",BL15)-2)))</f>
        <v>Anne Kristin Sydnes</v>
      </c>
      <c r="BF15" s="105" t="str">
        <f>IF(BL15="","",MID(BL15,FIND("(",BL15)+1,4))</f>
        <v>1956</v>
      </c>
      <c r="BG15" s="106" t="str">
        <f>IF(ISNUMBER(SEARCH("*female*",BL15)),"female",IF(ISNUMBER(SEARCH("*male*",BL15)),"male",""))</f>
        <v>female</v>
      </c>
      <c r="BH15" s="107" t="str">
        <f>IF(BL15="","",IF(ISERROR(MID(BL15,FIND("male,",BL15)+6,(FIND(")",BL15)-(FIND("male,",BL15)+6))))=TRUE,"missing/error",MID(BL15,FIND("male,",BL15)+6,(FIND(")",BL15)-(FIND("male,",BL15)+6)))))</f>
        <v>no_dna01</v>
      </c>
      <c r="BI15" s="108" t="str">
        <f>IF(BE15="","",(MID(BE15,(SEARCH("^^",SUBSTITUTE(BE15," ","^^",LEN(BE15)-LEN(SUBSTITUTE(BE15," ","")))))+1,99)&amp;"_"&amp;LEFT(BE15,FIND(" ",BE15)-1)&amp;"_"&amp;BF15))</f>
        <v>Sydnes_Anne_1956</v>
      </c>
      <c r="BJ15" s="2" t="str">
        <f>IF(BL15="","",IF((LEN(BL15)-LEN(SUBSTITUTE(BL15,"male","")))/LEN("male")&gt;1,"!",IF(RIGHT(BL15,1)=")","",IF(RIGHT(BL15,2)=") ","",IF(RIGHT(BL15,2)=").","","!!")))))</f>
        <v/>
      </c>
      <c r="BK15" s="99"/>
      <c r="BL15" s="244" t="s">
        <v>696</v>
      </c>
      <c r="BM15" s="100">
        <f>IF(BQ15="","",BM$3)</f>
        <v>38642</v>
      </c>
      <c r="BN15" s="101" t="str">
        <f>IF(BQ15="","",BM$1)</f>
        <v>Bondevik II</v>
      </c>
      <c r="BO15" s="102">
        <v>37183</v>
      </c>
      <c r="BP15" s="103">
        <v>38642</v>
      </c>
      <c r="BQ15" s="104" t="str">
        <f>IF(BX15="","",IF(ISNUMBER(SEARCH(":",BX15)),MID(BX15,FIND(":",BX15)+2,FIND("(",BX15)-FIND(":",BX15)-3),LEFT(BX15,FIND("(",BX15)-2)))</f>
        <v>Hilde Frafjord Johnson</v>
      </c>
      <c r="BR15" s="105" t="str">
        <f>IF(BX15="","",MID(BX15,FIND("(",BX15)+1,4))</f>
        <v>1963</v>
      </c>
      <c r="BS15" s="106" t="str">
        <f>IF(ISNUMBER(SEARCH("*female*",BX15)),"female",IF(ISNUMBER(SEARCH("*male*",BX15)),"male",""))</f>
        <v>female</v>
      </c>
      <c r="BT15" s="107" t="s">
        <v>296</v>
      </c>
      <c r="BU15" s="108" t="str">
        <f>IF(BQ15="","",(MID(BQ15,(SEARCH("^^",SUBSTITUTE(BQ15," ","^^",LEN(BQ15)-LEN(SUBSTITUTE(BQ15," ","")))))+1,99)&amp;"_"&amp;LEFT(BQ15,FIND(" ",BQ15)-1)&amp;"_"&amp;BR15))</f>
        <v>Johnson_Hilde_1963</v>
      </c>
      <c r="BV15" s="2" t="str">
        <f>IF(BX15="","",IF((LEN(BX15)-LEN(SUBSTITUTE(BX15,"male","")))/LEN("male")&gt;1,"!",IF(RIGHT(BX15,1)=")","",IF(RIGHT(BX15,2)=") ","",IF(RIGHT(BX15,2)=").","","!!")))))</f>
        <v/>
      </c>
      <c r="BW15" s="99"/>
      <c r="BX15" s="244" t="s">
        <v>755</v>
      </c>
      <c r="BY15" s="100">
        <f>IF(CC15="","",BY$3)</f>
        <v>40106</v>
      </c>
      <c r="BZ15" s="101" t="str">
        <f>IF(CC15="","",BY$1)</f>
        <v>Stoltenberg II</v>
      </c>
      <c r="CA15" s="102">
        <v>38642</v>
      </c>
      <c r="CB15" s="103">
        <v>40106</v>
      </c>
      <c r="CC15" s="104" t="str">
        <f>IF(CJ15="","",IF(ISNUMBER(SEARCH(":",CJ15)),MID(CJ15,FIND(":",CJ15)+2,FIND("(",CJ15)-FIND(":",CJ15)-3),LEFT(CJ15,FIND("(",CJ15)-2)))</f>
        <v>Erik Solheim</v>
      </c>
      <c r="CD15" s="105" t="str">
        <f>IF(CJ15="","",MID(CJ15,FIND("(",CJ15)+1,4))</f>
        <v>1955</v>
      </c>
      <c r="CE15" s="106" t="str">
        <f>IF(ISNUMBER(SEARCH("*female*",CJ15)),"female",IF(ISNUMBER(SEARCH("*male*",CJ15)),"male",""))</f>
        <v>male</v>
      </c>
      <c r="CF15" s="107" t="s">
        <v>300</v>
      </c>
      <c r="CG15" s="108" t="str">
        <f>IF(CC15="","",(MID(CC15,(SEARCH("^^",SUBSTITUTE(CC15," ","^^",LEN(CC15)-LEN(SUBSTITUTE(CC15," ","")))))+1,99)&amp;"_"&amp;LEFT(CC15,FIND(" ",CC15)-1)&amp;"_"&amp;CD15))</f>
        <v>Solheim_Erik_1955</v>
      </c>
      <c r="CH15" s="2" t="str">
        <f>IF(CJ15="","",IF((LEN(CJ15)-LEN(SUBSTITUTE(CJ15,"male","")))/LEN("male")&gt;1,"!",IF(RIGHT(CJ15,1)=")","",IF(RIGHT(CJ15,2)=") ","",IF(RIGHT(CJ15,2)=").","","!!")))))</f>
        <v/>
      </c>
      <c r="CI15" s="99"/>
      <c r="CJ15" s="244" t="s">
        <v>638</v>
      </c>
      <c r="CK15" s="100">
        <f>IF(CO15="","",CK$3)</f>
        <v>41563</v>
      </c>
      <c r="CL15" s="101" t="str">
        <f>IF(CO15="","",CK$1)</f>
        <v>Stoltenberg III</v>
      </c>
      <c r="CM15" s="102">
        <v>40106</v>
      </c>
      <c r="CN15" s="103">
        <v>40991</v>
      </c>
      <c r="CO15" s="104" t="str">
        <f>IF(CV15="","",IF(ISNUMBER(SEARCH(":",CV15)),MID(CV15,FIND(":",CV15)+2,FIND("(",CV15)-FIND(":",CV15)-3),LEFT(CV15,FIND("(",CV15)-2)))</f>
        <v>Erik Solheim</v>
      </c>
      <c r="CP15" s="105" t="str">
        <f>IF(CV15="","",MID(CV15,FIND("(",CV15)+1,4))</f>
        <v>1955</v>
      </c>
      <c r="CQ15" s="106" t="str">
        <f>IF(ISNUMBER(SEARCH("*female*",CV15)),"female",IF(ISNUMBER(SEARCH("*male*",CV15)),"male",""))</f>
        <v>male</v>
      </c>
      <c r="CR15" s="107" t="s">
        <v>300</v>
      </c>
      <c r="CS15" s="108" t="str">
        <f>IF(CO15="","",(MID(CO15,(SEARCH("^^",SUBSTITUTE(CO15," ","^^",LEN(CO15)-LEN(SUBSTITUTE(CO15," ","")))))+1,99)&amp;"_"&amp;LEFT(CO15,FIND(" ",CO15)-1)&amp;"_"&amp;CP15))</f>
        <v>Solheim_Erik_1955</v>
      </c>
      <c r="CT15" s="2" t="str">
        <f>IF(CV15="","",IF((LEN(CV15)-LEN(SUBSTITUTE(CV15,"male","")))/LEN("male")&gt;1,"!",IF(RIGHT(CV15,1)=")","",IF(RIGHT(CV15,2)=") ","",IF(RIGHT(CV15,2)=").","","!!")))))</f>
        <v/>
      </c>
      <c r="CU15" s="99"/>
      <c r="CV15" s="244" t="s">
        <v>638</v>
      </c>
      <c r="CW15" s="100" t="str">
        <f>IF(DA15="","",CW$3)</f>
        <v/>
      </c>
      <c r="CX15" s="101" t="str">
        <f>IF(DA15="","",CW$1)</f>
        <v/>
      </c>
      <c r="CY15" s="102" t="str">
        <f>IF($DA15="","",CW$2)</f>
        <v/>
      </c>
      <c r="CZ15" s="102" t="str">
        <f>IF($DA15="","",CW$3)</f>
        <v/>
      </c>
      <c r="DA15" s="104" t="str">
        <f>IF(DH15="","",IF(ISNUMBER(SEARCH(":",DH15)),MID(DH15,FIND(":",DH15)+2,FIND("(",DH15)-FIND(":",DH15)-3),LEFT(DH15,FIND("(",DH15)-2)))</f>
        <v/>
      </c>
      <c r="DB15" s="105" t="str">
        <f>IF(DH15="","",MID(DH15,FIND("(",DH15)+1,4))</f>
        <v/>
      </c>
      <c r="DC15" s="106" t="str">
        <f>IF(ISNUMBER(SEARCH("*female*",DH15)),"female",IF(ISNUMBER(SEARCH("*male*",DH15)),"male",""))</f>
        <v/>
      </c>
      <c r="DD15" s="107" t="str">
        <f>IF(DH15="","",IF(ISERROR(MID(DH15,FIND("male,",DH15)+6,(FIND(")",DH15)-(FIND("male,",DH15)+6))))=TRUE,"missing/error",MID(DH15,FIND("male,",DH15)+6,(FIND(")",DH15)-(FIND("male,",DH15)+6)))))</f>
        <v/>
      </c>
      <c r="DE15" s="108" t="str">
        <f>IF(DA15="","",(MID(DA15,(SEARCH("^^",SUBSTITUTE(DA15," ","^^",LEN(DA15)-LEN(SUBSTITUTE(DA15," ","")))))+1,99)&amp;"_"&amp;LEFT(DA15,FIND(" ",DA15)-1)&amp;"_"&amp;DB15))</f>
        <v/>
      </c>
      <c r="DF15" s="2" t="str">
        <f>IF(DH15="","",IF((LEN(DH15)-LEN(SUBSTITUTE(DH15,"male","")))/LEN("male")&gt;1,"!",IF(RIGHT(DH15,1)=")","",IF(RIGHT(DH15,2)=") ","",IF(RIGHT(DH15,2)=").","","!!")))))</f>
        <v/>
      </c>
      <c r="DG15" s="99"/>
      <c r="DH15" s="244"/>
      <c r="DI15" s="100" t="str">
        <f>IF(DM15="","",DI$3)</f>
        <v/>
      </c>
      <c r="DJ15" s="101" t="str">
        <f>IF(DM15="","",DI$1)</f>
        <v/>
      </c>
      <c r="DK15" s="102" t="str">
        <f t="shared" si="256"/>
        <v/>
      </c>
      <c r="DL15" s="102" t="str">
        <f t="shared" si="257"/>
        <v/>
      </c>
      <c r="DM15" s="104" t="str">
        <f>IF(DT15="","",IF(ISNUMBER(SEARCH(":",DT15)),MID(DT15,FIND(":",DT15)+2,FIND("(",DT15)-FIND(":",DT15)-3),LEFT(DT15,FIND("(",DT15)-2)))</f>
        <v/>
      </c>
      <c r="DN15" s="105" t="str">
        <f>IF(DT15="","",MID(DT15,FIND("(",DT15)+1,4))</f>
        <v/>
      </c>
      <c r="DO15" s="106" t="str">
        <f>IF(ISNUMBER(SEARCH("*female*",DT15)),"female",IF(ISNUMBER(SEARCH("*male*",DT15)),"male",""))</f>
        <v/>
      </c>
      <c r="DP15" s="107" t="str">
        <f>IF(DT15="","",IF(ISERROR(MID(DT15,FIND("male,",DT15)+6,(FIND(")",DT15)-(FIND("male,",DT15)+6))))=TRUE,"missing/error",MID(DT15,FIND("male,",DT15)+6,(FIND(")",DT15)-(FIND("male,",DT15)+6)))))</f>
        <v/>
      </c>
      <c r="DQ15" s="108" t="str">
        <f>IF(DM15="","",(MID(DM15,(SEARCH("^^",SUBSTITUTE(DM15," ","^^",LEN(DM15)-LEN(SUBSTITUTE(DM15," ","")))))+1,99)&amp;"_"&amp;LEFT(DM15,FIND(" ",DM15)-1)&amp;"_"&amp;DN15))</f>
        <v/>
      </c>
      <c r="DR15" s="2" t="str">
        <f>IF(DT15="","",IF((LEN(DT15)-LEN(SUBSTITUTE(DT15,"male","")))/LEN("male")&gt;1,"!",IF(RIGHT(DT15,1)=")","",IF(RIGHT(DT15,2)=") ","",IF(RIGHT(DT15,2)=").","","!!")))))</f>
        <v/>
      </c>
      <c r="DS15" s="99"/>
      <c r="DT15" s="244"/>
      <c r="DU15" s="100">
        <f t="shared" si="71"/>
        <v>43830</v>
      </c>
      <c r="DV15" s="101" t="str">
        <f>IF(DY15="","",DU$1)</f>
        <v>Solberg III</v>
      </c>
      <c r="DW15" s="102">
        <f t="shared" si="265"/>
        <v>43487</v>
      </c>
      <c r="DX15" s="102">
        <f t="shared" si="266"/>
        <v>43830</v>
      </c>
      <c r="DY15" s="104" t="str">
        <f>IF(EF15="","",IF(ISNUMBER(SEARCH(":",EF15)),MID(EF15,FIND(":",EF15)+2,FIND("(",EF15)-FIND(":",EF15)-3),LEFT(EF15,FIND("(",EF15)-2)))</f>
        <v>Dag-Inge Ulstein</v>
      </c>
      <c r="DZ15" s="105" t="str">
        <f>IF(EF15="","",MID(EF15,FIND("(",EF15)+1,4))</f>
        <v>1980</v>
      </c>
      <c r="EA15" s="106" t="str">
        <f>IF(ISNUMBER(SEARCH("*female*",EF15)),"female",IF(ISNUMBER(SEARCH("*male*",EF15)),"male",""))</f>
        <v>male</v>
      </c>
      <c r="EB15" s="107" t="str">
        <f>IF(EF15="","",IF(ISERROR(MID(EF15,FIND("male,",EF15)+6,(FIND(")",EF15)-(FIND("male,",EF15)+6))))=TRUE,"missing/error",MID(EF15,FIND("male,",EF15)+6,(FIND(")",EF15)-(FIND("male,",EF15)+6)))))</f>
        <v>no_krf01</v>
      </c>
      <c r="EC15" s="108" t="str">
        <f>IF(DY15="","",(MID(DY15,(SEARCH("^^",SUBSTITUTE(DY15," ","^^",LEN(DY15)-LEN(SUBSTITUTE(DY15," ","")))))+1,99)&amp;"_"&amp;LEFT(DY15,FIND(" ",DY15)-1)&amp;"_"&amp;DZ15))</f>
        <v>Ulstein_Dag-Inge_1980</v>
      </c>
      <c r="ED15" s="2" t="str">
        <f>IF(EF15="","",IF((LEN(EF15)-LEN(SUBSTITUTE(EF15,"male","")))/LEN("male")&gt;1,"!",IF(RIGHT(EF15,1)=")","",IF(RIGHT(EF15,2)=") ","",IF(RIGHT(EF15,2)=").","","!!")))))</f>
        <v/>
      </c>
      <c r="EE15" s="99"/>
      <c r="EF15" s="244" t="s">
        <v>936</v>
      </c>
      <c r="EG15" s="100">
        <f t="shared" si="79"/>
        <v>44483</v>
      </c>
      <c r="EH15" s="101" t="str">
        <f>IF(EK15="","",EG$1)</f>
        <v>Solberg IV</v>
      </c>
      <c r="EI15" s="102">
        <f t="shared" si="273"/>
        <v>43854</v>
      </c>
      <c r="EJ15" s="102">
        <f t="shared" si="274"/>
        <v>44483</v>
      </c>
      <c r="EK15" s="104" t="str">
        <f>IF(ER15="","",IF(ISNUMBER(SEARCH(":",ER15)),MID(ER15,FIND(":",ER15)+2,FIND("(",ER15)-FIND(":",ER15)-3),LEFT(ER15,FIND("(",ER15)-2)))</f>
        <v>Dag-Inge Ulstein</v>
      </c>
      <c r="EL15" s="105" t="str">
        <f>IF(ER15="","",MID(ER15,FIND("(",ER15)+1,4))</f>
        <v>1980</v>
      </c>
      <c r="EM15" s="106" t="str">
        <f>IF(ISNUMBER(SEARCH("*female*",ER15)),"female",IF(ISNUMBER(SEARCH("*male*",ER15)),"male",""))</f>
        <v>male</v>
      </c>
      <c r="EN15" s="107" t="str">
        <f>IF(ER15="","",IF(ISERROR(MID(ER15,FIND("male,",ER15)+6,(FIND(")",ER15)-(FIND("male,",ER15)+6))))=TRUE,"missing/error",MID(ER15,FIND("male,",ER15)+6,(FIND(")",ER15)-(FIND("male,",ER15)+6)))))</f>
        <v>no_krf01</v>
      </c>
      <c r="EO15" s="108" t="str">
        <f>IF(EK15="","",(MID(EK15,(SEARCH("^^",SUBSTITUTE(EK15," ","^^",LEN(EK15)-LEN(SUBSTITUTE(EK15," ","")))))+1,99)&amp;"_"&amp;LEFT(EK15,FIND(" ",EK15)-1)&amp;"_"&amp;EL15))</f>
        <v>Ulstein_Dag-Inge_1980</v>
      </c>
      <c r="EP15" s="2" t="str">
        <f>IF(ER15="","",IF((LEN(ER15)-LEN(SUBSTITUTE(ER15,"male","")))/LEN("male")&gt;1,"!",IF(RIGHT(ER15,1)=")","",IF(RIGHT(ER15,2)=") ","",IF(RIGHT(ER15,2)=").","","!!")))))</f>
        <v/>
      </c>
      <c r="EQ15" s="99"/>
      <c r="ER15" s="244" t="s">
        <v>936</v>
      </c>
      <c r="ES15" s="100">
        <f t="shared" si="87"/>
        <v>45291</v>
      </c>
      <c r="ET15" s="101" t="str">
        <f t="shared" si="275"/>
        <v>Støre I</v>
      </c>
      <c r="EU15" s="102">
        <f t="shared" si="276"/>
        <v>44483</v>
      </c>
      <c r="EV15" s="102">
        <f t="shared" si="277"/>
        <v>45291</v>
      </c>
      <c r="EW15" s="104" t="str">
        <f t="shared" si="278"/>
        <v>Anne Beathe Tvinnereim</v>
      </c>
      <c r="EX15" s="105" t="str">
        <f t="shared" si="279"/>
        <v>1974</v>
      </c>
      <c r="EY15" s="106" t="str">
        <f t="shared" si="280"/>
        <v>female</v>
      </c>
      <c r="EZ15" s="107" t="str">
        <f t="shared" si="281"/>
        <v>no_sp01</v>
      </c>
      <c r="FA15" s="108" t="str">
        <f t="shared" si="282"/>
        <v>Tvinnereim_Anne_1974</v>
      </c>
      <c r="FB15" s="2" t="str">
        <f t="shared" si="283"/>
        <v/>
      </c>
      <c r="FC15" s="99"/>
      <c r="FD15" s="244" t="s">
        <v>974</v>
      </c>
      <c r="FE15" s="100"/>
      <c r="FF15" s="101" t="str">
        <f>IF(FI15="","",FE$1)</f>
        <v/>
      </c>
      <c r="FG15" s="102"/>
      <c r="FH15" s="103"/>
      <c r="FI15" s="104" t="str">
        <f>IF(FP15="","",IF(ISNUMBER(SEARCH(":",FP15)),MID(FP15,FIND(":",FP15)+2,FIND("(",FP15)-FIND(":",FP15)-3),LEFT(FP15,FIND("(",FP15)-2)))</f>
        <v/>
      </c>
      <c r="FJ15" s="105" t="str">
        <f>IF(FP15="","",MID(FP15,FIND("(",FP15)+1,4))</f>
        <v/>
      </c>
      <c r="FK15" s="106" t="str">
        <f>IF(ISNUMBER(SEARCH("*female*",FP15)),"female",IF(ISNUMBER(SEARCH("*male*",FP15)),"male",""))</f>
        <v/>
      </c>
      <c r="FL15" s="107" t="str">
        <f>IF(FP15="","",IF(ISERROR(MID(FP15,FIND("male,",FP15)+6,(FIND(")",FP15)-(FIND("male,",FP15)+6))))=TRUE,"missing/error",MID(FP15,FIND("male,",FP15)+6,(FIND(")",FP15)-(FIND("male,",FP15)+6)))))</f>
        <v/>
      </c>
      <c r="FM15" s="108" t="str">
        <f>IF(FI15="","",(MID(FI15,(SEARCH("^^",SUBSTITUTE(FI15," ","^^",LEN(FI15)-LEN(SUBSTITUTE(FI15," ","")))))+1,99)&amp;"_"&amp;LEFT(FI15,FIND(" ",FI15)-1)&amp;"_"&amp;FJ15))</f>
        <v/>
      </c>
      <c r="FN15" s="2" t="str">
        <f>IF(FP15="","",IF((LEN(FP15)-LEN(SUBSTITUTE(FP15,"male","")))/LEN("male")&gt;1,"!",IF(RIGHT(FP15,1)=")","",IF(RIGHT(FP15,2)=") ","",IF(RIGHT(FP15,2)=").","","!!")))))</f>
        <v/>
      </c>
      <c r="FO15" s="99"/>
      <c r="FP15" s="244"/>
      <c r="FQ15" s="100" t="str">
        <f>IF(FU15="","",FQ$3)</f>
        <v/>
      </c>
      <c r="FR15" s="101" t="str">
        <f>IF(FU15="","",FQ$1)</f>
        <v/>
      </c>
      <c r="FS15" s="102"/>
      <c r="FT15" s="103"/>
      <c r="FU15" s="104" t="str">
        <f>IF(GB15="","",IF(ISNUMBER(SEARCH(":",GB15)),MID(GB15,FIND(":",GB15)+2,FIND("(",GB15)-FIND(":",GB15)-3),LEFT(GB15,FIND("(",GB15)-2)))</f>
        <v/>
      </c>
      <c r="FV15" s="105" t="str">
        <f>IF(GB15="","",MID(GB15,FIND("(",GB15)+1,4))</f>
        <v/>
      </c>
      <c r="FW15" s="106" t="str">
        <f>IF(ISNUMBER(SEARCH("*female*",GB15)),"female",IF(ISNUMBER(SEARCH("*male*",GB15)),"male",""))</f>
        <v/>
      </c>
      <c r="FX15" s="107" t="str">
        <f>IF(GB15="","",IF(ISERROR(MID(GB15,FIND("male,",GB15)+6,(FIND(")",GB15)-(FIND("male,",GB15)+6))))=TRUE,"missing/error",MID(GB15,FIND("male,",GB15)+6,(FIND(")",GB15)-(FIND("male,",GB15)+6)))))</f>
        <v/>
      </c>
      <c r="FY15" s="108" t="str">
        <f>IF(FU15="","",(MID(FU15,(SEARCH("^^",SUBSTITUTE(FU15," ","^^",LEN(FU15)-LEN(SUBSTITUTE(FU15," ","")))))+1,99)&amp;"_"&amp;LEFT(FU15,FIND(" ",FU15)-1)&amp;"_"&amp;FV15))</f>
        <v/>
      </c>
      <c r="FZ15" s="2" t="str">
        <f>IF(GB15="","",IF((LEN(GB15)-LEN(SUBSTITUTE(GB15,"male","")))/LEN("male")&gt;1,"!",IF(RIGHT(GB15,1)=")","",IF(RIGHT(GB15,2)=") ","",IF(RIGHT(GB15,2)=").","","!!")))))</f>
        <v/>
      </c>
      <c r="GA15" s="99"/>
      <c r="GB15" s="244"/>
      <c r="GC15" s="100" t="str">
        <f>IF(GG15="","",GC$3)</f>
        <v/>
      </c>
      <c r="GD15" s="101" t="str">
        <f>IF(GG15="","",GC$1)</f>
        <v/>
      </c>
      <c r="GE15" s="102"/>
      <c r="GF15" s="103"/>
      <c r="GG15" s="104" t="str">
        <f>IF(GN15="","",IF(ISNUMBER(SEARCH(":",GN15)),MID(GN15,FIND(":",GN15)+2,FIND("(",GN15)-FIND(":",GN15)-3),LEFT(GN15,FIND("(",GN15)-2)))</f>
        <v/>
      </c>
      <c r="GH15" s="105" t="str">
        <f>IF(GN15="","",MID(GN15,FIND("(",GN15)+1,4))</f>
        <v/>
      </c>
      <c r="GI15" s="106" t="str">
        <f>IF(ISNUMBER(SEARCH("*female*",GN15)),"female",IF(ISNUMBER(SEARCH("*male*",GN15)),"male",""))</f>
        <v/>
      </c>
      <c r="GJ15" s="107" t="str">
        <f>IF(GN15="","",IF(ISERROR(MID(GN15,FIND("male,",GN15)+6,(FIND(")",GN15)-(FIND("male,",GN15)+6))))=TRUE,"missing/error",MID(GN15,FIND("male,",GN15)+6,(FIND(")",GN15)-(FIND("male,",GN15)+6)))))</f>
        <v/>
      </c>
      <c r="GK15" s="108" t="str">
        <f>IF(GG15="","",(MID(GG15,(SEARCH("^^",SUBSTITUTE(GG15," ","^^",LEN(GG15)-LEN(SUBSTITUTE(GG15," ","")))))+1,99)&amp;"_"&amp;LEFT(GG15,FIND(" ",GG15)-1)&amp;"_"&amp;GH15))</f>
        <v/>
      </c>
      <c r="GL15" s="2" t="str">
        <f>IF(GN15="","",IF((LEN(GN15)-LEN(SUBSTITUTE(GN15,"male","")))/LEN("male")&gt;1,"!",IF(RIGHT(GN15,1)=")","",IF(RIGHT(GN15,2)=") ","",IF(RIGHT(GN15,2)=").","","!!")))))</f>
        <v/>
      </c>
      <c r="GM15" s="99"/>
      <c r="GN15" s="244"/>
      <c r="GO15" s="100" t="str">
        <f>IF(GS15="","",GO$3)</f>
        <v/>
      </c>
      <c r="GP15" s="101" t="str">
        <f>IF(GS15="","",GO$1)</f>
        <v/>
      </c>
      <c r="GQ15" s="102"/>
      <c r="GR15" s="103"/>
      <c r="GS15" s="104" t="str">
        <f>IF(GZ15="","",IF(ISNUMBER(SEARCH(":",GZ15)),MID(GZ15,FIND(":",GZ15)+2,FIND("(",GZ15)-FIND(":",GZ15)-3),LEFT(GZ15,FIND("(",GZ15)-2)))</f>
        <v/>
      </c>
      <c r="GT15" s="105" t="str">
        <f>IF(GZ15="","",MID(GZ15,FIND("(",GZ15)+1,4))</f>
        <v/>
      </c>
      <c r="GU15" s="106" t="str">
        <f>IF(ISNUMBER(SEARCH("*female*",GZ15)),"female",IF(ISNUMBER(SEARCH("*male*",GZ15)),"male",""))</f>
        <v/>
      </c>
      <c r="GV15" s="107" t="str">
        <f>IF(GZ15="","",IF(ISERROR(MID(GZ15,FIND("male,",GZ15)+6,(FIND(")",GZ15)-(FIND("male,",GZ15)+6))))=TRUE,"missing/error",MID(GZ15,FIND("male,",GZ15)+6,(FIND(")",GZ15)-(FIND("male,",GZ15)+6)))))</f>
        <v/>
      </c>
      <c r="GW15" s="108" t="str">
        <f>IF(GS15="","",(MID(GS15,(SEARCH("^^",SUBSTITUTE(GS15," ","^^",LEN(GS15)-LEN(SUBSTITUTE(GS15," ","")))))+1,99)&amp;"_"&amp;LEFT(GS15,FIND(" ",GS15)-1)&amp;"_"&amp;GT15))</f>
        <v/>
      </c>
      <c r="GX15" s="2" t="str">
        <f>IF(GZ15="","",IF((LEN(GZ15)-LEN(SUBSTITUTE(GZ15,"male","")))/LEN("male")&gt;1,"!",IF(RIGHT(GZ15,1)=")","",IF(RIGHT(GZ15,2)=") ","",IF(RIGHT(GZ15,2)=").","","!!")))))</f>
        <v/>
      </c>
      <c r="GY15" s="99"/>
      <c r="GZ15" s="244"/>
      <c r="HA15" s="100" t="str">
        <f>IF(HE15="","",HA$3)</f>
        <v/>
      </c>
      <c r="HB15" s="101" t="str">
        <f>IF(HE15="","",HA$1)</f>
        <v/>
      </c>
      <c r="HC15" s="102"/>
      <c r="HD15" s="103"/>
      <c r="HE15" s="104" t="str">
        <f>IF(HL15="","",IF(ISNUMBER(SEARCH(":",HL15)),MID(HL15,FIND(":",HL15)+2,FIND("(",HL15)-FIND(":",HL15)-3),LEFT(HL15,FIND("(",HL15)-2)))</f>
        <v/>
      </c>
      <c r="HF15" s="105" t="str">
        <f>IF(HL15="","",MID(HL15,FIND("(",HL15)+1,4))</f>
        <v/>
      </c>
      <c r="HG15" s="106" t="str">
        <f>IF(ISNUMBER(SEARCH("*female*",HL15)),"female",IF(ISNUMBER(SEARCH("*male*",HL15)),"male",""))</f>
        <v/>
      </c>
      <c r="HH15" s="107" t="str">
        <f>IF(HL15="","",IF(ISERROR(MID(HL15,FIND("male,",HL15)+6,(FIND(")",HL15)-(FIND("male,",HL15)+6))))=TRUE,"missing/error",MID(HL15,FIND("male,",HL15)+6,(FIND(")",HL15)-(FIND("male,",HL15)+6)))))</f>
        <v/>
      </c>
      <c r="HI15" s="108" t="str">
        <f>IF(HE15="","",(MID(HE15,(SEARCH("^^",SUBSTITUTE(HE15," ","^^",LEN(HE15)-LEN(SUBSTITUTE(HE15," ","")))))+1,99)&amp;"_"&amp;LEFT(HE15,FIND(" ",HE15)-1)&amp;"_"&amp;HF15))</f>
        <v/>
      </c>
      <c r="HJ15" s="2" t="str">
        <f>IF(HL15="","",IF((LEN(HL15)-LEN(SUBSTITUTE(HL15,"male","")))/LEN("male")&gt;1,"!",IF(RIGHT(HL15,1)=")","",IF(RIGHT(HL15,2)=") ","",IF(RIGHT(HL15,2)=").","","!!")))))</f>
        <v/>
      </c>
      <c r="HK15" s="99"/>
      <c r="HL15" s="244"/>
      <c r="HM15" s="100" t="str">
        <f>IF(HQ15="","",HM$3)</f>
        <v/>
      </c>
      <c r="HN15" s="101" t="str">
        <f>IF(HQ15="","",HM$1)</f>
        <v/>
      </c>
      <c r="HO15" s="102"/>
      <c r="HP15" s="103"/>
      <c r="HQ15" s="104" t="str">
        <f>IF(HX15="","",IF(ISNUMBER(SEARCH(":",HX15)),MID(HX15,FIND(":",HX15)+2,FIND("(",HX15)-FIND(":",HX15)-3),LEFT(HX15,FIND("(",HX15)-2)))</f>
        <v/>
      </c>
      <c r="HR15" s="105" t="str">
        <f>IF(HX15="","",MID(HX15,FIND("(",HX15)+1,4))</f>
        <v/>
      </c>
      <c r="HS15" s="106" t="str">
        <f>IF(ISNUMBER(SEARCH("*female*",HX15)),"female",IF(ISNUMBER(SEARCH("*male*",HX15)),"male",""))</f>
        <v/>
      </c>
      <c r="HT15" s="107" t="str">
        <f>IF(HX15="","",IF(ISERROR(MID(HX15,FIND("male,",HX15)+6,(FIND(")",HX15)-(FIND("male,",HX15)+6))))=TRUE,"missing/error",MID(HX15,FIND("male,",HX15)+6,(FIND(")",HX15)-(FIND("male,",HX15)+6)))))</f>
        <v/>
      </c>
      <c r="HU15" s="108" t="str">
        <f>IF(HQ15="","",(MID(HQ15,(SEARCH("^^",SUBSTITUTE(HQ15," ","^^",LEN(HQ15)-LEN(SUBSTITUTE(HQ15," ","")))))+1,99)&amp;"_"&amp;LEFT(HQ15,FIND(" ",HQ15)-1)&amp;"_"&amp;HR15))</f>
        <v/>
      </c>
      <c r="HV15" s="2" t="str">
        <f>IF(HX15="","",IF((LEN(HX15)-LEN(SUBSTITUTE(HX15,"male","")))/LEN("male")&gt;1,"!",IF(RIGHT(HX15,1)=")","",IF(RIGHT(HX15,2)=") ","",IF(RIGHT(HX15,2)=").","","!!")))))</f>
        <v/>
      </c>
      <c r="HW15" s="99"/>
      <c r="HX15" s="244"/>
      <c r="HY15" s="100" t="str">
        <f>IF(IC15="","",HY$3)</f>
        <v/>
      </c>
      <c r="HZ15" s="101" t="str">
        <f>IF(IC15="","",HY$1)</f>
        <v/>
      </c>
      <c r="IA15" s="102"/>
      <c r="IB15" s="103"/>
      <c r="IC15" s="104" t="str">
        <f>IF(IJ15="","",IF(ISNUMBER(SEARCH(":",IJ15)),MID(IJ15,FIND(":",IJ15)+2,FIND("(",IJ15)-FIND(":",IJ15)-3),LEFT(IJ15,FIND("(",IJ15)-2)))</f>
        <v/>
      </c>
      <c r="ID15" s="105" t="str">
        <f>IF(IJ15="","",MID(IJ15,FIND("(",IJ15)+1,4))</f>
        <v/>
      </c>
      <c r="IE15" s="106" t="str">
        <f>IF(ISNUMBER(SEARCH("*female*",IJ15)),"female",IF(ISNUMBER(SEARCH("*male*",IJ15)),"male",""))</f>
        <v/>
      </c>
      <c r="IF15" s="107" t="str">
        <f>IF(IJ15="","",IF(ISERROR(MID(IJ15,FIND("male,",IJ15)+6,(FIND(")",IJ15)-(FIND("male,",IJ15)+6))))=TRUE,"missing/error",MID(IJ15,FIND("male,",IJ15)+6,(FIND(")",IJ15)-(FIND("male,",IJ15)+6)))))</f>
        <v/>
      </c>
      <c r="IG15" s="108" t="str">
        <f>IF(IC15="","",(MID(IC15,(SEARCH("^^",SUBSTITUTE(IC15," ","^^",LEN(IC15)-LEN(SUBSTITUTE(IC15," ","")))))+1,99)&amp;"_"&amp;LEFT(IC15,FIND(" ",IC15)-1)&amp;"_"&amp;ID15))</f>
        <v/>
      </c>
      <c r="IH15" s="2" t="str">
        <f>IF(IJ15="","",IF((LEN(IJ15)-LEN(SUBSTITUTE(IJ15,"male","")))/LEN("male")&gt;1,"!",IF(RIGHT(IJ15,1)=")","",IF(RIGHT(IJ15,2)=") ","",IF(RIGHT(IJ15,2)=").","","!!")))))</f>
        <v/>
      </c>
      <c r="II15" s="99"/>
      <c r="IJ15" s="244"/>
      <c r="IK15" s="100" t="str">
        <f>IF(IO15="","",IK$3)</f>
        <v/>
      </c>
      <c r="IL15" s="101" t="str">
        <f>IF(IO15="","",IK$1)</f>
        <v/>
      </c>
      <c r="IM15" s="102"/>
      <c r="IN15" s="103"/>
      <c r="IO15" s="104" t="str">
        <f>IF(IV15="","",IF(ISNUMBER(SEARCH(":",IV15)),MID(IV15,FIND(":",IV15)+2,FIND("(",IV15)-FIND(":",IV15)-3),LEFT(IV15,FIND("(",IV15)-2)))</f>
        <v/>
      </c>
      <c r="IP15" s="105" t="str">
        <f>IF(IV15="","",MID(IV15,FIND("(",IV15)+1,4))</f>
        <v/>
      </c>
      <c r="IQ15" s="106" t="str">
        <f>IF(ISNUMBER(SEARCH("*female*",IV15)),"female",IF(ISNUMBER(SEARCH("*male*",IV15)),"male",""))</f>
        <v/>
      </c>
      <c r="IR15" s="107" t="str">
        <f>IF(IV15="","",IF(ISERROR(MID(IV15,FIND("male,",IV15)+6,(FIND(")",IV15)-(FIND("male,",IV15)+6))))=TRUE,"missing/error",MID(IV15,FIND("male,",IV15)+6,(FIND(")",IV15)-(FIND("male,",IV15)+6)))))</f>
        <v/>
      </c>
      <c r="IS15" s="108" t="str">
        <f>IF(IO15="","",(MID(IO15,(SEARCH("^^",SUBSTITUTE(IO15," ","^^",LEN(IO15)-LEN(SUBSTITUTE(IO15," ","")))))+1,99)&amp;"_"&amp;LEFT(IO15,FIND(" ",IO15)-1)&amp;"_"&amp;IP15))</f>
        <v/>
      </c>
      <c r="IT15" s="2" t="str">
        <f>IF(IV15="","",IF((LEN(IV15)-LEN(SUBSTITUTE(IV15,"male","")))/LEN("male")&gt;1,"!",IF(RIGHT(IV15,1)=")","",IF(RIGHT(IV15,2)=") ","",IF(RIGHT(IV15,2)=").","","!!")))))</f>
        <v/>
      </c>
      <c r="IU15" s="99"/>
      <c r="IV15" s="244"/>
      <c r="IW15" s="100" t="str">
        <f>IF(JA15="","",IW$3)</f>
        <v/>
      </c>
      <c r="IX15" s="101" t="str">
        <f>IF(JA15="","",IW$1)</f>
        <v/>
      </c>
      <c r="IY15" s="102"/>
      <c r="IZ15" s="103"/>
      <c r="JA15" s="104" t="str">
        <f>IF(JH15="","",IF(ISNUMBER(SEARCH(":",JH15)),MID(JH15,FIND(":",JH15)+2,FIND("(",JH15)-FIND(":",JH15)-3),LEFT(JH15,FIND("(",JH15)-2)))</f>
        <v/>
      </c>
      <c r="JB15" s="105" t="str">
        <f>IF(JH15="","",MID(JH15,FIND("(",JH15)+1,4))</f>
        <v/>
      </c>
      <c r="JC15" s="106" t="str">
        <f>IF(ISNUMBER(SEARCH("*female*",JH15)),"female",IF(ISNUMBER(SEARCH("*male*",JH15)),"male",""))</f>
        <v/>
      </c>
      <c r="JD15" s="107" t="str">
        <f>IF(JH15="","",IF(ISERROR(MID(JH15,FIND("male,",JH15)+6,(FIND(")",JH15)-(FIND("male,",JH15)+6))))=TRUE,"missing/error",MID(JH15,FIND("male,",JH15)+6,(FIND(")",JH15)-(FIND("male,",JH15)+6)))))</f>
        <v/>
      </c>
      <c r="JE15" s="108" t="str">
        <f>IF(JA15="","",(MID(JA15,(SEARCH("^^",SUBSTITUTE(JA15," ","^^",LEN(JA15)-LEN(SUBSTITUTE(JA15," ","")))))+1,99)&amp;"_"&amp;LEFT(JA15,FIND(" ",JA15)-1)&amp;"_"&amp;JB15))</f>
        <v/>
      </c>
      <c r="JF15" s="2" t="str">
        <f>IF(JH15="","",IF((LEN(JH15)-LEN(SUBSTITUTE(JH15,"male","")))/LEN("male")&gt;1,"!",IF(RIGHT(JH15,1)=")","",IF(RIGHT(JH15,2)=") ","",IF(RIGHT(JH15,2)=").","","!!")))))</f>
        <v/>
      </c>
      <c r="JG15" s="99"/>
      <c r="JH15" s="244"/>
      <c r="JI15" s="100" t="str">
        <f>IF(JM15="","",JI$3)</f>
        <v/>
      </c>
      <c r="JJ15" s="101" t="str">
        <f>IF(JM15="","",JI$1)</f>
        <v/>
      </c>
      <c r="JK15" s="102"/>
      <c r="JL15" s="103"/>
      <c r="JM15" s="104" t="str">
        <f>IF(JT15="","",IF(ISNUMBER(SEARCH(":",JT15)),MID(JT15,FIND(":",JT15)+2,FIND("(",JT15)-FIND(":",JT15)-3),LEFT(JT15,FIND("(",JT15)-2)))</f>
        <v/>
      </c>
      <c r="JN15" s="105" t="str">
        <f>IF(JT15="","",MID(JT15,FIND("(",JT15)+1,4))</f>
        <v/>
      </c>
      <c r="JO15" s="106" t="str">
        <f>IF(ISNUMBER(SEARCH("*female*",JT15)),"female",IF(ISNUMBER(SEARCH("*male*",JT15)),"male",""))</f>
        <v/>
      </c>
      <c r="JP15" s="107" t="str">
        <f>IF(JT15="","",IF(ISERROR(MID(JT15,FIND("male,",JT15)+6,(FIND(")",JT15)-(FIND("male,",JT15)+6))))=TRUE,"missing/error",MID(JT15,FIND("male,",JT15)+6,(FIND(")",JT15)-(FIND("male,",JT15)+6)))))</f>
        <v/>
      </c>
      <c r="JQ15" s="108" t="str">
        <f>IF(JM15="","",(MID(JM15,(SEARCH("^^",SUBSTITUTE(JM15," ","^^",LEN(JM15)-LEN(SUBSTITUTE(JM15," ","")))))+1,99)&amp;"_"&amp;LEFT(JM15,FIND(" ",JM15)-1)&amp;"_"&amp;JN15))</f>
        <v/>
      </c>
      <c r="JR15" s="2" t="str">
        <f>IF(JT15="","",IF((LEN(JT15)-LEN(SUBSTITUTE(JT15,"male","")))/LEN("male")&gt;1,"!",IF(RIGHT(JT15,1)=")","",IF(RIGHT(JT15,2)=") ","",IF(RIGHT(JT15,2)=").","","!!")))))</f>
        <v/>
      </c>
      <c r="JS15" s="99"/>
      <c r="JT15" s="244"/>
      <c r="JU15" s="100" t="str">
        <f>IF(JY15="","",JU$3)</f>
        <v/>
      </c>
      <c r="JV15" s="101" t="str">
        <f>IF(JY15="","",JU$1)</f>
        <v/>
      </c>
      <c r="JW15" s="102"/>
      <c r="JX15" s="103"/>
      <c r="JY15" s="104" t="str">
        <f>IF(KF15="","",IF(ISNUMBER(SEARCH(":",KF15)),MID(KF15,FIND(":",KF15)+2,FIND("(",KF15)-FIND(":",KF15)-3),LEFT(KF15,FIND("(",KF15)-2)))</f>
        <v/>
      </c>
      <c r="JZ15" s="105" t="str">
        <f>IF(KF15="","",MID(KF15,FIND("(",KF15)+1,4))</f>
        <v/>
      </c>
      <c r="KA15" s="106" t="str">
        <f>IF(ISNUMBER(SEARCH("*female*",KF15)),"female",IF(ISNUMBER(SEARCH("*male*",KF15)),"male",""))</f>
        <v/>
      </c>
      <c r="KB15" s="107" t="str">
        <f>IF(KF15="","",IF(ISERROR(MID(KF15,FIND("male,",KF15)+6,(FIND(")",KF15)-(FIND("male,",KF15)+6))))=TRUE,"missing/error",MID(KF15,FIND("male,",KF15)+6,(FIND(")",KF15)-(FIND("male,",KF15)+6)))))</f>
        <v/>
      </c>
      <c r="KC15" s="108" t="str">
        <f>IF(JY15="","",(MID(JY15,(SEARCH("^^",SUBSTITUTE(JY15," ","^^",LEN(JY15)-LEN(SUBSTITUTE(JY15," ","")))))+1,99)&amp;"_"&amp;LEFT(JY15,FIND(" ",JY15)-1)&amp;"_"&amp;JZ15))</f>
        <v/>
      </c>
      <c r="KD15" s="2" t="str">
        <f>IF(KF15="","",IF((LEN(KF15)-LEN(SUBSTITUTE(KF15,"male","")))/LEN("male")&gt;1,"!",IF(RIGHT(KF15,1)=")","",IF(RIGHT(KF15,2)=") ","",IF(RIGHT(KF15,2)=").","","!!")))))</f>
        <v/>
      </c>
      <c r="KE15" s="99"/>
      <c r="KF15" s="244"/>
    </row>
    <row r="16" spans="1:292" ht="13.5" customHeight="1" x14ac:dyDescent="0.25">
      <c r="A16" s="20"/>
      <c r="B16" s="99" t="s">
        <v>840</v>
      </c>
      <c r="C16" s="2" t="s">
        <v>892</v>
      </c>
      <c r="D16" s="244"/>
      <c r="E16" s="100">
        <f t="shared" si="371"/>
        <v>34226</v>
      </c>
      <c r="F16" s="101" t="str">
        <f t="shared" si="372"/>
        <v>Brundtland III</v>
      </c>
      <c r="G16" s="102">
        <v>33851</v>
      </c>
      <c r="H16" s="103">
        <v>34226</v>
      </c>
      <c r="I16" s="104" t="str">
        <f t="shared" si="373"/>
        <v>Kari Nordheim Larsen</v>
      </c>
      <c r="J16" s="105" t="str">
        <f t="shared" si="374"/>
        <v>1948</v>
      </c>
      <c r="K16" s="106" t="str">
        <f t="shared" si="375"/>
        <v>female</v>
      </c>
      <c r="L16" s="107" t="str">
        <f t="shared" si="376"/>
        <v>no_dna01</v>
      </c>
      <c r="M16" s="108" t="str">
        <f t="shared" si="377"/>
        <v>Larsen_Kari_1948</v>
      </c>
      <c r="N16" s="2" t="str">
        <f t="shared" si="378"/>
        <v/>
      </c>
      <c r="O16" s="99"/>
      <c r="P16" s="244" t="s">
        <v>695</v>
      </c>
      <c r="Q16" s="100" t="str">
        <f t="shared" si="379"/>
        <v/>
      </c>
      <c r="R16" s="101" t="str">
        <f t="shared" si="380"/>
        <v/>
      </c>
      <c r="S16" s="102"/>
      <c r="T16" s="103"/>
      <c r="U16" s="104" t="str">
        <f t="shared" si="381"/>
        <v/>
      </c>
      <c r="V16" s="105" t="str">
        <f t="shared" si="382"/>
        <v/>
      </c>
      <c r="W16" s="106" t="str">
        <f t="shared" si="383"/>
        <v/>
      </c>
      <c r="X16" s="107" t="str">
        <f t="shared" si="384"/>
        <v/>
      </c>
      <c r="Y16" s="108" t="str">
        <f t="shared" si="385"/>
        <v/>
      </c>
      <c r="Z16" s="2" t="str">
        <f t="shared" si="386"/>
        <v/>
      </c>
      <c r="AA16" s="99"/>
      <c r="AB16" s="244" t="s">
        <v>292</v>
      </c>
      <c r="AC16" s="100" t="str">
        <f>IF(AG16="","",AC$3)</f>
        <v/>
      </c>
      <c r="AD16" s="101" t="str">
        <f>IF(AG16="","",AC$1)</f>
        <v/>
      </c>
      <c r="AE16" s="102" t="s">
        <v>292</v>
      </c>
      <c r="AF16" s="103" t="s">
        <v>292</v>
      </c>
      <c r="AG16" s="104" t="str">
        <f>IF(AN16="","",IF(ISNUMBER(SEARCH(":",AN16)),MID(AN16,FIND(":",AN16)+2,FIND("(",AN16)-FIND(":",AN16)-3),LEFT(AN16,FIND("(",AN16)-2)))</f>
        <v/>
      </c>
      <c r="AH16" s="105" t="str">
        <f>IF(AN16="","",MID(AN16,FIND("(",AN16)+1,4))</f>
        <v/>
      </c>
      <c r="AI16" s="106" t="str">
        <f>IF(ISNUMBER(SEARCH("*female*",AN16)),"female",IF(ISNUMBER(SEARCH("*male*",AN16)),"male",""))</f>
        <v/>
      </c>
      <c r="AJ16" s="107" t="str">
        <f>IF(AN16="","",IF(ISERROR(MID(AN16,FIND("male,",AN16)+6,(FIND(")",AN16)-(FIND("male,",AN16)+6))))=TRUE,"missing/error",MID(AN16,FIND("male,",AN16)+6,(FIND(")",AN16)-(FIND("male,",AN16)+6)))))</f>
        <v/>
      </c>
      <c r="AK16" s="108" t="str">
        <f>IF(AG16="","",(MID(AG16,(SEARCH("^^",SUBSTITUTE(AG16," ","^^",LEN(AG16)-LEN(SUBSTITUTE(AG16," ","")))))+1,99)&amp;"_"&amp;LEFT(AG16,FIND(" ",AG16)-1)&amp;"_"&amp;AH16))</f>
        <v/>
      </c>
      <c r="AL16" s="2" t="str">
        <f>IF(AN16="","",IF((LEN(AN16)-LEN(SUBSTITUTE(AN16,"male","")))/LEN("male")&gt;1,"!",IF(RIGHT(AN16,1)=")","",IF(RIGHT(AN16,2)=") ","",IF(RIGHT(AN16,2)=").","","!!")))))</f>
        <v/>
      </c>
      <c r="AM16" s="99"/>
      <c r="AN16" s="244" t="s">
        <v>292</v>
      </c>
      <c r="AO16" s="100" t="str">
        <f>IF(AS16="","",AO$3)</f>
        <v/>
      </c>
      <c r="AP16" s="101" t="str">
        <f>IF(AS16="","",AO$1)</f>
        <v/>
      </c>
      <c r="AQ16" s="102"/>
      <c r="AR16" s="103"/>
      <c r="AS16" s="104" t="str">
        <f>IF(AZ16="","",IF(ISNUMBER(SEARCH(":",AZ16)),MID(AZ16,FIND(":",AZ16)+2,FIND("(",AZ16)-FIND(":",AZ16)-3),LEFT(AZ16,FIND("(",AZ16)-2)))</f>
        <v/>
      </c>
      <c r="AT16" s="105" t="str">
        <f>IF(AZ16="","",MID(AZ16,FIND("(",AZ16)+1,4))</f>
        <v/>
      </c>
      <c r="AU16" s="106" t="str">
        <f>IF(ISNUMBER(SEARCH("*female*",AZ16)),"female",IF(ISNUMBER(SEARCH("*male*",AZ16)),"male",""))</f>
        <v/>
      </c>
      <c r="AV16" s="107" t="s">
        <v>292</v>
      </c>
      <c r="AW16" s="108" t="str">
        <f>IF(AS16="","",(MID(AS16,(SEARCH("^^",SUBSTITUTE(AS16," ","^^",LEN(AS16)-LEN(SUBSTITUTE(AS16," ","")))))+1,99)&amp;"_"&amp;LEFT(AS16,FIND(" ",AS16)-1)&amp;"_"&amp;AT16))</f>
        <v/>
      </c>
      <c r="AX16" s="2" t="str">
        <f>IF(AZ16="","",IF((LEN(AZ16)-LEN(SUBSTITUTE(AZ16,"male","")))/LEN("male")&gt;1,"!",IF(RIGHT(AZ16,1)=")","",IF(RIGHT(AZ16,2)=") ","",IF(RIGHT(AZ16,2)=").","","!!")))))</f>
        <v/>
      </c>
      <c r="AY16" s="99"/>
      <c r="AZ16" s="244"/>
      <c r="BA16" s="100" t="str">
        <f>IF(BE16="","",BA$3)</f>
        <v/>
      </c>
      <c r="BB16" s="101" t="str">
        <f>IF(BE16="","",BA$1)</f>
        <v/>
      </c>
      <c r="BC16" s="102"/>
      <c r="BD16" s="103"/>
      <c r="BE16" s="104" t="str">
        <f>IF(BL16="","",IF(ISNUMBER(SEARCH(":",BL16)),MID(BL16,FIND(":",BL16)+2,FIND("(",BL16)-FIND(":",BL16)-3),LEFT(BL16,FIND("(",BL16)-2)))</f>
        <v/>
      </c>
      <c r="BF16" s="105" t="str">
        <f>IF(BL16="","",MID(BL16,FIND("(",BL16)+1,4))</f>
        <v/>
      </c>
      <c r="BG16" s="106" t="str">
        <f>IF(ISNUMBER(SEARCH("*female*",BL16)),"female",IF(ISNUMBER(SEARCH("*male*",BL16)),"male",""))</f>
        <v/>
      </c>
      <c r="BH16" s="107" t="str">
        <f>IF(BL16="","",IF(ISERROR(MID(BL16,FIND("male,",BL16)+6,(FIND(")",BL16)-(FIND("male,",BL16)+6))))=TRUE,"missing/error",MID(BL16,FIND("male,",BL16)+6,(FIND(")",BL16)-(FIND("male,",BL16)+6)))))</f>
        <v/>
      </c>
      <c r="BI16" s="108" t="str">
        <f>IF(BE16="","",(MID(BE16,(SEARCH("^^",SUBSTITUTE(BE16," ","^^",LEN(BE16)-LEN(SUBSTITUTE(BE16," ","")))))+1,99)&amp;"_"&amp;LEFT(BE16,FIND(" ",BE16)-1)&amp;"_"&amp;BF16))</f>
        <v/>
      </c>
      <c r="BJ16" s="2" t="str">
        <f>IF(BL16="","",IF((LEN(BL16)-LEN(SUBSTITUTE(BL16,"male","")))/LEN("male")&gt;1,"!",IF(RIGHT(BL16,1)=")","",IF(RIGHT(BL16,2)=") ","",IF(RIGHT(BL16,2)=").","","!!")))))</f>
        <v/>
      </c>
      <c r="BK16" s="99"/>
      <c r="BL16" s="244"/>
      <c r="BM16" s="100" t="str">
        <f>IF(BQ16="","",BM$3)</f>
        <v/>
      </c>
      <c r="BN16" s="101" t="str">
        <f>IF(BQ16="","",BM$1)</f>
        <v/>
      </c>
      <c r="BO16" s="102"/>
      <c r="BP16" s="103"/>
      <c r="BQ16" s="104" t="str">
        <f>IF(BX16="","",IF(ISNUMBER(SEARCH(":",BX16)),MID(BX16,FIND(":",BX16)+2,FIND("(",BX16)-FIND(":",BX16)-3),LEFT(BX16,FIND("(",BX16)-2)))</f>
        <v/>
      </c>
      <c r="BR16" s="105" t="str">
        <f>IF(BX16="","",MID(BX16,FIND("(",BX16)+1,4))</f>
        <v/>
      </c>
      <c r="BS16" s="106" t="str">
        <f>IF(ISNUMBER(SEARCH("*female*",BX16)),"female",IF(ISNUMBER(SEARCH("*male*",BX16)),"male",""))</f>
        <v/>
      </c>
      <c r="BT16" s="107" t="s">
        <v>292</v>
      </c>
      <c r="BU16" s="108" t="str">
        <f>IF(BQ16="","",(MID(BQ16,(SEARCH("^^",SUBSTITUTE(BQ16," ","^^",LEN(BQ16)-LEN(SUBSTITUTE(BQ16," ","")))))+1,99)&amp;"_"&amp;LEFT(BQ16,FIND(" ",BQ16)-1)&amp;"_"&amp;BR16))</f>
        <v/>
      </c>
      <c r="BV16" s="2" t="str">
        <f>IF(BX16="","",IF((LEN(BX16)-LEN(SUBSTITUTE(BX16,"male","")))/LEN("male")&gt;1,"!",IF(RIGHT(BX16,1)=")","",IF(RIGHT(BX16,2)=") ","",IF(RIGHT(BX16,2)=").","","!!")))))</f>
        <v/>
      </c>
      <c r="BW16" s="99"/>
      <c r="BX16" s="244"/>
      <c r="BY16" s="100" t="str">
        <f>IF(CC16="","",BY$3)</f>
        <v/>
      </c>
      <c r="BZ16" s="101" t="str">
        <f>IF(CC16="","",BY$1)</f>
        <v/>
      </c>
      <c r="CA16" s="102"/>
      <c r="CB16" s="103"/>
      <c r="CC16" s="104" t="str">
        <f>IF(CJ16="","",IF(ISNUMBER(SEARCH(":",CJ16)),MID(CJ16,FIND(":",CJ16)+2,FIND("(",CJ16)-FIND(":",CJ16)-3),LEFT(CJ16,FIND("(",CJ16)-2)))</f>
        <v/>
      </c>
      <c r="CD16" s="105" t="str">
        <f>IF(CJ16="","",MID(CJ16,FIND("(",CJ16)+1,4))</f>
        <v/>
      </c>
      <c r="CE16" s="106" t="str">
        <f>IF(ISNUMBER(SEARCH("*female*",CJ16)),"female",IF(ISNUMBER(SEARCH("*male*",CJ16)),"male",""))</f>
        <v/>
      </c>
      <c r="CF16" s="107" t="s">
        <v>292</v>
      </c>
      <c r="CG16" s="108" t="str">
        <f>IF(CC16="","",(MID(CC16,(SEARCH("^^",SUBSTITUTE(CC16," ","^^",LEN(CC16)-LEN(SUBSTITUTE(CC16," ","")))))+1,99)&amp;"_"&amp;LEFT(CC16,FIND(" ",CC16)-1)&amp;"_"&amp;CD16))</f>
        <v/>
      </c>
      <c r="CH16" s="2" t="str">
        <f>IF(CJ16="","",IF((LEN(CJ16)-LEN(SUBSTITUTE(CJ16,"male","")))/LEN("male")&gt;1,"!",IF(RIGHT(CJ16,1)=")","",IF(RIGHT(CJ16,2)=") ","",IF(RIGHT(CJ16,2)=").","","!!")))))</f>
        <v/>
      </c>
      <c r="CI16" s="99"/>
      <c r="CJ16" s="244"/>
      <c r="CK16" s="100">
        <f>IF(CO16="","",CK$3)</f>
        <v>41563</v>
      </c>
      <c r="CL16" s="101" t="str">
        <f>IF(CO16="","",CK$1)</f>
        <v>Stoltenberg III</v>
      </c>
      <c r="CM16" s="103">
        <v>40991</v>
      </c>
      <c r="CN16" s="103">
        <f>CK$3</f>
        <v>41563</v>
      </c>
      <c r="CO16" s="104" t="str">
        <f>IF(CV16="","",IF(ISNUMBER(SEARCH(":",CV16)),MID(CV16,FIND(":",CV16)+2,FIND("(",CV16)-FIND(":",CV16)-3),LEFT(CV16,FIND("(",CV16)-2)))</f>
        <v>Heikki Holmås</v>
      </c>
      <c r="CP16" s="105" t="str">
        <f>IF(CV16="","",MID(CV16,FIND("(",CV16)+1,4))</f>
        <v>1972</v>
      </c>
      <c r="CQ16" s="106" t="str">
        <f>IF(ISNUMBER(SEARCH("*female*",CV16)),"female",IF(ISNUMBER(SEARCH("*male*",CV16)),"male",""))</f>
        <v>male</v>
      </c>
      <c r="CR16" s="107" t="s">
        <v>300</v>
      </c>
      <c r="CS16" s="108" t="str">
        <f>IF(CO16="","",(MID(CO16,(SEARCH("^^",SUBSTITUTE(CO16," ","^^",LEN(CO16)-LEN(SUBSTITUTE(CO16," ","")))))+1,99)&amp;"_"&amp;LEFT(CO16,FIND(" ",CO16)-1)&amp;"_"&amp;CP16))</f>
        <v>Holmås_Heikki_1972</v>
      </c>
      <c r="CT16" s="2" t="str">
        <f>IF(CV16="","",IF((LEN(CV16)-LEN(SUBSTITUTE(CV16,"male","")))/LEN("male")&gt;1,"!",IF(RIGHT(CV16,1)=")","",IF(RIGHT(CV16,2)=") ","",IF(RIGHT(CV16,2)=").","","!!")))))</f>
        <v/>
      </c>
      <c r="CU16" s="99"/>
      <c r="CV16" s="247" t="s">
        <v>774</v>
      </c>
      <c r="CW16" s="100" t="str">
        <f>IF(DA16="","",CW$3)</f>
        <v/>
      </c>
      <c r="CX16" s="101" t="str">
        <f>IF(DA16="","",CW$1)</f>
        <v/>
      </c>
      <c r="CY16" s="102" t="str">
        <f>IF($DA16="","",CW$2)</f>
        <v/>
      </c>
      <c r="CZ16" s="102" t="str">
        <f>IF($DA16="","",CW$3)</f>
        <v/>
      </c>
      <c r="DA16" s="104" t="str">
        <f>IF(DH16="","",IF(ISNUMBER(SEARCH(":",DH16)),MID(DH16,FIND(":",DH16)+2,FIND("(",DH16)-FIND(":",DH16)-3),LEFT(DH16,FIND("(",DH16)-2)))</f>
        <v/>
      </c>
      <c r="DB16" s="105" t="str">
        <f>IF(DH16="","",MID(DH16,FIND("(",DH16)+1,4))</f>
        <v/>
      </c>
      <c r="DC16" s="106" t="str">
        <f>IF(ISNUMBER(SEARCH("*female*",DH16)),"female",IF(ISNUMBER(SEARCH("*male*",DH16)),"male",""))</f>
        <v/>
      </c>
      <c r="DD16" s="107" t="str">
        <f>IF(DH16="","",IF(ISERROR(MID(DH16,FIND("male,",DH16)+6,(FIND(")",DH16)-(FIND("male,",DH16)+6))))=TRUE,"missing/error",MID(DH16,FIND("male,",DH16)+6,(FIND(")",DH16)-(FIND("male,",DH16)+6)))))</f>
        <v/>
      </c>
      <c r="DE16" s="108" t="str">
        <f>IF(DA16="","",(MID(DA16,(SEARCH("^^",SUBSTITUTE(DA16," ","^^",LEN(DA16)-LEN(SUBSTITUTE(DA16," ","")))))+1,99)&amp;"_"&amp;LEFT(DA16,FIND(" ",DA16)-1)&amp;"_"&amp;DB16))</f>
        <v/>
      </c>
      <c r="DF16" s="2" t="str">
        <f>IF(DH16="","",IF((LEN(DH16)-LEN(SUBSTITUTE(DH16,"male","")))/LEN("male")&gt;1,"!",IF(RIGHT(DH16,1)=")","",IF(RIGHT(DH16,2)=") ","",IF(RIGHT(DH16,2)=").","","!!")))))</f>
        <v/>
      </c>
      <c r="DG16" s="99"/>
      <c r="DH16" s="244"/>
      <c r="DI16" s="100" t="str">
        <f>IF(DM16="","",DI$3)</f>
        <v/>
      </c>
      <c r="DJ16" s="101" t="str">
        <f>IF(DM16="","",DI$1)</f>
        <v/>
      </c>
      <c r="DK16" s="102" t="str">
        <f t="shared" si="256"/>
        <v/>
      </c>
      <c r="DL16" s="102" t="str">
        <f t="shared" si="257"/>
        <v/>
      </c>
      <c r="DM16" s="104" t="str">
        <f>IF(DT16="","",IF(ISNUMBER(SEARCH(":",DT16)),MID(DT16,FIND(":",DT16)+2,FIND("(",DT16)-FIND(":",DT16)-3),LEFT(DT16,FIND("(",DT16)-2)))</f>
        <v/>
      </c>
      <c r="DN16" s="105" t="str">
        <f>IF(DT16="","",MID(DT16,FIND("(",DT16)+1,4))</f>
        <v/>
      </c>
      <c r="DO16" s="106" t="str">
        <f>IF(ISNUMBER(SEARCH("*female*",DT16)),"female",IF(ISNUMBER(SEARCH("*male*",DT16)),"male",""))</f>
        <v/>
      </c>
      <c r="DP16" s="107" t="str">
        <f>IF(DT16="","",IF(ISERROR(MID(DT16,FIND("male,",DT16)+6,(FIND(")",DT16)-(FIND("male,",DT16)+6))))=TRUE,"missing/error",MID(DT16,FIND("male,",DT16)+6,(FIND(")",DT16)-(FIND("male,",DT16)+6)))))</f>
        <v/>
      </c>
      <c r="DQ16" s="108" t="str">
        <f>IF(DM16="","",(MID(DM16,(SEARCH("^^",SUBSTITUTE(DM16," ","^^",LEN(DM16)-LEN(SUBSTITUTE(DM16," ","")))))+1,99)&amp;"_"&amp;LEFT(DM16,FIND(" ",DM16)-1)&amp;"_"&amp;DN16))</f>
        <v/>
      </c>
      <c r="DR16" s="2" t="str">
        <f>IF(DT16="","",IF((LEN(DT16)-LEN(SUBSTITUTE(DT16,"male","")))/LEN("male")&gt;1,"!",IF(RIGHT(DT16,1)=")","",IF(RIGHT(DT16,2)=") ","",IF(RIGHT(DT16,2)=").","","!!")))))</f>
        <v/>
      </c>
      <c r="DS16" s="99"/>
      <c r="DT16" s="244"/>
      <c r="DU16" s="100" t="str">
        <f t="shared" si="71"/>
        <v/>
      </c>
      <c r="DV16" s="101" t="str">
        <f>IF(DY16="","",DU$1)</f>
        <v/>
      </c>
      <c r="DW16" s="102" t="str">
        <f t="shared" si="265"/>
        <v/>
      </c>
      <c r="DX16" s="102" t="str">
        <f t="shared" si="266"/>
        <v/>
      </c>
      <c r="DY16" s="104" t="str">
        <f>IF(EF16="","",IF(ISNUMBER(SEARCH(":",EF16)),MID(EF16,FIND(":",EF16)+2,FIND("(",EF16)-FIND(":",EF16)-3),LEFT(EF16,FIND("(",EF16)-2)))</f>
        <v/>
      </c>
      <c r="DZ16" s="105" t="str">
        <f>IF(EF16="","",MID(EF16,FIND("(",EF16)+1,4))</f>
        <v/>
      </c>
      <c r="EA16" s="106" t="str">
        <f>IF(ISNUMBER(SEARCH("*female*",EF16)),"female",IF(ISNUMBER(SEARCH("*male*",EF16)),"male",""))</f>
        <v/>
      </c>
      <c r="EB16" s="107" t="str">
        <f>IF(EF16="","",IF(ISERROR(MID(EF16,FIND("male,",EF16)+6,(FIND(")",EF16)-(FIND("male,",EF16)+6))))=TRUE,"missing/error",MID(EF16,FIND("male,",EF16)+6,(FIND(")",EF16)-(FIND("male,",EF16)+6)))))</f>
        <v/>
      </c>
      <c r="EC16" s="108" t="str">
        <f>IF(DY16="","",(MID(DY16,(SEARCH("^^",SUBSTITUTE(DY16," ","^^",LEN(DY16)-LEN(SUBSTITUTE(DY16," ","")))))+1,99)&amp;"_"&amp;LEFT(DY16,FIND(" ",DY16)-1)&amp;"_"&amp;DZ16))</f>
        <v/>
      </c>
      <c r="ED16" s="2" t="str">
        <f>IF(EF16="","",IF((LEN(EF16)-LEN(SUBSTITUTE(EF16,"male","")))/LEN("male")&gt;1,"!",IF(RIGHT(EF16,1)=")","",IF(RIGHT(EF16,2)=") ","",IF(RIGHT(EF16,2)=").","","!!")))))</f>
        <v/>
      </c>
      <c r="EE16" s="99"/>
      <c r="EF16" s="244"/>
      <c r="EG16" s="100" t="str">
        <f t="shared" si="79"/>
        <v/>
      </c>
      <c r="EH16" s="101" t="str">
        <f>IF(EK16="","",EG$1)</f>
        <v/>
      </c>
      <c r="EI16" s="102" t="str">
        <f t="shared" si="273"/>
        <v/>
      </c>
      <c r="EJ16" s="102" t="str">
        <f t="shared" si="274"/>
        <v/>
      </c>
      <c r="EK16" s="104" t="str">
        <f>IF(ER16="","",IF(ISNUMBER(SEARCH(":",ER16)),MID(ER16,FIND(":",ER16)+2,FIND("(",ER16)-FIND(":",ER16)-3),LEFT(ER16,FIND("(",ER16)-2)))</f>
        <v/>
      </c>
      <c r="EL16" s="105" t="str">
        <f>IF(ER16="","",MID(ER16,FIND("(",ER16)+1,4))</f>
        <v/>
      </c>
      <c r="EM16" s="106" t="str">
        <f>IF(ISNUMBER(SEARCH("*female*",ER16)),"female",IF(ISNUMBER(SEARCH("*male*",ER16)),"male",""))</f>
        <v/>
      </c>
      <c r="EN16" s="107" t="str">
        <f>IF(ER16="","",IF(ISERROR(MID(ER16,FIND("male,",ER16)+6,(FIND(")",ER16)-(FIND("male,",ER16)+6))))=TRUE,"missing/error",MID(ER16,FIND("male,",ER16)+6,(FIND(")",ER16)-(FIND("male,",ER16)+6)))))</f>
        <v/>
      </c>
      <c r="EO16" s="108" t="str">
        <f>IF(EK16="","",(MID(EK16,(SEARCH("^^",SUBSTITUTE(EK16," ","^^",LEN(EK16)-LEN(SUBSTITUTE(EK16," ","")))))+1,99)&amp;"_"&amp;LEFT(EK16,FIND(" ",EK16)-1)&amp;"_"&amp;EL16))</f>
        <v/>
      </c>
      <c r="EP16" s="2" t="str">
        <f>IF(ER16="","",IF((LEN(ER16)-LEN(SUBSTITUTE(ER16,"male","")))/LEN("male")&gt;1,"!",IF(RIGHT(ER16,1)=")","",IF(RIGHT(ER16,2)=") ","",IF(RIGHT(ER16,2)=").","","!!")))))</f>
        <v/>
      </c>
      <c r="EQ16" s="99"/>
      <c r="ER16" s="244"/>
      <c r="ES16" s="100" t="str">
        <f t="shared" si="87"/>
        <v/>
      </c>
      <c r="ET16" s="101" t="str">
        <f t="shared" si="275"/>
        <v/>
      </c>
      <c r="EU16" s="102" t="str">
        <f t="shared" si="276"/>
        <v/>
      </c>
      <c r="EV16" s="102" t="str">
        <f t="shared" si="277"/>
        <v/>
      </c>
      <c r="EW16" s="104" t="str">
        <f t="shared" si="278"/>
        <v/>
      </c>
      <c r="EX16" s="105" t="str">
        <f t="shared" si="279"/>
        <v/>
      </c>
      <c r="EY16" s="106" t="str">
        <f t="shared" si="280"/>
        <v/>
      </c>
      <c r="EZ16" s="107" t="str">
        <f t="shared" si="281"/>
        <v/>
      </c>
      <c r="FA16" s="108" t="str">
        <f t="shared" si="282"/>
        <v/>
      </c>
      <c r="FB16" s="2" t="str">
        <f t="shared" si="283"/>
        <v/>
      </c>
      <c r="FC16" s="99"/>
      <c r="FD16" s="244"/>
      <c r="FE16" s="100"/>
      <c r="FF16" s="101" t="str">
        <f>IF(FI16="","",FE$1)</f>
        <v/>
      </c>
      <c r="FG16" s="102"/>
      <c r="FH16" s="103"/>
      <c r="FI16" s="104" t="str">
        <f>IF(FP16="","",IF(ISNUMBER(SEARCH(":",FP16)),MID(FP16,FIND(":",FP16)+2,FIND("(",FP16)-FIND(":",FP16)-3),LEFT(FP16,FIND("(",FP16)-2)))</f>
        <v/>
      </c>
      <c r="FJ16" s="105" t="str">
        <f>IF(FP16="","",MID(FP16,FIND("(",FP16)+1,4))</f>
        <v/>
      </c>
      <c r="FK16" s="106" t="str">
        <f>IF(ISNUMBER(SEARCH("*female*",FP16)),"female",IF(ISNUMBER(SEARCH("*male*",FP16)),"male",""))</f>
        <v/>
      </c>
      <c r="FL16" s="107" t="str">
        <f>IF(FP16="","",IF(ISERROR(MID(FP16,FIND("male,",FP16)+6,(FIND(")",FP16)-(FIND("male,",FP16)+6))))=TRUE,"missing/error",MID(FP16,FIND("male,",FP16)+6,(FIND(")",FP16)-(FIND("male,",FP16)+6)))))</f>
        <v/>
      </c>
      <c r="FM16" s="108" t="str">
        <f>IF(FI16="","",(MID(FI16,(SEARCH("^^",SUBSTITUTE(FI16," ","^^",LEN(FI16)-LEN(SUBSTITUTE(FI16," ","")))))+1,99)&amp;"_"&amp;LEFT(FI16,FIND(" ",FI16)-1)&amp;"_"&amp;FJ16))</f>
        <v/>
      </c>
      <c r="FN16" s="2" t="str">
        <f>IF(FP16="","",IF((LEN(FP16)-LEN(SUBSTITUTE(FP16,"male","")))/LEN("male")&gt;1,"!",IF(RIGHT(FP16,1)=")","",IF(RIGHT(FP16,2)=") ","",IF(RIGHT(FP16,2)=").","","!!")))))</f>
        <v/>
      </c>
      <c r="FO16" s="99"/>
      <c r="FP16" s="244"/>
      <c r="FQ16" s="100" t="str">
        <f>IF(FU16="","",FQ$3)</f>
        <v/>
      </c>
      <c r="FR16" s="101" t="str">
        <f>IF(FU16="","",FQ$1)</f>
        <v/>
      </c>
      <c r="FS16" s="102"/>
      <c r="FT16" s="103"/>
      <c r="FU16" s="104" t="str">
        <f>IF(GB16="","",IF(ISNUMBER(SEARCH(":",GB16)),MID(GB16,FIND(":",GB16)+2,FIND("(",GB16)-FIND(":",GB16)-3),LEFT(GB16,FIND("(",GB16)-2)))</f>
        <v/>
      </c>
      <c r="FV16" s="105" t="str">
        <f>IF(GB16="","",MID(GB16,FIND("(",GB16)+1,4))</f>
        <v/>
      </c>
      <c r="FW16" s="106" t="str">
        <f>IF(ISNUMBER(SEARCH("*female*",GB16)),"female",IF(ISNUMBER(SEARCH("*male*",GB16)),"male",""))</f>
        <v/>
      </c>
      <c r="FX16" s="107" t="str">
        <f>IF(GB16="","",IF(ISERROR(MID(GB16,FIND("male,",GB16)+6,(FIND(")",GB16)-(FIND("male,",GB16)+6))))=TRUE,"missing/error",MID(GB16,FIND("male,",GB16)+6,(FIND(")",GB16)-(FIND("male,",GB16)+6)))))</f>
        <v/>
      </c>
      <c r="FY16" s="108" t="str">
        <f>IF(FU16="","",(MID(FU16,(SEARCH("^^",SUBSTITUTE(FU16," ","^^",LEN(FU16)-LEN(SUBSTITUTE(FU16," ","")))))+1,99)&amp;"_"&amp;LEFT(FU16,FIND(" ",FU16)-1)&amp;"_"&amp;FV16))</f>
        <v/>
      </c>
      <c r="FZ16" s="2" t="str">
        <f>IF(GB16="","",IF((LEN(GB16)-LEN(SUBSTITUTE(GB16,"male","")))/LEN("male")&gt;1,"!",IF(RIGHT(GB16,1)=")","",IF(RIGHT(GB16,2)=") ","",IF(RIGHT(GB16,2)=").","","!!")))))</f>
        <v/>
      </c>
      <c r="GA16" s="99"/>
      <c r="GB16" s="244"/>
      <c r="GC16" s="100" t="str">
        <f>IF(GG16="","",GC$3)</f>
        <v/>
      </c>
      <c r="GD16" s="101" t="str">
        <f>IF(GG16="","",GC$1)</f>
        <v/>
      </c>
      <c r="GE16" s="102"/>
      <c r="GF16" s="103"/>
      <c r="GG16" s="104" t="str">
        <f>IF(GN16="","",IF(ISNUMBER(SEARCH(":",GN16)),MID(GN16,FIND(":",GN16)+2,FIND("(",GN16)-FIND(":",GN16)-3),LEFT(GN16,FIND("(",GN16)-2)))</f>
        <v/>
      </c>
      <c r="GH16" s="105" t="str">
        <f>IF(GN16="","",MID(GN16,FIND("(",GN16)+1,4))</f>
        <v/>
      </c>
      <c r="GI16" s="106" t="str">
        <f>IF(ISNUMBER(SEARCH("*female*",GN16)),"female",IF(ISNUMBER(SEARCH("*male*",GN16)),"male",""))</f>
        <v/>
      </c>
      <c r="GJ16" s="107" t="str">
        <f>IF(GN16="","",IF(ISERROR(MID(GN16,FIND("male,",GN16)+6,(FIND(")",GN16)-(FIND("male,",GN16)+6))))=TRUE,"missing/error",MID(GN16,FIND("male,",GN16)+6,(FIND(")",GN16)-(FIND("male,",GN16)+6)))))</f>
        <v/>
      </c>
      <c r="GK16" s="108" t="str">
        <f>IF(GG16="","",(MID(GG16,(SEARCH("^^",SUBSTITUTE(GG16," ","^^",LEN(GG16)-LEN(SUBSTITUTE(GG16," ","")))))+1,99)&amp;"_"&amp;LEFT(GG16,FIND(" ",GG16)-1)&amp;"_"&amp;GH16))</f>
        <v/>
      </c>
      <c r="GL16" s="2" t="str">
        <f>IF(GN16="","",IF((LEN(GN16)-LEN(SUBSTITUTE(GN16,"male","")))/LEN("male")&gt;1,"!",IF(RIGHT(GN16,1)=")","",IF(RIGHT(GN16,2)=") ","",IF(RIGHT(GN16,2)=").","","!!")))))</f>
        <v/>
      </c>
      <c r="GM16" s="99"/>
      <c r="GN16" s="244"/>
      <c r="GO16" s="100" t="str">
        <f>IF(GS16="","",GO$3)</f>
        <v/>
      </c>
      <c r="GP16" s="101" t="str">
        <f>IF(GS16="","",GO$1)</f>
        <v/>
      </c>
      <c r="GQ16" s="102"/>
      <c r="GR16" s="103"/>
      <c r="GS16" s="104" t="str">
        <f>IF(GZ16="","",IF(ISNUMBER(SEARCH(":",GZ16)),MID(GZ16,FIND(":",GZ16)+2,FIND("(",GZ16)-FIND(":",GZ16)-3),LEFT(GZ16,FIND("(",GZ16)-2)))</f>
        <v/>
      </c>
      <c r="GT16" s="105" t="str">
        <f>IF(GZ16="","",MID(GZ16,FIND("(",GZ16)+1,4))</f>
        <v/>
      </c>
      <c r="GU16" s="106" t="str">
        <f>IF(ISNUMBER(SEARCH("*female*",GZ16)),"female",IF(ISNUMBER(SEARCH("*male*",GZ16)),"male",""))</f>
        <v/>
      </c>
      <c r="GV16" s="107" t="str">
        <f>IF(GZ16="","",IF(ISERROR(MID(GZ16,FIND("male,",GZ16)+6,(FIND(")",GZ16)-(FIND("male,",GZ16)+6))))=TRUE,"missing/error",MID(GZ16,FIND("male,",GZ16)+6,(FIND(")",GZ16)-(FIND("male,",GZ16)+6)))))</f>
        <v/>
      </c>
      <c r="GW16" s="108" t="str">
        <f>IF(GS16="","",(MID(GS16,(SEARCH("^^",SUBSTITUTE(GS16," ","^^",LEN(GS16)-LEN(SUBSTITUTE(GS16," ","")))))+1,99)&amp;"_"&amp;LEFT(GS16,FIND(" ",GS16)-1)&amp;"_"&amp;GT16))</f>
        <v/>
      </c>
      <c r="GX16" s="2" t="str">
        <f>IF(GZ16="","",IF((LEN(GZ16)-LEN(SUBSTITUTE(GZ16,"male","")))/LEN("male")&gt;1,"!",IF(RIGHT(GZ16,1)=")","",IF(RIGHT(GZ16,2)=") ","",IF(RIGHT(GZ16,2)=").","","!!")))))</f>
        <v/>
      </c>
      <c r="GY16" s="99"/>
      <c r="GZ16" s="244"/>
      <c r="HA16" s="100" t="str">
        <f>IF(HE16="","",HA$3)</f>
        <v/>
      </c>
      <c r="HB16" s="101" t="str">
        <f>IF(HE16="","",HA$1)</f>
        <v/>
      </c>
      <c r="HC16" s="102"/>
      <c r="HD16" s="103"/>
      <c r="HE16" s="104" t="str">
        <f>IF(HL16="","",IF(ISNUMBER(SEARCH(":",HL16)),MID(HL16,FIND(":",HL16)+2,FIND("(",HL16)-FIND(":",HL16)-3),LEFT(HL16,FIND("(",HL16)-2)))</f>
        <v/>
      </c>
      <c r="HF16" s="105" t="str">
        <f>IF(HL16="","",MID(HL16,FIND("(",HL16)+1,4))</f>
        <v/>
      </c>
      <c r="HG16" s="106" t="str">
        <f>IF(ISNUMBER(SEARCH("*female*",HL16)),"female",IF(ISNUMBER(SEARCH("*male*",HL16)),"male",""))</f>
        <v/>
      </c>
      <c r="HH16" s="107" t="str">
        <f>IF(HL16="","",IF(ISERROR(MID(HL16,FIND("male,",HL16)+6,(FIND(")",HL16)-(FIND("male,",HL16)+6))))=TRUE,"missing/error",MID(HL16,FIND("male,",HL16)+6,(FIND(")",HL16)-(FIND("male,",HL16)+6)))))</f>
        <v/>
      </c>
      <c r="HI16" s="108" t="str">
        <f>IF(HE16="","",(MID(HE16,(SEARCH("^^",SUBSTITUTE(HE16," ","^^",LEN(HE16)-LEN(SUBSTITUTE(HE16," ","")))))+1,99)&amp;"_"&amp;LEFT(HE16,FIND(" ",HE16)-1)&amp;"_"&amp;HF16))</f>
        <v/>
      </c>
      <c r="HJ16" s="2" t="str">
        <f>IF(HL16="","",IF((LEN(HL16)-LEN(SUBSTITUTE(HL16,"male","")))/LEN("male")&gt;1,"!",IF(RIGHT(HL16,1)=")","",IF(RIGHT(HL16,2)=") ","",IF(RIGHT(HL16,2)=").","","!!")))))</f>
        <v/>
      </c>
      <c r="HK16" s="99"/>
      <c r="HL16" s="244"/>
      <c r="HM16" s="100" t="str">
        <f>IF(HQ16="","",HM$3)</f>
        <v/>
      </c>
      <c r="HN16" s="101" t="str">
        <f>IF(HQ16="","",HM$1)</f>
        <v/>
      </c>
      <c r="HO16" s="102"/>
      <c r="HP16" s="103"/>
      <c r="HQ16" s="104" t="str">
        <f>IF(HX16="","",IF(ISNUMBER(SEARCH(":",HX16)),MID(HX16,FIND(":",HX16)+2,FIND("(",HX16)-FIND(":",HX16)-3),LEFT(HX16,FIND("(",HX16)-2)))</f>
        <v/>
      </c>
      <c r="HR16" s="105" t="str">
        <f>IF(HX16="","",MID(HX16,FIND("(",HX16)+1,4))</f>
        <v/>
      </c>
      <c r="HS16" s="106" t="str">
        <f>IF(ISNUMBER(SEARCH("*female*",HX16)),"female",IF(ISNUMBER(SEARCH("*male*",HX16)),"male",""))</f>
        <v/>
      </c>
      <c r="HT16" s="107" t="str">
        <f>IF(HX16="","",IF(ISERROR(MID(HX16,FIND("male,",HX16)+6,(FIND(")",HX16)-(FIND("male,",HX16)+6))))=TRUE,"missing/error",MID(HX16,FIND("male,",HX16)+6,(FIND(")",HX16)-(FIND("male,",HX16)+6)))))</f>
        <v/>
      </c>
      <c r="HU16" s="108" t="str">
        <f>IF(HQ16="","",(MID(HQ16,(SEARCH("^^",SUBSTITUTE(HQ16," ","^^",LEN(HQ16)-LEN(SUBSTITUTE(HQ16," ","")))))+1,99)&amp;"_"&amp;LEFT(HQ16,FIND(" ",HQ16)-1)&amp;"_"&amp;HR16))</f>
        <v/>
      </c>
      <c r="HV16" s="2" t="str">
        <f>IF(HX16="","",IF((LEN(HX16)-LEN(SUBSTITUTE(HX16,"male","")))/LEN("male")&gt;1,"!",IF(RIGHT(HX16,1)=")","",IF(RIGHT(HX16,2)=") ","",IF(RIGHT(HX16,2)=").","","!!")))))</f>
        <v/>
      </c>
      <c r="HW16" s="99"/>
      <c r="HX16" s="244"/>
      <c r="HY16" s="100" t="str">
        <f>IF(IC16="","",HY$3)</f>
        <v/>
      </c>
      <c r="HZ16" s="101" t="str">
        <f>IF(IC16="","",HY$1)</f>
        <v/>
      </c>
      <c r="IA16" s="102"/>
      <c r="IB16" s="103"/>
      <c r="IC16" s="104" t="str">
        <f>IF(IJ16="","",IF(ISNUMBER(SEARCH(":",IJ16)),MID(IJ16,FIND(":",IJ16)+2,FIND("(",IJ16)-FIND(":",IJ16)-3),LEFT(IJ16,FIND("(",IJ16)-2)))</f>
        <v/>
      </c>
      <c r="ID16" s="105" t="str">
        <f>IF(IJ16="","",MID(IJ16,FIND("(",IJ16)+1,4))</f>
        <v/>
      </c>
      <c r="IE16" s="106" t="str">
        <f>IF(ISNUMBER(SEARCH("*female*",IJ16)),"female",IF(ISNUMBER(SEARCH("*male*",IJ16)),"male",""))</f>
        <v/>
      </c>
      <c r="IF16" s="107" t="str">
        <f>IF(IJ16="","",IF(ISERROR(MID(IJ16,FIND("male,",IJ16)+6,(FIND(")",IJ16)-(FIND("male,",IJ16)+6))))=TRUE,"missing/error",MID(IJ16,FIND("male,",IJ16)+6,(FIND(")",IJ16)-(FIND("male,",IJ16)+6)))))</f>
        <v/>
      </c>
      <c r="IG16" s="108" t="str">
        <f>IF(IC16="","",(MID(IC16,(SEARCH("^^",SUBSTITUTE(IC16," ","^^",LEN(IC16)-LEN(SUBSTITUTE(IC16," ","")))))+1,99)&amp;"_"&amp;LEFT(IC16,FIND(" ",IC16)-1)&amp;"_"&amp;ID16))</f>
        <v/>
      </c>
      <c r="IH16" s="2" t="str">
        <f>IF(IJ16="","",IF((LEN(IJ16)-LEN(SUBSTITUTE(IJ16,"male","")))/LEN("male")&gt;1,"!",IF(RIGHT(IJ16,1)=")","",IF(RIGHT(IJ16,2)=") ","",IF(RIGHT(IJ16,2)=").","","!!")))))</f>
        <v/>
      </c>
      <c r="II16" s="99"/>
      <c r="IJ16" s="244"/>
      <c r="IK16" s="100" t="str">
        <f>IF(IO16="","",IK$3)</f>
        <v/>
      </c>
      <c r="IL16" s="101" t="str">
        <f>IF(IO16="","",IK$1)</f>
        <v/>
      </c>
      <c r="IM16" s="102"/>
      <c r="IN16" s="103"/>
      <c r="IO16" s="104" t="str">
        <f>IF(IV16="","",IF(ISNUMBER(SEARCH(":",IV16)),MID(IV16,FIND(":",IV16)+2,FIND("(",IV16)-FIND(":",IV16)-3),LEFT(IV16,FIND("(",IV16)-2)))</f>
        <v/>
      </c>
      <c r="IP16" s="105" t="str">
        <f>IF(IV16="","",MID(IV16,FIND("(",IV16)+1,4))</f>
        <v/>
      </c>
      <c r="IQ16" s="106" t="str">
        <f>IF(ISNUMBER(SEARCH("*female*",IV16)),"female",IF(ISNUMBER(SEARCH("*male*",IV16)),"male",""))</f>
        <v/>
      </c>
      <c r="IR16" s="107" t="str">
        <f>IF(IV16="","",IF(ISERROR(MID(IV16,FIND("male,",IV16)+6,(FIND(")",IV16)-(FIND("male,",IV16)+6))))=TRUE,"missing/error",MID(IV16,FIND("male,",IV16)+6,(FIND(")",IV16)-(FIND("male,",IV16)+6)))))</f>
        <v/>
      </c>
      <c r="IS16" s="108" t="str">
        <f>IF(IO16="","",(MID(IO16,(SEARCH("^^",SUBSTITUTE(IO16," ","^^",LEN(IO16)-LEN(SUBSTITUTE(IO16," ","")))))+1,99)&amp;"_"&amp;LEFT(IO16,FIND(" ",IO16)-1)&amp;"_"&amp;IP16))</f>
        <v/>
      </c>
      <c r="IT16" s="2" t="str">
        <f>IF(IV16="","",IF((LEN(IV16)-LEN(SUBSTITUTE(IV16,"male","")))/LEN("male")&gt;1,"!",IF(RIGHT(IV16,1)=")","",IF(RIGHT(IV16,2)=") ","",IF(RIGHT(IV16,2)=").","","!!")))))</f>
        <v/>
      </c>
      <c r="IU16" s="99"/>
      <c r="IV16" s="244"/>
      <c r="IW16" s="100" t="str">
        <f>IF(JA16="","",IW$3)</f>
        <v/>
      </c>
      <c r="IX16" s="101" t="str">
        <f>IF(JA16="","",IW$1)</f>
        <v/>
      </c>
      <c r="IY16" s="102"/>
      <c r="IZ16" s="103"/>
      <c r="JA16" s="104" t="str">
        <f>IF(JH16="","",IF(ISNUMBER(SEARCH(":",JH16)),MID(JH16,FIND(":",JH16)+2,FIND("(",JH16)-FIND(":",JH16)-3),LEFT(JH16,FIND("(",JH16)-2)))</f>
        <v/>
      </c>
      <c r="JB16" s="105" t="str">
        <f>IF(JH16="","",MID(JH16,FIND("(",JH16)+1,4))</f>
        <v/>
      </c>
      <c r="JC16" s="106" t="str">
        <f>IF(ISNUMBER(SEARCH("*female*",JH16)),"female",IF(ISNUMBER(SEARCH("*male*",JH16)),"male",""))</f>
        <v/>
      </c>
      <c r="JD16" s="107" t="str">
        <f>IF(JH16="","",IF(ISERROR(MID(JH16,FIND("male,",JH16)+6,(FIND(")",JH16)-(FIND("male,",JH16)+6))))=TRUE,"missing/error",MID(JH16,FIND("male,",JH16)+6,(FIND(")",JH16)-(FIND("male,",JH16)+6)))))</f>
        <v/>
      </c>
      <c r="JE16" s="108" t="str">
        <f>IF(JA16="","",(MID(JA16,(SEARCH("^^",SUBSTITUTE(JA16," ","^^",LEN(JA16)-LEN(SUBSTITUTE(JA16," ","")))))+1,99)&amp;"_"&amp;LEFT(JA16,FIND(" ",JA16)-1)&amp;"_"&amp;JB16))</f>
        <v/>
      </c>
      <c r="JF16" s="2" t="str">
        <f>IF(JH16="","",IF((LEN(JH16)-LEN(SUBSTITUTE(JH16,"male","")))/LEN("male")&gt;1,"!",IF(RIGHT(JH16,1)=")","",IF(RIGHT(JH16,2)=") ","",IF(RIGHT(JH16,2)=").","","!!")))))</f>
        <v/>
      </c>
      <c r="JG16" s="99"/>
      <c r="JH16" s="244"/>
      <c r="JI16" s="100" t="str">
        <f>IF(JM16="","",JI$3)</f>
        <v/>
      </c>
      <c r="JJ16" s="101" t="str">
        <f>IF(JM16="","",JI$1)</f>
        <v/>
      </c>
      <c r="JK16" s="102"/>
      <c r="JL16" s="103"/>
      <c r="JM16" s="104" t="str">
        <f>IF(JT16="","",IF(ISNUMBER(SEARCH(":",JT16)),MID(JT16,FIND(":",JT16)+2,FIND("(",JT16)-FIND(":",JT16)-3),LEFT(JT16,FIND("(",JT16)-2)))</f>
        <v/>
      </c>
      <c r="JN16" s="105" t="str">
        <f>IF(JT16="","",MID(JT16,FIND("(",JT16)+1,4))</f>
        <v/>
      </c>
      <c r="JO16" s="106" t="str">
        <f>IF(ISNUMBER(SEARCH("*female*",JT16)),"female",IF(ISNUMBER(SEARCH("*male*",JT16)),"male",""))</f>
        <v/>
      </c>
      <c r="JP16" s="107" t="str">
        <f>IF(JT16="","",IF(ISERROR(MID(JT16,FIND("male,",JT16)+6,(FIND(")",JT16)-(FIND("male,",JT16)+6))))=TRUE,"missing/error",MID(JT16,FIND("male,",JT16)+6,(FIND(")",JT16)-(FIND("male,",JT16)+6)))))</f>
        <v/>
      </c>
      <c r="JQ16" s="108" t="str">
        <f>IF(JM16="","",(MID(JM16,(SEARCH("^^",SUBSTITUTE(JM16," ","^^",LEN(JM16)-LEN(SUBSTITUTE(JM16," ","")))))+1,99)&amp;"_"&amp;LEFT(JM16,FIND(" ",JM16)-1)&amp;"_"&amp;JN16))</f>
        <v/>
      </c>
      <c r="JR16" s="2" t="str">
        <f>IF(JT16="","",IF((LEN(JT16)-LEN(SUBSTITUTE(JT16,"male","")))/LEN("male")&gt;1,"!",IF(RIGHT(JT16,1)=")","",IF(RIGHT(JT16,2)=") ","",IF(RIGHT(JT16,2)=").","","!!")))))</f>
        <v/>
      </c>
      <c r="JS16" s="99"/>
      <c r="JT16" s="244"/>
      <c r="JU16" s="100" t="str">
        <f>IF(JY16="","",JU$3)</f>
        <v/>
      </c>
      <c r="JV16" s="101" t="str">
        <f>IF(JY16="","",JU$1)</f>
        <v/>
      </c>
      <c r="JW16" s="102"/>
      <c r="JX16" s="103"/>
      <c r="JY16" s="104" t="str">
        <f>IF(KF16="","",IF(ISNUMBER(SEARCH(":",KF16)),MID(KF16,FIND(":",KF16)+2,FIND("(",KF16)-FIND(":",KF16)-3),LEFT(KF16,FIND("(",KF16)-2)))</f>
        <v/>
      </c>
      <c r="JZ16" s="105" t="str">
        <f>IF(KF16="","",MID(KF16,FIND("(",KF16)+1,4))</f>
        <v/>
      </c>
      <c r="KA16" s="106" t="str">
        <f>IF(ISNUMBER(SEARCH("*female*",KF16)),"female",IF(ISNUMBER(SEARCH("*male*",KF16)),"male",""))</f>
        <v/>
      </c>
      <c r="KB16" s="107" t="str">
        <f>IF(KF16="","",IF(ISERROR(MID(KF16,FIND("male,",KF16)+6,(FIND(")",KF16)-(FIND("male,",KF16)+6))))=TRUE,"missing/error",MID(KF16,FIND("male,",KF16)+6,(FIND(")",KF16)-(FIND("male,",KF16)+6)))))</f>
        <v/>
      </c>
      <c r="KC16" s="108" t="str">
        <f>IF(JY16="","",(MID(JY16,(SEARCH("^^",SUBSTITUTE(JY16," ","^^",LEN(JY16)-LEN(SUBSTITUTE(JY16," ","")))))+1,99)&amp;"_"&amp;LEFT(JY16,FIND(" ",JY16)-1)&amp;"_"&amp;JZ16))</f>
        <v/>
      </c>
      <c r="KD16" s="2" t="str">
        <f>IF(KF16="","",IF((LEN(KF16)-LEN(SUBSTITUTE(KF16,"male","")))/LEN("male")&gt;1,"!",IF(RIGHT(KF16,1)=")","",IF(RIGHT(KF16,2)=") ","",IF(RIGHT(KF16,2)=").","","!!")))))</f>
        <v/>
      </c>
      <c r="KE16" s="99"/>
      <c r="KF16" s="244"/>
    </row>
    <row r="17" spans="1:292" ht="13.5" customHeight="1" x14ac:dyDescent="0.25">
      <c r="A17" s="20"/>
      <c r="B17" s="99" t="s">
        <v>841</v>
      </c>
      <c r="C17" s="2" t="s">
        <v>893</v>
      </c>
      <c r="D17" s="244"/>
      <c r="E17" s="100">
        <f t="shared" si="371"/>
        <v>34226</v>
      </c>
      <c r="F17" s="101" t="str">
        <f t="shared" si="372"/>
        <v>Brundtland III</v>
      </c>
      <c r="G17" s="102">
        <v>33180</v>
      </c>
      <c r="H17" s="103">
        <v>33557</v>
      </c>
      <c r="I17" s="104" t="str">
        <f t="shared" si="373"/>
        <v>Eldrid Nordbø</v>
      </c>
      <c r="J17" s="105" t="str">
        <f t="shared" si="374"/>
        <v>1942</v>
      </c>
      <c r="K17" s="106" t="str">
        <f t="shared" si="375"/>
        <v>female</v>
      </c>
      <c r="L17" s="107" t="str">
        <f t="shared" si="376"/>
        <v>no_dna01</v>
      </c>
      <c r="M17" s="108" t="str">
        <f t="shared" si="377"/>
        <v>Nordbø_Eldrid_1942</v>
      </c>
      <c r="N17" s="2" t="str">
        <f t="shared" si="378"/>
        <v/>
      </c>
      <c r="O17" s="99"/>
      <c r="P17" s="244" t="s">
        <v>690</v>
      </c>
      <c r="Q17" s="100">
        <f t="shared" si="379"/>
        <v>35363</v>
      </c>
      <c r="R17" s="101" t="str">
        <f t="shared" si="380"/>
        <v>Brundtland IV</v>
      </c>
      <c r="S17" s="102">
        <v>34226</v>
      </c>
      <c r="T17" s="103">
        <v>34358</v>
      </c>
      <c r="U17" s="104" t="str">
        <f t="shared" si="381"/>
        <v>Bjørn Tore Godal</v>
      </c>
      <c r="V17" s="105" t="str">
        <f t="shared" si="382"/>
        <v>1945</v>
      </c>
      <c r="W17" s="106" t="str">
        <f t="shared" si="383"/>
        <v>male</v>
      </c>
      <c r="X17" s="107" t="str">
        <f t="shared" si="384"/>
        <v>no_dna01</v>
      </c>
      <c r="Y17" s="108" t="str">
        <f t="shared" si="385"/>
        <v>Godal_Bjørn_1945</v>
      </c>
      <c r="Z17" s="2" t="str">
        <f t="shared" si="386"/>
        <v/>
      </c>
      <c r="AA17" s="99"/>
      <c r="AB17" s="244" t="s">
        <v>686</v>
      </c>
      <c r="AC17" s="100"/>
      <c r="AD17" s="101"/>
      <c r="AE17" s="102"/>
      <c r="AF17" s="103"/>
      <c r="AG17" s="104"/>
      <c r="AH17" s="105"/>
      <c r="AI17" s="106"/>
      <c r="AJ17" s="107"/>
      <c r="AK17" s="108"/>
      <c r="AM17" s="99"/>
      <c r="AN17" s="244"/>
      <c r="AO17" s="100"/>
      <c r="AP17" s="101"/>
      <c r="AQ17" s="102"/>
      <c r="AR17" s="103"/>
      <c r="AS17" s="104"/>
      <c r="AT17" s="105"/>
      <c r="AU17" s="106"/>
      <c r="AV17" s="107"/>
      <c r="AW17" s="108"/>
      <c r="AY17" s="99"/>
      <c r="AZ17" s="244"/>
      <c r="BA17" s="100"/>
      <c r="BB17" s="101"/>
      <c r="BC17" s="102"/>
      <c r="BD17" s="103"/>
      <c r="BE17" s="104"/>
      <c r="BF17" s="105"/>
      <c r="BG17" s="106"/>
      <c r="BH17" s="107"/>
      <c r="BI17" s="108"/>
      <c r="BK17" s="99"/>
      <c r="BL17" s="244"/>
      <c r="BM17" s="100"/>
      <c r="BN17" s="101"/>
      <c r="BO17" s="102"/>
      <c r="BP17" s="103"/>
      <c r="BQ17" s="104"/>
      <c r="BR17" s="105"/>
      <c r="BS17" s="106"/>
      <c r="BT17" s="107"/>
      <c r="BU17" s="108"/>
      <c r="BW17" s="99"/>
      <c r="BX17" s="244"/>
      <c r="BY17" s="100"/>
      <c r="BZ17" s="101"/>
      <c r="CA17" s="102"/>
      <c r="CB17" s="103"/>
      <c r="CC17" s="104"/>
      <c r="CD17" s="105"/>
      <c r="CE17" s="106"/>
      <c r="CF17" s="107"/>
      <c r="CG17" s="108"/>
      <c r="CI17" s="99"/>
      <c r="CJ17" s="244"/>
      <c r="CK17" s="100"/>
      <c r="CL17" s="101"/>
      <c r="CM17" s="103"/>
      <c r="CN17" s="103"/>
      <c r="CO17" s="104"/>
      <c r="CP17" s="105"/>
      <c r="CQ17" s="106"/>
      <c r="CR17" s="107"/>
      <c r="CS17" s="108"/>
      <c r="CU17" s="99"/>
      <c r="CV17" s="247"/>
      <c r="CW17" s="100"/>
      <c r="CX17" s="101"/>
      <c r="CY17" s="102"/>
      <c r="CZ17" s="102"/>
      <c r="DA17" s="104"/>
      <c r="DB17" s="105"/>
      <c r="DC17" s="106"/>
      <c r="DD17" s="107"/>
      <c r="DE17" s="108"/>
      <c r="DG17" s="99"/>
      <c r="DH17" s="244"/>
      <c r="DI17" s="100"/>
      <c r="DJ17" s="101"/>
      <c r="DK17" s="102" t="str">
        <f t="shared" si="256"/>
        <v/>
      </c>
      <c r="DL17" s="102" t="str">
        <f t="shared" si="257"/>
        <v/>
      </c>
      <c r="DM17" s="104"/>
      <c r="DN17" s="105"/>
      <c r="DO17" s="106"/>
      <c r="DP17" s="107"/>
      <c r="DQ17" s="108"/>
      <c r="DS17" s="99"/>
      <c r="DT17" s="244"/>
      <c r="DU17" s="100" t="str">
        <f t="shared" si="71"/>
        <v/>
      </c>
      <c r="DV17" s="101"/>
      <c r="DW17" s="102" t="str">
        <f t="shared" si="265"/>
        <v/>
      </c>
      <c r="DX17" s="102" t="str">
        <f t="shared" si="266"/>
        <v/>
      </c>
      <c r="DY17" s="104"/>
      <c r="DZ17" s="105"/>
      <c r="EA17" s="106"/>
      <c r="EB17" s="107"/>
      <c r="EC17" s="108"/>
      <c r="EE17" s="99"/>
      <c r="EF17" s="244"/>
      <c r="EG17" s="100" t="str">
        <f t="shared" si="79"/>
        <v/>
      </c>
      <c r="EH17" s="101"/>
      <c r="EI17" s="102" t="str">
        <f t="shared" si="273"/>
        <v/>
      </c>
      <c r="EJ17" s="102" t="str">
        <f t="shared" si="274"/>
        <v/>
      </c>
      <c r="EK17" s="104"/>
      <c r="EL17" s="105"/>
      <c r="EM17" s="106"/>
      <c r="EN17" s="107"/>
      <c r="EO17" s="108"/>
      <c r="EQ17" s="99"/>
      <c r="ER17" s="244"/>
      <c r="ES17" s="100" t="str">
        <f t="shared" si="87"/>
        <v/>
      </c>
      <c r="ET17" s="101" t="str">
        <f t="shared" si="275"/>
        <v/>
      </c>
      <c r="EU17" s="102" t="str">
        <f t="shared" si="276"/>
        <v/>
      </c>
      <c r="EV17" s="102" t="str">
        <f t="shared" si="277"/>
        <v/>
      </c>
      <c r="EW17" s="104" t="str">
        <f t="shared" si="278"/>
        <v/>
      </c>
      <c r="EX17" s="105" t="str">
        <f t="shared" si="279"/>
        <v/>
      </c>
      <c r="EY17" s="106" t="str">
        <f t="shared" si="280"/>
        <v/>
      </c>
      <c r="EZ17" s="107" t="str">
        <f t="shared" si="281"/>
        <v/>
      </c>
      <c r="FA17" s="108" t="str">
        <f t="shared" si="282"/>
        <v/>
      </c>
      <c r="FB17" s="2" t="str">
        <f t="shared" si="283"/>
        <v/>
      </c>
      <c r="FC17" s="99"/>
      <c r="FD17" s="244"/>
      <c r="FE17" s="100"/>
      <c r="FF17" s="101"/>
      <c r="FG17" s="102"/>
      <c r="FH17" s="103"/>
      <c r="FI17" s="104"/>
      <c r="FJ17" s="105"/>
      <c r="FK17" s="106"/>
      <c r="FL17" s="107"/>
      <c r="FM17" s="108"/>
      <c r="FO17" s="99"/>
      <c r="FP17" s="244"/>
      <c r="FQ17" s="100"/>
      <c r="FR17" s="101"/>
      <c r="FS17" s="102"/>
      <c r="FT17" s="103"/>
      <c r="FU17" s="104"/>
      <c r="FV17" s="105"/>
      <c r="FW17" s="106"/>
      <c r="FX17" s="107"/>
      <c r="FY17" s="108"/>
      <c r="GA17" s="99"/>
      <c r="GB17" s="244"/>
      <c r="GC17" s="100"/>
      <c r="GD17" s="101"/>
      <c r="GE17" s="102"/>
      <c r="GF17" s="103"/>
      <c r="GG17" s="104"/>
      <c r="GH17" s="105"/>
      <c r="GI17" s="106"/>
      <c r="GJ17" s="107"/>
      <c r="GK17" s="108"/>
      <c r="GM17" s="99"/>
      <c r="GN17" s="244"/>
      <c r="GO17" s="100"/>
      <c r="GP17" s="101"/>
      <c r="GQ17" s="102"/>
      <c r="GR17" s="103"/>
      <c r="GS17" s="104"/>
      <c r="GT17" s="105"/>
      <c r="GU17" s="106"/>
      <c r="GV17" s="107"/>
      <c r="GW17" s="108"/>
      <c r="GY17" s="99"/>
      <c r="GZ17" s="244"/>
      <c r="HA17" s="100"/>
      <c r="HB17" s="101"/>
      <c r="HC17" s="102"/>
      <c r="HD17" s="103"/>
      <c r="HE17" s="104"/>
      <c r="HF17" s="105"/>
      <c r="HG17" s="106"/>
      <c r="HH17" s="107"/>
      <c r="HI17" s="108"/>
      <c r="HK17" s="99"/>
      <c r="HL17" s="244"/>
      <c r="HM17" s="100"/>
      <c r="HN17" s="101"/>
      <c r="HO17" s="102"/>
      <c r="HP17" s="103"/>
      <c r="HQ17" s="104"/>
      <c r="HR17" s="105"/>
      <c r="HS17" s="106"/>
      <c r="HT17" s="107"/>
      <c r="HU17" s="108"/>
      <c r="HW17" s="99"/>
      <c r="HX17" s="244"/>
      <c r="HY17" s="100"/>
      <c r="HZ17" s="101"/>
      <c r="IA17" s="102"/>
      <c r="IB17" s="103"/>
      <c r="IC17" s="104"/>
      <c r="ID17" s="105"/>
      <c r="IE17" s="106"/>
      <c r="IF17" s="107"/>
      <c r="IG17" s="108"/>
      <c r="II17" s="99"/>
      <c r="IJ17" s="244"/>
      <c r="IK17" s="100"/>
      <c r="IL17" s="101"/>
      <c r="IM17" s="102"/>
      <c r="IN17" s="103"/>
      <c r="IO17" s="104"/>
      <c r="IP17" s="105"/>
      <c r="IQ17" s="106"/>
      <c r="IR17" s="107"/>
      <c r="IS17" s="108"/>
      <c r="IU17" s="99"/>
      <c r="IV17" s="244"/>
      <c r="IW17" s="100"/>
      <c r="IX17" s="101"/>
      <c r="IY17" s="102"/>
      <c r="IZ17" s="103"/>
      <c r="JA17" s="104"/>
      <c r="JB17" s="105"/>
      <c r="JC17" s="106"/>
      <c r="JD17" s="107"/>
      <c r="JE17" s="108"/>
      <c r="JG17" s="99"/>
      <c r="JH17" s="244"/>
      <c r="JI17" s="100"/>
      <c r="JJ17" s="101"/>
      <c r="JK17" s="102"/>
      <c r="JL17" s="103"/>
      <c r="JM17" s="104"/>
      <c r="JN17" s="105"/>
      <c r="JO17" s="106"/>
      <c r="JP17" s="107"/>
      <c r="JQ17" s="108"/>
      <c r="JS17" s="99"/>
      <c r="JT17" s="244"/>
      <c r="JU17" s="100"/>
      <c r="JV17" s="101"/>
      <c r="JW17" s="102"/>
      <c r="JX17" s="103"/>
      <c r="JY17" s="104"/>
      <c r="JZ17" s="105"/>
      <c r="KA17" s="106"/>
      <c r="KB17" s="107"/>
      <c r="KC17" s="108"/>
      <c r="KE17" s="99"/>
      <c r="KF17" s="244"/>
    </row>
    <row r="18" spans="1:292" ht="13.5" customHeight="1" x14ac:dyDescent="0.25">
      <c r="A18" s="20"/>
      <c r="B18" s="99" t="s">
        <v>841</v>
      </c>
      <c r="C18" s="2" t="s">
        <v>893</v>
      </c>
      <c r="D18" s="244"/>
      <c r="E18" s="100">
        <f t="shared" si="371"/>
        <v>34226</v>
      </c>
      <c r="F18" s="101" t="str">
        <f t="shared" si="372"/>
        <v>Brundtland III</v>
      </c>
      <c r="G18" s="102">
        <v>33557</v>
      </c>
      <c r="H18" s="103">
        <v>34226</v>
      </c>
      <c r="I18" s="104" t="str">
        <f t="shared" si="373"/>
        <v>Bjørn Tore Godal</v>
      </c>
      <c r="J18" s="105" t="str">
        <f t="shared" si="374"/>
        <v>1945</v>
      </c>
      <c r="K18" s="106" t="str">
        <f t="shared" si="375"/>
        <v>male</v>
      </c>
      <c r="L18" s="107" t="str">
        <f t="shared" si="376"/>
        <v>no_dna01</v>
      </c>
      <c r="M18" s="108" t="str">
        <f t="shared" si="377"/>
        <v>Godal_Bjørn_1945</v>
      </c>
      <c r="N18" s="2" t="str">
        <f t="shared" si="378"/>
        <v/>
      </c>
      <c r="O18" s="99"/>
      <c r="P18" s="244" t="s">
        <v>686</v>
      </c>
      <c r="Q18" s="100">
        <f t="shared" si="379"/>
        <v>35363</v>
      </c>
      <c r="R18" s="101" t="str">
        <f t="shared" si="380"/>
        <v>Brundtland IV</v>
      </c>
      <c r="S18" s="102">
        <v>34358</v>
      </c>
      <c r="T18" s="103">
        <v>35363</v>
      </c>
      <c r="U18" s="104" t="str">
        <f t="shared" si="381"/>
        <v>Grete Knutsen</v>
      </c>
      <c r="V18" s="105" t="str">
        <f t="shared" si="382"/>
        <v>1951</v>
      </c>
      <c r="W18" s="106" t="str">
        <f t="shared" si="383"/>
        <v>female</v>
      </c>
      <c r="X18" s="107" t="str">
        <f t="shared" si="384"/>
        <v>no_dna01</v>
      </c>
      <c r="Y18" s="108" t="str">
        <f t="shared" si="385"/>
        <v>Knutsen_Grete_1951</v>
      </c>
      <c r="Z18" s="2" t="str">
        <f t="shared" si="386"/>
        <v/>
      </c>
      <c r="AA18" s="99"/>
      <c r="AB18" s="244" t="s">
        <v>691</v>
      </c>
      <c r="AC18" s="100"/>
      <c r="AD18" s="101"/>
      <c r="AE18" s="102"/>
      <c r="AF18" s="103"/>
      <c r="AG18" s="104"/>
      <c r="AH18" s="105"/>
      <c r="AI18" s="106"/>
      <c r="AJ18" s="107"/>
      <c r="AK18" s="108"/>
      <c r="AM18" s="99"/>
      <c r="AN18" s="244"/>
      <c r="AO18" s="100"/>
      <c r="AP18" s="101"/>
      <c r="AQ18" s="102"/>
      <c r="AR18" s="103"/>
      <c r="AS18" s="104"/>
      <c r="AT18" s="105"/>
      <c r="AU18" s="106"/>
      <c r="AV18" s="107"/>
      <c r="AW18" s="108"/>
      <c r="AY18" s="99"/>
      <c r="AZ18" s="244"/>
      <c r="BA18" s="100"/>
      <c r="BB18" s="101"/>
      <c r="BC18" s="102"/>
      <c r="BD18" s="103"/>
      <c r="BE18" s="104"/>
      <c r="BF18" s="105"/>
      <c r="BG18" s="106"/>
      <c r="BH18" s="107"/>
      <c r="BI18" s="108"/>
      <c r="BK18" s="99"/>
      <c r="BL18" s="244"/>
      <c r="BM18" s="100"/>
      <c r="BN18" s="101"/>
      <c r="BO18" s="102"/>
      <c r="BP18" s="103"/>
      <c r="BQ18" s="104"/>
      <c r="BR18" s="105"/>
      <c r="BS18" s="106"/>
      <c r="BT18" s="107"/>
      <c r="BU18" s="108"/>
      <c r="BW18" s="99"/>
      <c r="BX18" s="244"/>
      <c r="BY18" s="100"/>
      <c r="BZ18" s="101"/>
      <c r="CA18" s="102"/>
      <c r="CB18" s="103"/>
      <c r="CC18" s="104"/>
      <c r="CD18" s="105"/>
      <c r="CE18" s="106"/>
      <c r="CF18" s="107"/>
      <c r="CG18" s="108"/>
      <c r="CI18" s="99"/>
      <c r="CJ18" s="244"/>
      <c r="CK18" s="100"/>
      <c r="CL18" s="101"/>
      <c r="CM18" s="103"/>
      <c r="CN18" s="103"/>
      <c r="CO18" s="104"/>
      <c r="CP18" s="105"/>
      <c r="CQ18" s="106"/>
      <c r="CR18" s="107"/>
      <c r="CS18" s="108"/>
      <c r="CU18" s="99"/>
      <c r="CV18" s="247"/>
      <c r="CW18" s="100"/>
      <c r="CX18" s="101"/>
      <c r="CY18" s="102"/>
      <c r="CZ18" s="102"/>
      <c r="DA18" s="104"/>
      <c r="DB18" s="105"/>
      <c r="DC18" s="106"/>
      <c r="DD18" s="107"/>
      <c r="DE18" s="108"/>
      <c r="DG18" s="99"/>
      <c r="DH18" s="244"/>
      <c r="DI18" s="100"/>
      <c r="DJ18" s="101"/>
      <c r="DK18" s="102" t="str">
        <f t="shared" si="256"/>
        <v/>
      </c>
      <c r="DL18" s="102" t="str">
        <f t="shared" si="257"/>
        <v/>
      </c>
      <c r="DM18" s="104"/>
      <c r="DN18" s="105"/>
      <c r="DO18" s="106"/>
      <c r="DP18" s="107"/>
      <c r="DQ18" s="108"/>
      <c r="DS18" s="99"/>
      <c r="DT18" s="244"/>
      <c r="DU18" s="100" t="str">
        <f t="shared" si="71"/>
        <v/>
      </c>
      <c r="DV18" s="101"/>
      <c r="DW18" s="102" t="str">
        <f t="shared" si="265"/>
        <v/>
      </c>
      <c r="DX18" s="102" t="str">
        <f t="shared" si="266"/>
        <v/>
      </c>
      <c r="DY18" s="104"/>
      <c r="DZ18" s="105"/>
      <c r="EA18" s="106"/>
      <c r="EB18" s="107"/>
      <c r="EC18" s="108"/>
      <c r="EE18" s="99"/>
      <c r="EF18" s="244"/>
      <c r="EG18" s="100" t="str">
        <f t="shared" si="79"/>
        <v/>
      </c>
      <c r="EH18" s="101"/>
      <c r="EI18" s="102" t="str">
        <f t="shared" si="273"/>
        <v/>
      </c>
      <c r="EJ18" s="102" t="str">
        <f t="shared" si="274"/>
        <v/>
      </c>
      <c r="EK18" s="104"/>
      <c r="EL18" s="105"/>
      <c r="EM18" s="106"/>
      <c r="EN18" s="107"/>
      <c r="EO18" s="108"/>
      <c r="EQ18" s="99"/>
      <c r="ER18" s="244"/>
      <c r="ES18" s="100" t="str">
        <f t="shared" si="87"/>
        <v/>
      </c>
      <c r="ET18" s="101" t="str">
        <f t="shared" si="275"/>
        <v/>
      </c>
      <c r="EU18" s="102" t="str">
        <f t="shared" si="276"/>
        <v/>
      </c>
      <c r="EV18" s="102" t="str">
        <f t="shared" si="277"/>
        <v/>
      </c>
      <c r="EW18" s="104" t="str">
        <f t="shared" si="278"/>
        <v/>
      </c>
      <c r="EX18" s="105" t="str">
        <f t="shared" si="279"/>
        <v/>
      </c>
      <c r="EY18" s="106" t="str">
        <f t="shared" si="280"/>
        <v/>
      </c>
      <c r="EZ18" s="107" t="str">
        <f t="shared" si="281"/>
        <v/>
      </c>
      <c r="FA18" s="108" t="str">
        <f t="shared" si="282"/>
        <v/>
      </c>
      <c r="FB18" s="2" t="str">
        <f t="shared" si="283"/>
        <v/>
      </c>
      <c r="FC18" s="99"/>
      <c r="FD18" s="244"/>
      <c r="FE18" s="100"/>
      <c r="FF18" s="101"/>
      <c r="FG18" s="102"/>
      <c r="FH18" s="103"/>
      <c r="FI18" s="104"/>
      <c r="FJ18" s="105"/>
      <c r="FK18" s="106"/>
      <c r="FL18" s="107"/>
      <c r="FM18" s="108"/>
      <c r="FO18" s="99"/>
      <c r="FP18" s="244"/>
      <c r="FQ18" s="100"/>
      <c r="FR18" s="101"/>
      <c r="FS18" s="102"/>
      <c r="FT18" s="103"/>
      <c r="FU18" s="104"/>
      <c r="FV18" s="105"/>
      <c r="FW18" s="106"/>
      <c r="FX18" s="107"/>
      <c r="FY18" s="108"/>
      <c r="GA18" s="99"/>
      <c r="GB18" s="244"/>
      <c r="GC18" s="100"/>
      <c r="GD18" s="101"/>
      <c r="GE18" s="102"/>
      <c r="GF18" s="103"/>
      <c r="GG18" s="104"/>
      <c r="GH18" s="105"/>
      <c r="GI18" s="106"/>
      <c r="GJ18" s="107"/>
      <c r="GK18" s="108"/>
      <c r="GM18" s="99"/>
      <c r="GN18" s="244"/>
      <c r="GO18" s="100"/>
      <c r="GP18" s="101"/>
      <c r="GQ18" s="102"/>
      <c r="GR18" s="103"/>
      <c r="GS18" s="104"/>
      <c r="GT18" s="105"/>
      <c r="GU18" s="106"/>
      <c r="GV18" s="107"/>
      <c r="GW18" s="108"/>
      <c r="GY18" s="99"/>
      <c r="GZ18" s="244"/>
      <c r="HA18" s="100"/>
      <c r="HB18" s="101"/>
      <c r="HC18" s="102"/>
      <c r="HD18" s="103"/>
      <c r="HE18" s="104"/>
      <c r="HF18" s="105"/>
      <c r="HG18" s="106"/>
      <c r="HH18" s="107"/>
      <c r="HI18" s="108"/>
      <c r="HK18" s="99"/>
      <c r="HL18" s="244"/>
      <c r="HM18" s="100"/>
      <c r="HN18" s="101"/>
      <c r="HO18" s="102"/>
      <c r="HP18" s="103"/>
      <c r="HQ18" s="104"/>
      <c r="HR18" s="105"/>
      <c r="HS18" s="106"/>
      <c r="HT18" s="107"/>
      <c r="HU18" s="108"/>
      <c r="HW18" s="99"/>
      <c r="HX18" s="244"/>
      <c r="HY18" s="100"/>
      <c r="HZ18" s="101"/>
      <c r="IA18" s="102"/>
      <c r="IB18" s="103"/>
      <c r="IC18" s="104"/>
      <c r="ID18" s="105"/>
      <c r="IE18" s="106"/>
      <c r="IF18" s="107"/>
      <c r="IG18" s="108"/>
      <c r="II18" s="99"/>
      <c r="IJ18" s="244"/>
      <c r="IK18" s="100"/>
      <c r="IL18" s="101"/>
      <c r="IM18" s="102"/>
      <c r="IN18" s="103"/>
      <c r="IO18" s="104"/>
      <c r="IP18" s="105"/>
      <c r="IQ18" s="106"/>
      <c r="IR18" s="107"/>
      <c r="IS18" s="108"/>
      <c r="IU18" s="99"/>
      <c r="IV18" s="244"/>
      <c r="IW18" s="100"/>
      <c r="IX18" s="101"/>
      <c r="IY18" s="102"/>
      <c r="IZ18" s="103"/>
      <c r="JA18" s="104"/>
      <c r="JB18" s="105"/>
      <c r="JC18" s="106"/>
      <c r="JD18" s="107"/>
      <c r="JE18" s="108"/>
      <c r="JG18" s="99"/>
      <c r="JH18" s="244"/>
      <c r="JI18" s="100"/>
      <c r="JJ18" s="101"/>
      <c r="JK18" s="102"/>
      <c r="JL18" s="103"/>
      <c r="JM18" s="104"/>
      <c r="JN18" s="105"/>
      <c r="JO18" s="106"/>
      <c r="JP18" s="107"/>
      <c r="JQ18" s="108"/>
      <c r="JS18" s="99"/>
      <c r="JT18" s="244"/>
      <c r="JU18" s="100"/>
      <c r="JV18" s="101"/>
      <c r="JW18" s="102"/>
      <c r="JX18" s="103"/>
      <c r="JY18" s="104"/>
      <c r="JZ18" s="105"/>
      <c r="KA18" s="106"/>
      <c r="KB18" s="107"/>
      <c r="KC18" s="108"/>
      <c r="KE18" s="99"/>
      <c r="KF18" s="244"/>
    </row>
    <row r="19" spans="1:292" ht="13.5" customHeight="1" x14ac:dyDescent="0.25">
      <c r="A19" s="20"/>
      <c r="B19" s="99" t="s">
        <v>891</v>
      </c>
      <c r="C19" s="2" t="s">
        <v>894</v>
      </c>
      <c r="D19" s="244"/>
      <c r="E19" s="100"/>
      <c r="F19" s="101"/>
      <c r="G19" s="102"/>
      <c r="H19" s="103"/>
      <c r="I19" s="104"/>
      <c r="J19" s="105"/>
      <c r="K19" s="106"/>
      <c r="L19" s="107"/>
      <c r="M19" s="108"/>
      <c r="O19" s="99"/>
      <c r="P19" s="244"/>
      <c r="Q19" s="100"/>
      <c r="R19" s="101"/>
      <c r="S19" s="102"/>
      <c r="T19" s="103"/>
      <c r="U19" s="104"/>
      <c r="V19" s="105"/>
      <c r="W19" s="106"/>
      <c r="X19" s="107"/>
      <c r="Y19" s="108"/>
      <c r="AA19" s="99"/>
      <c r="AB19" s="244"/>
      <c r="AC19" s="100"/>
      <c r="AD19" s="101"/>
      <c r="AE19" s="102"/>
      <c r="AF19" s="103"/>
      <c r="AG19" s="104"/>
      <c r="AH19" s="105"/>
      <c r="AI19" s="106"/>
      <c r="AJ19" s="107"/>
      <c r="AK19" s="108"/>
      <c r="AM19" s="99"/>
      <c r="AN19" s="244"/>
      <c r="AO19" s="100"/>
      <c r="AP19" s="101"/>
      <c r="AQ19" s="102"/>
      <c r="AR19" s="103"/>
      <c r="AS19" s="104"/>
      <c r="AT19" s="105"/>
      <c r="AU19" s="106"/>
      <c r="AV19" s="107"/>
      <c r="AW19" s="108"/>
      <c r="AY19" s="99"/>
      <c r="AZ19" s="244"/>
      <c r="BA19" s="100"/>
      <c r="BB19" s="101"/>
      <c r="BC19" s="102"/>
      <c r="BD19" s="103"/>
      <c r="BE19" s="104"/>
      <c r="BF19" s="105"/>
      <c r="BG19" s="106"/>
      <c r="BH19" s="107"/>
      <c r="BI19" s="108"/>
      <c r="BK19" s="99"/>
      <c r="BL19" s="244"/>
      <c r="BM19" s="100"/>
      <c r="BN19" s="101"/>
      <c r="BO19" s="102"/>
      <c r="BP19" s="103"/>
      <c r="BQ19" s="104"/>
      <c r="BR19" s="105"/>
      <c r="BS19" s="106"/>
      <c r="BT19" s="107"/>
      <c r="BU19" s="108"/>
      <c r="BW19" s="99"/>
      <c r="BX19" s="244"/>
      <c r="BY19" s="100"/>
      <c r="BZ19" s="101"/>
      <c r="CA19" s="102"/>
      <c r="CB19" s="103"/>
      <c r="CC19" s="104"/>
      <c r="CD19" s="105"/>
      <c r="CE19" s="106"/>
      <c r="CF19" s="107"/>
      <c r="CG19" s="108"/>
      <c r="CI19" s="99"/>
      <c r="CJ19" s="244"/>
      <c r="CK19" s="100"/>
      <c r="CL19" s="101"/>
      <c r="CM19" s="103"/>
      <c r="CN19" s="103"/>
      <c r="CO19" s="104"/>
      <c r="CP19" s="105"/>
      <c r="CQ19" s="106"/>
      <c r="CR19" s="107"/>
      <c r="CS19" s="108"/>
      <c r="CU19" s="99"/>
      <c r="CV19" s="247"/>
      <c r="CW19" s="100">
        <f t="shared" ref="CW19:CW20" si="387">IF(DA19="","",CW$3)</f>
        <v>43117</v>
      </c>
      <c r="CX19" s="101" t="str">
        <f t="shared" ref="CX19" si="388">IF(DA19="","",CW$1)</f>
        <v>Solberg I</v>
      </c>
      <c r="CY19" s="102">
        <v>42354</v>
      </c>
      <c r="CZ19" s="102">
        <v>42724</v>
      </c>
      <c r="DA19" s="104" t="str">
        <f t="shared" ref="DA19" si="389">IF(DH19="","",IF(ISNUMBER(SEARCH(":",DH19)),MID(DH19,FIND(":",DH19)+2,FIND("(",DH19)-FIND(":",DH19)-3),LEFT(DH19,FIND("(",DH19)-2)))</f>
        <v>Elisabeth Aspaker</v>
      </c>
      <c r="DB19" s="105" t="str">
        <f t="shared" ref="DB19" si="390">IF(DH19="","",MID(DH19,FIND("(",DH19)+1,4))</f>
        <v>1962</v>
      </c>
      <c r="DC19" s="106" t="str">
        <f t="shared" ref="DC19" si="391">IF(ISNUMBER(SEARCH("*female*",DH19)),"female",IF(ISNUMBER(SEARCH("*male*",DH19)),"male",""))</f>
        <v>female</v>
      </c>
      <c r="DD19" s="107" t="str">
        <f t="shared" ref="DD19" si="392">IF(DH19="","",IF(ISERROR(MID(DH19,FIND("male,",DH19)+6,(FIND(")",DH19)-(FIND("male,",DH19)+6))))=TRUE,"missing/error",MID(DH19,FIND("male,",DH19)+6,(FIND(")",DH19)-(FIND("male,",DH19)+6)))))</f>
        <v>no_h01</v>
      </c>
      <c r="DE19" s="108" t="str">
        <f t="shared" ref="DE19" si="393">IF(DA19="","",(MID(DA19,(SEARCH("^^",SUBSTITUTE(DA19," ","^^",LEN(DA19)-LEN(SUBSTITUTE(DA19," ","")))))+1,99)&amp;"_"&amp;LEFT(DA19,FIND(" ",DA19)-1)&amp;"_"&amp;DB19))</f>
        <v>Aspaker_Elisabeth_1962</v>
      </c>
      <c r="DF19" s="2" t="s">
        <v>895</v>
      </c>
      <c r="DG19" s="99"/>
      <c r="DH19" s="244" t="s">
        <v>822</v>
      </c>
      <c r="DI19" s="100"/>
      <c r="DJ19" s="101"/>
      <c r="DK19" s="102" t="str">
        <f t="shared" si="256"/>
        <v/>
      </c>
      <c r="DL19" s="102" t="str">
        <f t="shared" si="257"/>
        <v/>
      </c>
      <c r="DM19" s="104"/>
      <c r="DN19" s="105"/>
      <c r="DO19" s="106"/>
      <c r="DP19" s="107"/>
      <c r="DQ19" s="108"/>
      <c r="DS19" s="99"/>
      <c r="DT19" s="244"/>
      <c r="DU19" s="100" t="str">
        <f t="shared" si="71"/>
        <v/>
      </c>
      <c r="DV19" s="101"/>
      <c r="DW19" s="102" t="str">
        <f t="shared" si="265"/>
        <v/>
      </c>
      <c r="DX19" s="102" t="str">
        <f t="shared" si="266"/>
        <v/>
      </c>
      <c r="DY19" s="104"/>
      <c r="DZ19" s="105"/>
      <c r="EA19" s="106"/>
      <c r="EB19" s="107"/>
      <c r="EC19" s="108"/>
      <c r="EE19" s="99"/>
      <c r="EF19" s="244"/>
      <c r="EG19" s="100" t="str">
        <f t="shared" si="79"/>
        <v/>
      </c>
      <c r="EH19" s="101"/>
      <c r="EI19" s="102" t="str">
        <f t="shared" si="273"/>
        <v/>
      </c>
      <c r="EJ19" s="102" t="str">
        <f t="shared" si="274"/>
        <v/>
      </c>
      <c r="EK19" s="104"/>
      <c r="EL19" s="105"/>
      <c r="EM19" s="106"/>
      <c r="EN19" s="107"/>
      <c r="EO19" s="108"/>
      <c r="EQ19" s="99"/>
      <c r="ER19" s="244"/>
      <c r="ES19" s="100" t="str">
        <f t="shared" si="87"/>
        <v/>
      </c>
      <c r="ET19" s="101" t="str">
        <f t="shared" si="275"/>
        <v/>
      </c>
      <c r="EU19" s="102" t="str">
        <f t="shared" si="276"/>
        <v/>
      </c>
      <c r="EV19" s="102" t="str">
        <f t="shared" si="277"/>
        <v/>
      </c>
      <c r="EW19" s="104" t="str">
        <f t="shared" si="278"/>
        <v/>
      </c>
      <c r="EX19" s="105" t="str">
        <f t="shared" si="279"/>
        <v/>
      </c>
      <c r="EY19" s="106" t="str">
        <f t="shared" si="280"/>
        <v/>
      </c>
      <c r="EZ19" s="107" t="str">
        <f t="shared" si="281"/>
        <v/>
      </c>
      <c r="FA19" s="108" t="str">
        <f t="shared" si="282"/>
        <v/>
      </c>
      <c r="FB19" s="2" t="str">
        <f t="shared" si="283"/>
        <v/>
      </c>
      <c r="FC19" s="99"/>
      <c r="FD19" s="244"/>
      <c r="FE19" s="100"/>
      <c r="FF19" s="101"/>
      <c r="FG19" s="102"/>
      <c r="FH19" s="103"/>
      <c r="FI19" s="104"/>
      <c r="FJ19" s="105"/>
      <c r="FK19" s="106"/>
      <c r="FL19" s="107"/>
      <c r="FM19" s="108"/>
      <c r="FO19" s="99"/>
      <c r="FP19" s="244"/>
      <c r="FQ19" s="100"/>
      <c r="FR19" s="101"/>
      <c r="FS19" s="102"/>
      <c r="FT19" s="103"/>
      <c r="FU19" s="104"/>
      <c r="FV19" s="105"/>
      <c r="FW19" s="106"/>
      <c r="FX19" s="107"/>
      <c r="FY19" s="108"/>
      <c r="GA19" s="99"/>
      <c r="GB19" s="244"/>
      <c r="GC19" s="100"/>
      <c r="GD19" s="101"/>
      <c r="GE19" s="102"/>
      <c r="GF19" s="103"/>
      <c r="GG19" s="104"/>
      <c r="GH19" s="105"/>
      <c r="GI19" s="106"/>
      <c r="GJ19" s="107"/>
      <c r="GK19" s="108"/>
      <c r="GM19" s="99"/>
      <c r="GN19" s="244"/>
      <c r="GO19" s="100"/>
      <c r="GP19" s="101"/>
      <c r="GQ19" s="102"/>
      <c r="GR19" s="103"/>
      <c r="GS19" s="104"/>
      <c r="GT19" s="105"/>
      <c r="GU19" s="106"/>
      <c r="GV19" s="107"/>
      <c r="GW19" s="108"/>
      <c r="GY19" s="99"/>
      <c r="GZ19" s="244"/>
      <c r="HA19" s="100"/>
      <c r="HB19" s="101"/>
      <c r="HC19" s="102"/>
      <c r="HD19" s="103"/>
      <c r="HE19" s="104"/>
      <c r="HF19" s="105"/>
      <c r="HG19" s="106"/>
      <c r="HH19" s="107"/>
      <c r="HI19" s="108"/>
      <c r="HK19" s="99"/>
      <c r="HL19" s="244"/>
      <c r="HM19" s="100"/>
      <c r="HN19" s="101"/>
      <c r="HO19" s="102"/>
      <c r="HP19" s="103"/>
      <c r="HQ19" s="104"/>
      <c r="HR19" s="105"/>
      <c r="HS19" s="106"/>
      <c r="HT19" s="107"/>
      <c r="HU19" s="108"/>
      <c r="HW19" s="99"/>
      <c r="HX19" s="244"/>
      <c r="HY19" s="100"/>
      <c r="HZ19" s="101"/>
      <c r="IA19" s="102"/>
      <c r="IB19" s="103"/>
      <c r="IC19" s="104"/>
      <c r="ID19" s="105"/>
      <c r="IE19" s="106"/>
      <c r="IF19" s="107"/>
      <c r="IG19" s="108"/>
      <c r="II19" s="99"/>
      <c r="IJ19" s="244"/>
      <c r="IK19" s="100"/>
      <c r="IL19" s="101"/>
      <c r="IM19" s="102"/>
      <c r="IN19" s="103"/>
      <c r="IO19" s="104"/>
      <c r="IP19" s="105"/>
      <c r="IQ19" s="106"/>
      <c r="IR19" s="107"/>
      <c r="IS19" s="108"/>
      <c r="IU19" s="99"/>
      <c r="IV19" s="244"/>
      <c r="IW19" s="100"/>
      <c r="IX19" s="101"/>
      <c r="IY19" s="102"/>
      <c r="IZ19" s="103"/>
      <c r="JA19" s="104"/>
      <c r="JB19" s="105"/>
      <c r="JC19" s="106"/>
      <c r="JD19" s="107"/>
      <c r="JE19" s="108"/>
      <c r="JG19" s="99"/>
      <c r="JH19" s="244"/>
      <c r="JI19" s="100"/>
      <c r="JJ19" s="101"/>
      <c r="JK19" s="102"/>
      <c r="JL19" s="103"/>
      <c r="JM19" s="104"/>
      <c r="JN19" s="105"/>
      <c r="JO19" s="106"/>
      <c r="JP19" s="107"/>
      <c r="JQ19" s="108"/>
      <c r="JS19" s="99"/>
      <c r="JT19" s="244"/>
      <c r="JU19" s="100"/>
      <c r="JV19" s="101"/>
      <c r="JW19" s="102"/>
      <c r="JX19" s="103"/>
      <c r="JY19" s="104"/>
      <c r="JZ19" s="105"/>
      <c r="KA19" s="106"/>
      <c r="KB19" s="107"/>
      <c r="KC19" s="108"/>
      <c r="KE19" s="99"/>
      <c r="KF19" s="244"/>
    </row>
    <row r="20" spans="1:292" ht="13.5" customHeight="1" x14ac:dyDescent="0.25">
      <c r="A20" s="20"/>
      <c r="B20" s="99" t="s">
        <v>891</v>
      </c>
      <c r="C20" s="2" t="s">
        <v>894</v>
      </c>
      <c r="D20" s="244"/>
      <c r="E20" s="100"/>
      <c r="F20" s="101"/>
      <c r="G20" s="102"/>
      <c r="H20" s="103"/>
      <c r="I20" s="104"/>
      <c r="J20" s="105"/>
      <c r="K20" s="106"/>
      <c r="L20" s="107"/>
      <c r="M20" s="108"/>
      <c r="O20" s="99"/>
      <c r="P20" s="244"/>
      <c r="Q20" s="100"/>
      <c r="R20" s="101"/>
      <c r="S20" s="102"/>
      <c r="T20" s="103"/>
      <c r="U20" s="104"/>
      <c r="V20" s="105"/>
      <c r="W20" s="106"/>
      <c r="X20" s="107"/>
      <c r="Y20" s="108"/>
      <c r="AA20" s="99"/>
      <c r="AB20" s="244"/>
      <c r="AC20" s="100"/>
      <c r="AD20" s="101"/>
      <c r="AE20" s="102"/>
      <c r="AF20" s="103"/>
      <c r="AG20" s="104"/>
      <c r="AH20" s="105"/>
      <c r="AI20" s="106"/>
      <c r="AJ20" s="107"/>
      <c r="AK20" s="108"/>
      <c r="AM20" s="99"/>
      <c r="AN20" s="244"/>
      <c r="AO20" s="100"/>
      <c r="AP20" s="101"/>
      <c r="AQ20" s="102"/>
      <c r="AR20" s="103"/>
      <c r="AS20" s="104"/>
      <c r="AT20" s="105"/>
      <c r="AU20" s="106"/>
      <c r="AV20" s="107"/>
      <c r="AW20" s="108"/>
      <c r="AY20" s="99"/>
      <c r="AZ20" s="244"/>
      <c r="BA20" s="100"/>
      <c r="BB20" s="101"/>
      <c r="BC20" s="102"/>
      <c r="BD20" s="103"/>
      <c r="BE20" s="104"/>
      <c r="BF20" s="105"/>
      <c r="BG20" s="106"/>
      <c r="BH20" s="107"/>
      <c r="BI20" s="108"/>
      <c r="BK20" s="99"/>
      <c r="BL20" s="244"/>
      <c r="BM20" s="100"/>
      <c r="BN20" s="101"/>
      <c r="BO20" s="102"/>
      <c r="BP20" s="103"/>
      <c r="BQ20" s="104"/>
      <c r="BR20" s="105"/>
      <c r="BS20" s="106"/>
      <c r="BT20" s="107"/>
      <c r="BU20" s="108"/>
      <c r="BW20" s="99"/>
      <c r="BX20" s="244"/>
      <c r="BY20" s="100"/>
      <c r="BZ20" s="101"/>
      <c r="CA20" s="102"/>
      <c r="CB20" s="103"/>
      <c r="CC20" s="104"/>
      <c r="CD20" s="105"/>
      <c r="CE20" s="106"/>
      <c r="CF20" s="107"/>
      <c r="CG20" s="108"/>
      <c r="CI20" s="99"/>
      <c r="CJ20" s="244"/>
      <c r="CK20" s="100"/>
      <c r="CL20" s="101"/>
      <c r="CM20" s="103"/>
      <c r="CN20" s="103"/>
      <c r="CO20" s="104"/>
      <c r="CP20" s="105"/>
      <c r="CQ20" s="106"/>
      <c r="CR20" s="107"/>
      <c r="CS20" s="108"/>
      <c r="CU20" s="99"/>
      <c r="CV20" s="247"/>
      <c r="CW20" s="100">
        <f t="shared" si="387"/>
        <v>43117</v>
      </c>
      <c r="CX20" s="101" t="str">
        <f t="shared" ref="CX20" si="394">IF(DA20="","",CW$1)</f>
        <v>Solberg I</v>
      </c>
      <c r="CY20" s="102">
        <v>42724</v>
      </c>
      <c r="CZ20" s="102">
        <v>43028</v>
      </c>
      <c r="DA20" s="104" t="str">
        <f t="shared" ref="DA20" si="395">IF(DH20="","",IF(ISNUMBER(SEARCH(":",DH20)),MID(DH20,FIND(":",DH20)+2,FIND("(",DH20)-FIND(":",DH20)-3),LEFT(DH20,FIND("(",DH20)-2)))</f>
        <v>Frank Bakke-Jensen</v>
      </c>
      <c r="DB20" s="105" t="str">
        <f t="shared" ref="DB20" si="396">IF(DH20="","",MID(DH20,FIND("(",DH20)+1,4))</f>
        <v>1965</v>
      </c>
      <c r="DC20" s="106" t="str">
        <f t="shared" ref="DC20" si="397">IF(ISNUMBER(SEARCH("*female*",DH20)),"female",IF(ISNUMBER(SEARCH("*male*",DH20)),"male",""))</f>
        <v>male</v>
      </c>
      <c r="DD20" s="107" t="str">
        <f t="shared" ref="DD20" si="398">IF(DH20="","",IF(ISERROR(MID(DH20,FIND("male,",DH20)+6,(FIND(")",DH20)-(FIND("male,",DH20)+6))))=TRUE,"missing/error",MID(DH20,FIND("male,",DH20)+6,(FIND(")",DH20)-(FIND("male,",DH20)+6)))))</f>
        <v>no_h01</v>
      </c>
      <c r="DE20" s="108" t="str">
        <f t="shared" ref="DE20" si="399">IF(DA20="","",(MID(DA20,(SEARCH("^^",SUBSTITUTE(DA20," ","^^",LEN(DA20)-LEN(SUBSTITUTE(DA20," ","")))))+1,99)&amp;"_"&amp;LEFT(DA20,FIND(" ",DA20)-1)&amp;"_"&amp;DB20))</f>
        <v>Bakke-Jensen_Frank_1965</v>
      </c>
      <c r="DG20" s="99" t="s">
        <v>909</v>
      </c>
      <c r="DH20" s="244" t="s">
        <v>906</v>
      </c>
      <c r="DI20" s="100"/>
      <c r="DJ20" s="101"/>
      <c r="DK20" s="102" t="str">
        <f t="shared" si="256"/>
        <v/>
      </c>
      <c r="DL20" s="102" t="str">
        <f t="shared" si="257"/>
        <v/>
      </c>
      <c r="DM20" s="104"/>
      <c r="DN20" s="105"/>
      <c r="DO20" s="106"/>
      <c r="DP20" s="107"/>
      <c r="DQ20" s="108"/>
      <c r="DS20" s="99"/>
      <c r="DT20" s="244"/>
      <c r="DU20" s="100" t="str">
        <f t="shared" si="71"/>
        <v/>
      </c>
      <c r="DV20" s="101"/>
      <c r="DW20" s="102" t="str">
        <f t="shared" si="265"/>
        <v/>
      </c>
      <c r="DX20" s="102" t="str">
        <f t="shared" si="266"/>
        <v/>
      </c>
      <c r="DY20" s="104"/>
      <c r="DZ20" s="105"/>
      <c r="EA20" s="106"/>
      <c r="EB20" s="107"/>
      <c r="EC20" s="108"/>
      <c r="EE20" s="99"/>
      <c r="EF20" s="244"/>
      <c r="EG20" s="100" t="str">
        <f t="shared" si="79"/>
        <v/>
      </c>
      <c r="EH20" s="101"/>
      <c r="EI20" s="102" t="str">
        <f t="shared" si="273"/>
        <v/>
      </c>
      <c r="EJ20" s="102" t="str">
        <f t="shared" si="274"/>
        <v/>
      </c>
      <c r="EK20" s="104"/>
      <c r="EL20" s="105"/>
      <c r="EM20" s="106"/>
      <c r="EN20" s="107"/>
      <c r="EO20" s="108"/>
      <c r="EQ20" s="99"/>
      <c r="ER20" s="244"/>
      <c r="ES20" s="100" t="str">
        <f t="shared" si="87"/>
        <v/>
      </c>
      <c r="ET20" s="101" t="str">
        <f t="shared" si="275"/>
        <v/>
      </c>
      <c r="EU20" s="102" t="str">
        <f t="shared" si="276"/>
        <v/>
      </c>
      <c r="EV20" s="102" t="str">
        <f t="shared" si="277"/>
        <v/>
      </c>
      <c r="EW20" s="104" t="str">
        <f t="shared" si="278"/>
        <v/>
      </c>
      <c r="EX20" s="105" t="str">
        <f t="shared" si="279"/>
        <v/>
      </c>
      <c r="EY20" s="106" t="str">
        <f t="shared" si="280"/>
        <v/>
      </c>
      <c r="EZ20" s="107" t="str">
        <f t="shared" si="281"/>
        <v/>
      </c>
      <c r="FA20" s="108" t="str">
        <f t="shared" si="282"/>
        <v/>
      </c>
      <c r="FB20" s="2" t="str">
        <f t="shared" si="283"/>
        <v/>
      </c>
      <c r="FC20" s="99"/>
      <c r="FD20" s="244"/>
      <c r="FE20" s="100"/>
      <c r="FF20" s="101"/>
      <c r="FG20" s="102"/>
      <c r="FH20" s="103"/>
      <c r="FI20" s="104"/>
      <c r="FJ20" s="105"/>
      <c r="FK20" s="106"/>
      <c r="FL20" s="107"/>
      <c r="FM20" s="108"/>
      <c r="FO20" s="99"/>
      <c r="FP20" s="244"/>
      <c r="FQ20" s="100"/>
      <c r="FR20" s="101"/>
      <c r="FS20" s="102"/>
      <c r="FT20" s="103"/>
      <c r="FU20" s="104"/>
      <c r="FV20" s="105"/>
      <c r="FW20" s="106"/>
      <c r="FX20" s="107"/>
      <c r="FY20" s="108"/>
      <c r="GA20" s="99"/>
      <c r="GB20" s="244"/>
      <c r="GC20" s="100"/>
      <c r="GD20" s="101"/>
      <c r="GE20" s="102"/>
      <c r="GF20" s="103"/>
      <c r="GG20" s="104"/>
      <c r="GH20" s="105"/>
      <c r="GI20" s="106"/>
      <c r="GJ20" s="107"/>
      <c r="GK20" s="108"/>
      <c r="GM20" s="99"/>
      <c r="GN20" s="244"/>
      <c r="GO20" s="100"/>
      <c r="GP20" s="101"/>
      <c r="GQ20" s="102"/>
      <c r="GR20" s="103"/>
      <c r="GS20" s="104"/>
      <c r="GT20" s="105"/>
      <c r="GU20" s="106"/>
      <c r="GV20" s="107"/>
      <c r="GW20" s="108"/>
      <c r="GY20" s="99"/>
      <c r="GZ20" s="244"/>
      <c r="HA20" s="100"/>
      <c r="HB20" s="101"/>
      <c r="HC20" s="102"/>
      <c r="HD20" s="103"/>
      <c r="HE20" s="104"/>
      <c r="HF20" s="105"/>
      <c r="HG20" s="106"/>
      <c r="HH20" s="107"/>
      <c r="HI20" s="108"/>
      <c r="HK20" s="99"/>
      <c r="HL20" s="244"/>
      <c r="HM20" s="100"/>
      <c r="HN20" s="101"/>
      <c r="HO20" s="102"/>
      <c r="HP20" s="103"/>
      <c r="HQ20" s="104"/>
      <c r="HR20" s="105"/>
      <c r="HS20" s="106"/>
      <c r="HT20" s="107"/>
      <c r="HU20" s="108"/>
      <c r="HW20" s="99"/>
      <c r="HX20" s="244"/>
      <c r="HY20" s="100"/>
      <c r="HZ20" s="101"/>
      <c r="IA20" s="102"/>
      <c r="IB20" s="103"/>
      <c r="IC20" s="104"/>
      <c r="ID20" s="105"/>
      <c r="IE20" s="106"/>
      <c r="IF20" s="107"/>
      <c r="IG20" s="108"/>
      <c r="II20" s="99"/>
      <c r="IJ20" s="244"/>
      <c r="IK20" s="100"/>
      <c r="IL20" s="101"/>
      <c r="IM20" s="102"/>
      <c r="IN20" s="103"/>
      <c r="IO20" s="104"/>
      <c r="IP20" s="105"/>
      <c r="IQ20" s="106"/>
      <c r="IR20" s="107"/>
      <c r="IS20" s="108"/>
      <c r="IU20" s="99"/>
      <c r="IV20" s="244"/>
      <c r="IW20" s="100"/>
      <c r="IX20" s="101"/>
      <c r="IY20" s="102"/>
      <c r="IZ20" s="103"/>
      <c r="JA20" s="104"/>
      <c r="JB20" s="105"/>
      <c r="JC20" s="106"/>
      <c r="JD20" s="107"/>
      <c r="JE20" s="108"/>
      <c r="JG20" s="99"/>
      <c r="JH20" s="244"/>
      <c r="JI20" s="100"/>
      <c r="JJ20" s="101"/>
      <c r="JK20" s="102"/>
      <c r="JL20" s="103"/>
      <c r="JM20" s="104"/>
      <c r="JN20" s="105"/>
      <c r="JO20" s="106"/>
      <c r="JP20" s="107"/>
      <c r="JQ20" s="108"/>
      <c r="JS20" s="99"/>
      <c r="JT20" s="244"/>
      <c r="JU20" s="100"/>
      <c r="JV20" s="101"/>
      <c r="JW20" s="102"/>
      <c r="JX20" s="103"/>
      <c r="JY20" s="104"/>
      <c r="JZ20" s="105"/>
      <c r="KA20" s="106"/>
      <c r="KB20" s="107"/>
      <c r="KC20" s="108"/>
      <c r="KE20" s="99"/>
      <c r="KF20" s="244"/>
    </row>
    <row r="21" spans="1:292" ht="13.5" customHeight="1" x14ac:dyDescent="0.25">
      <c r="A21" s="20"/>
      <c r="B21" s="99" t="s">
        <v>891</v>
      </c>
      <c r="C21" s="2" t="s">
        <v>894</v>
      </c>
      <c r="D21" s="244"/>
      <c r="E21" s="100"/>
      <c r="F21" s="101"/>
      <c r="G21" s="102"/>
      <c r="H21" s="103"/>
      <c r="I21" s="104"/>
      <c r="J21" s="105"/>
      <c r="K21" s="106"/>
      <c r="L21" s="107"/>
      <c r="M21" s="108"/>
      <c r="O21" s="99"/>
      <c r="P21" s="244"/>
      <c r="Q21" s="100"/>
      <c r="R21" s="101"/>
      <c r="S21" s="102"/>
      <c r="T21" s="103"/>
      <c r="U21" s="104"/>
      <c r="V21" s="105"/>
      <c r="W21" s="106"/>
      <c r="X21" s="107"/>
      <c r="Y21" s="108"/>
      <c r="AA21" s="99"/>
      <c r="AB21" s="244"/>
      <c r="AC21" s="100"/>
      <c r="AD21" s="101"/>
      <c r="AE21" s="102"/>
      <c r="AF21" s="103"/>
      <c r="AG21" s="104"/>
      <c r="AH21" s="105"/>
      <c r="AI21" s="106"/>
      <c r="AJ21" s="107"/>
      <c r="AK21" s="108"/>
      <c r="AM21" s="99"/>
      <c r="AN21" s="244"/>
      <c r="AO21" s="100"/>
      <c r="AP21" s="101"/>
      <c r="AQ21" s="102"/>
      <c r="AR21" s="103"/>
      <c r="AS21" s="104"/>
      <c r="AT21" s="105"/>
      <c r="AU21" s="106"/>
      <c r="AV21" s="107"/>
      <c r="AW21" s="108"/>
      <c r="AY21" s="99"/>
      <c r="AZ21" s="244"/>
      <c r="BA21" s="100"/>
      <c r="BB21" s="101"/>
      <c r="BC21" s="102"/>
      <c r="BD21" s="103"/>
      <c r="BE21" s="104"/>
      <c r="BF21" s="105"/>
      <c r="BG21" s="106"/>
      <c r="BH21" s="107"/>
      <c r="BI21" s="108"/>
      <c r="BK21" s="99"/>
      <c r="BL21" s="244"/>
      <c r="BM21" s="100"/>
      <c r="BN21" s="101"/>
      <c r="BO21" s="102"/>
      <c r="BP21" s="103"/>
      <c r="BQ21" s="104"/>
      <c r="BR21" s="105"/>
      <c r="BS21" s="106"/>
      <c r="BT21" s="107"/>
      <c r="BU21" s="108"/>
      <c r="BW21" s="99"/>
      <c r="BX21" s="244"/>
      <c r="BY21" s="100"/>
      <c r="BZ21" s="101"/>
      <c r="CA21" s="102"/>
      <c r="CB21" s="103"/>
      <c r="CC21" s="104"/>
      <c r="CD21" s="105"/>
      <c r="CE21" s="106"/>
      <c r="CF21" s="107"/>
      <c r="CG21" s="108"/>
      <c r="CI21" s="99"/>
      <c r="CJ21" s="244"/>
      <c r="CK21" s="100"/>
      <c r="CL21" s="101"/>
      <c r="CM21" s="103"/>
      <c r="CN21" s="103"/>
      <c r="CO21" s="104"/>
      <c r="CP21" s="105"/>
      <c r="CQ21" s="106"/>
      <c r="CR21" s="107"/>
      <c r="CS21" s="108"/>
      <c r="CU21" s="99"/>
      <c r="CV21" s="247"/>
      <c r="CW21" s="100">
        <f t="shared" ref="CW21" si="400">IF(DA21="","",CW$3)</f>
        <v>43117</v>
      </c>
      <c r="CX21" s="101" t="str">
        <f t="shared" ref="CX21" si="401">IF(DA21="","",CW$1)</f>
        <v>Solberg I</v>
      </c>
      <c r="CY21" s="102">
        <v>43028</v>
      </c>
      <c r="CZ21" s="102">
        <f t="shared" ref="CZ21" si="402">IF($DA21="","",CW$3)</f>
        <v>43117</v>
      </c>
      <c r="DA21" s="104" t="str">
        <f t="shared" ref="DA21" si="403">IF(DH21="","",IF(ISNUMBER(SEARCH(":",DH21)),MID(DH21,FIND(":",DH21)+2,FIND("(",DH21)-FIND(":",DH21)-3),LEFT(DH21,FIND("(",DH21)-2)))</f>
        <v>Marit Berger Røsland</v>
      </c>
      <c r="DB21" s="105" t="str">
        <f t="shared" ref="DB21" si="404">IF(DH21="","",MID(DH21,FIND("(",DH21)+1,4))</f>
        <v>1978</v>
      </c>
      <c r="DC21" s="106" t="str">
        <f t="shared" ref="DC21" si="405">IF(ISNUMBER(SEARCH("*female*",DH21)),"female",IF(ISNUMBER(SEARCH("*male*",DH21)),"male",""))</f>
        <v>female</v>
      </c>
      <c r="DD21" s="107" t="str">
        <f t="shared" ref="DD21" si="406">IF(DH21="","",IF(ISERROR(MID(DH21,FIND("male,",DH21)+6,(FIND(")",DH21)-(FIND("male,",DH21)+6))))=TRUE,"missing/error",MID(DH21,FIND("male,",DH21)+6,(FIND(")",DH21)-(FIND("male,",DH21)+6)))))</f>
        <v>no_h01</v>
      </c>
      <c r="DE21" s="108" t="str">
        <f t="shared" ref="DE21" si="407">IF(DA21="","",(MID(DA21,(SEARCH("^^",SUBSTITUTE(DA21," ","^^",LEN(DA21)-LEN(SUBSTITUTE(DA21," ","")))))+1,99)&amp;"_"&amp;LEFT(DA21,FIND(" ",DA21)-1)&amp;"_"&amp;DB21))</f>
        <v>Røsland_Marit_1978</v>
      </c>
      <c r="DG21" s="99"/>
      <c r="DH21" s="244" t="s">
        <v>910</v>
      </c>
      <c r="DI21" s="100"/>
      <c r="DJ21" s="101"/>
      <c r="DK21" s="102" t="str">
        <f t="shared" si="256"/>
        <v/>
      </c>
      <c r="DL21" s="102" t="str">
        <f t="shared" si="257"/>
        <v/>
      </c>
      <c r="DM21" s="104"/>
      <c r="DN21" s="105"/>
      <c r="DO21" s="106"/>
      <c r="DP21" s="107"/>
      <c r="DQ21" s="108"/>
      <c r="DS21" s="99"/>
      <c r="DT21" s="244"/>
      <c r="DU21" s="100" t="str">
        <f t="shared" si="71"/>
        <v/>
      </c>
      <c r="DV21" s="101"/>
      <c r="DW21" s="102" t="str">
        <f t="shared" si="265"/>
        <v/>
      </c>
      <c r="DX21" s="102" t="str">
        <f t="shared" si="266"/>
        <v/>
      </c>
      <c r="DY21" s="104"/>
      <c r="DZ21" s="105"/>
      <c r="EA21" s="106"/>
      <c r="EB21" s="107"/>
      <c r="EC21" s="108"/>
      <c r="EE21" s="99"/>
      <c r="EF21" s="244"/>
      <c r="EG21" s="100" t="str">
        <f t="shared" si="79"/>
        <v/>
      </c>
      <c r="EH21" s="101"/>
      <c r="EI21" s="102" t="str">
        <f t="shared" si="273"/>
        <v/>
      </c>
      <c r="EJ21" s="102" t="str">
        <f t="shared" si="274"/>
        <v/>
      </c>
      <c r="EK21" s="104"/>
      <c r="EL21" s="105"/>
      <c r="EM21" s="106"/>
      <c r="EN21" s="107"/>
      <c r="EO21" s="108"/>
      <c r="EQ21" s="99"/>
      <c r="ER21" s="244"/>
      <c r="ES21" s="100" t="str">
        <f t="shared" si="87"/>
        <v/>
      </c>
      <c r="ET21" s="101" t="str">
        <f t="shared" si="275"/>
        <v/>
      </c>
      <c r="EU21" s="102" t="str">
        <f t="shared" si="276"/>
        <v/>
      </c>
      <c r="EV21" s="102" t="str">
        <f t="shared" si="277"/>
        <v/>
      </c>
      <c r="EW21" s="104" t="str">
        <f t="shared" si="278"/>
        <v/>
      </c>
      <c r="EX21" s="105" t="str">
        <f t="shared" si="279"/>
        <v/>
      </c>
      <c r="EY21" s="106" t="str">
        <f t="shared" si="280"/>
        <v/>
      </c>
      <c r="EZ21" s="107" t="str">
        <f t="shared" si="281"/>
        <v/>
      </c>
      <c r="FA21" s="108" t="str">
        <f t="shared" si="282"/>
        <v/>
      </c>
      <c r="FB21" s="2" t="str">
        <f t="shared" si="283"/>
        <v/>
      </c>
      <c r="FC21" s="99"/>
      <c r="FD21" s="244"/>
      <c r="FE21" s="100"/>
      <c r="FF21" s="101"/>
      <c r="FG21" s="102"/>
      <c r="FH21" s="103"/>
      <c r="FI21" s="104"/>
      <c r="FJ21" s="105"/>
      <c r="FK21" s="106"/>
      <c r="FL21" s="107"/>
      <c r="FM21" s="108"/>
      <c r="FO21" s="99"/>
      <c r="FP21" s="244"/>
      <c r="FQ21" s="100"/>
      <c r="FR21" s="101"/>
      <c r="FS21" s="102"/>
      <c r="FT21" s="103"/>
      <c r="FU21" s="104"/>
      <c r="FV21" s="105"/>
      <c r="FW21" s="106"/>
      <c r="FX21" s="107"/>
      <c r="FY21" s="108"/>
      <c r="GA21" s="99"/>
      <c r="GB21" s="244"/>
      <c r="GC21" s="100"/>
      <c r="GD21" s="101"/>
      <c r="GE21" s="102"/>
      <c r="GF21" s="103"/>
      <c r="GG21" s="104"/>
      <c r="GH21" s="105"/>
      <c r="GI21" s="106"/>
      <c r="GJ21" s="107"/>
      <c r="GK21" s="108"/>
      <c r="GM21" s="99"/>
      <c r="GN21" s="244"/>
      <c r="GO21" s="100"/>
      <c r="GP21" s="101"/>
      <c r="GQ21" s="102"/>
      <c r="GR21" s="103"/>
      <c r="GS21" s="104"/>
      <c r="GT21" s="105"/>
      <c r="GU21" s="106"/>
      <c r="GV21" s="107"/>
      <c r="GW21" s="108"/>
      <c r="GY21" s="99"/>
      <c r="GZ21" s="244"/>
      <c r="HA21" s="100"/>
      <c r="HB21" s="101"/>
      <c r="HC21" s="102"/>
      <c r="HD21" s="103"/>
      <c r="HE21" s="104"/>
      <c r="HF21" s="105"/>
      <c r="HG21" s="106"/>
      <c r="HH21" s="107"/>
      <c r="HI21" s="108"/>
      <c r="HK21" s="99"/>
      <c r="HL21" s="244"/>
      <c r="HM21" s="100"/>
      <c r="HN21" s="101"/>
      <c r="HO21" s="102"/>
      <c r="HP21" s="103"/>
      <c r="HQ21" s="104"/>
      <c r="HR21" s="105"/>
      <c r="HS21" s="106"/>
      <c r="HT21" s="107"/>
      <c r="HU21" s="108"/>
      <c r="HW21" s="99"/>
      <c r="HX21" s="244"/>
      <c r="HY21" s="100"/>
      <c r="HZ21" s="101"/>
      <c r="IA21" s="102"/>
      <c r="IB21" s="103"/>
      <c r="IC21" s="104"/>
      <c r="ID21" s="105"/>
      <c r="IE21" s="106"/>
      <c r="IF21" s="107"/>
      <c r="IG21" s="108"/>
      <c r="II21" s="99"/>
      <c r="IJ21" s="244"/>
      <c r="IK21" s="100"/>
      <c r="IL21" s="101"/>
      <c r="IM21" s="102"/>
      <c r="IN21" s="103"/>
      <c r="IO21" s="104"/>
      <c r="IP21" s="105"/>
      <c r="IQ21" s="106"/>
      <c r="IR21" s="107"/>
      <c r="IS21" s="108"/>
      <c r="IU21" s="99"/>
      <c r="IV21" s="244"/>
      <c r="IW21" s="100"/>
      <c r="IX21" s="101"/>
      <c r="IY21" s="102"/>
      <c r="IZ21" s="103"/>
      <c r="JA21" s="104"/>
      <c r="JB21" s="105"/>
      <c r="JC21" s="106"/>
      <c r="JD21" s="107"/>
      <c r="JE21" s="108"/>
      <c r="JG21" s="99"/>
      <c r="JH21" s="244"/>
      <c r="JI21" s="100"/>
      <c r="JJ21" s="101"/>
      <c r="JK21" s="102"/>
      <c r="JL21" s="103"/>
      <c r="JM21" s="104"/>
      <c r="JN21" s="105"/>
      <c r="JO21" s="106"/>
      <c r="JP21" s="107"/>
      <c r="JQ21" s="108"/>
      <c r="JS21" s="99"/>
      <c r="JT21" s="244"/>
      <c r="JU21" s="100"/>
      <c r="JV21" s="101"/>
      <c r="JW21" s="102"/>
      <c r="JX21" s="103"/>
      <c r="JY21" s="104"/>
      <c r="JZ21" s="105"/>
      <c r="KA21" s="106"/>
      <c r="KB21" s="107"/>
      <c r="KC21" s="108"/>
      <c r="KE21" s="99"/>
      <c r="KF21" s="244"/>
    </row>
    <row r="22" spans="1:292" ht="13.5" customHeight="1" x14ac:dyDescent="0.25">
      <c r="A22" s="20"/>
      <c r="B22" s="99" t="s">
        <v>543</v>
      </c>
      <c r="C22" s="2" t="s">
        <v>544</v>
      </c>
      <c r="D22" s="244"/>
      <c r="E22" s="100">
        <f t="shared" si="371"/>
        <v>34226</v>
      </c>
      <c r="F22" s="101" t="str">
        <f t="shared" si="372"/>
        <v>Brundtland III</v>
      </c>
      <c r="G22" s="102">
        <v>33180</v>
      </c>
      <c r="H22" s="103">
        <v>34226</v>
      </c>
      <c r="I22" s="104" t="str">
        <f t="shared" si="373"/>
        <v>Finn Kristensen</v>
      </c>
      <c r="J22" s="105" t="str">
        <f t="shared" si="374"/>
        <v>1936</v>
      </c>
      <c r="K22" s="106" t="str">
        <f t="shared" si="375"/>
        <v>male</v>
      </c>
      <c r="L22" s="107" t="str">
        <f t="shared" si="376"/>
        <v>no_dna01</v>
      </c>
      <c r="M22" s="108" t="str">
        <f t="shared" si="377"/>
        <v>Kristensen_Finn_1936</v>
      </c>
      <c r="N22" s="2" t="str">
        <f t="shared" si="378"/>
        <v/>
      </c>
      <c r="O22" s="99"/>
      <c r="P22" s="244" t="s">
        <v>697</v>
      </c>
      <c r="Q22" s="100" t="str">
        <f t="shared" si="379"/>
        <v/>
      </c>
      <c r="R22" s="101" t="str">
        <f t="shared" si="380"/>
        <v/>
      </c>
      <c r="S22" s="102"/>
      <c r="T22" s="103"/>
      <c r="U22" s="104" t="str">
        <f t="shared" si="381"/>
        <v/>
      </c>
      <c r="V22" s="105" t="str">
        <f t="shared" si="382"/>
        <v/>
      </c>
      <c r="W22" s="106" t="str">
        <f t="shared" si="383"/>
        <v/>
      </c>
      <c r="X22" s="107" t="str">
        <f t="shared" si="384"/>
        <v/>
      </c>
      <c r="Y22" s="108" t="str">
        <f t="shared" si="385"/>
        <v/>
      </c>
      <c r="Z22" s="2" t="str">
        <f t="shared" si="386"/>
        <v/>
      </c>
      <c r="AA22" s="99"/>
      <c r="AB22" s="244" t="s">
        <v>292</v>
      </c>
      <c r="AC22" s="100">
        <f t="shared" ref="AC22:AC28" si="408">IF(AG22="","",AC$3)</f>
        <v>35720</v>
      </c>
      <c r="AD22" s="101" t="str">
        <f t="shared" ref="AD22:AD28" si="409">IF(AG22="","",AC$1)</f>
        <v>Jagland I</v>
      </c>
      <c r="AE22" s="102">
        <v>35431</v>
      </c>
      <c r="AF22" s="103">
        <v>35713</v>
      </c>
      <c r="AG22" s="104" t="str">
        <f t="shared" ref="AG22:AG28" si="410">IF(AN22="","",IF(ISNUMBER(SEARCH(":",AN22)),MID(AN22,FIND(":",AN22)+2,FIND("(",AN22)-FIND(":",AN22)-3),LEFT(AN22,FIND("(",AN22)-2)))</f>
        <v>Ranveig Frøiland</v>
      </c>
      <c r="AH22" s="105" t="str">
        <f t="shared" ref="AH22:AH28" si="411">IF(AN22="","",MID(AN22,FIND("(",AN22)+1,4))</f>
        <v>1945</v>
      </c>
      <c r="AI22" s="106" t="str">
        <f t="shared" ref="AI22:AI28" si="412">IF(ISNUMBER(SEARCH("*female*",AN22)),"female",IF(ISNUMBER(SEARCH("*male*",AN22)),"male",""))</f>
        <v>female</v>
      </c>
      <c r="AJ22" s="107" t="str">
        <f t="shared" ref="AJ22:AJ28" si="413">IF(AN22="","",IF(ISERROR(MID(AN22,FIND("male,",AN22)+6,(FIND(")",AN22)-(FIND("male,",AN22)+6))))=TRUE,"missing/error",MID(AN22,FIND("male,",AN22)+6,(FIND(")",AN22)-(FIND("male,",AN22)+6)))))</f>
        <v>no_dna01</v>
      </c>
      <c r="AK22" s="108" t="str">
        <f t="shared" ref="AK22:AK28" si="414">IF(AG22="","",(MID(AG22,(SEARCH("^^",SUBSTITUTE(AG22," ","^^",LEN(AG22)-LEN(SUBSTITUTE(AG22," ","")))))+1,99)&amp;"_"&amp;LEFT(AG22,FIND(" ",AG22)-1)&amp;"_"&amp;AH22))</f>
        <v>Frøiland_Ranveig_1945</v>
      </c>
      <c r="AL22" s="2" t="str">
        <f t="shared" ref="AL22:AL28" si="415">IF(AN22="","",IF((LEN(AN22)-LEN(SUBSTITUTE(AN22,"male","")))/LEN("male")&gt;1,"!",IF(RIGHT(AN22,1)=")","",IF(RIGHT(AN22,2)=") ","",IF(RIGHT(AN22,2)=").","","!!")))))</f>
        <v/>
      </c>
      <c r="AM22" s="99"/>
      <c r="AN22" s="244" t="s">
        <v>698</v>
      </c>
      <c r="AO22" s="100">
        <f t="shared" ref="AO22:AO28" si="416">IF(AS22="","",AO$3)</f>
        <v>36602</v>
      </c>
      <c r="AP22" s="101" t="str">
        <f t="shared" ref="AP22:AP28" si="417">IF(AS22="","",AO$1)</f>
        <v>Bondevik I</v>
      </c>
      <c r="AQ22" s="102">
        <v>35713</v>
      </c>
      <c r="AR22" s="103">
        <v>36602</v>
      </c>
      <c r="AS22" s="104" t="str">
        <f t="shared" ref="AS22:AS28" si="418">IF(AZ22="","",IF(ISNUMBER(SEARCH(":",AZ22)),MID(AZ22,FIND(":",AZ22)+2,FIND("(",AZ22)-FIND(":",AZ22)-3),LEFT(AZ22,FIND("(",AZ22)-2)))</f>
        <v>Marit Arnstad</v>
      </c>
      <c r="AT22" s="105" t="str">
        <f t="shared" ref="AT22:AT28" si="419">IF(AZ22="","",MID(AZ22,FIND("(",AZ22)+1,4))</f>
        <v>1962</v>
      </c>
      <c r="AU22" s="106" t="str">
        <f t="shared" ref="AU22:AU28" si="420">IF(ISNUMBER(SEARCH("*female*",AZ22)),"female",IF(ISNUMBER(SEARCH("*male*",AZ22)),"male",""))</f>
        <v>female</v>
      </c>
      <c r="AV22" s="107" t="s">
        <v>297</v>
      </c>
      <c r="AW22" s="108" t="str">
        <f t="shared" ref="AW22:AW28" si="421">IF(AS22="","",(MID(AS22,(SEARCH("^^",SUBSTITUTE(AS22," ","^^",LEN(AS22)-LEN(SUBSTITUTE(AS22," ","")))))+1,99)&amp;"_"&amp;LEFT(AS22,FIND(" ",AS22)-1)&amp;"_"&amp;AT22))</f>
        <v>Arnstad_Marit_1962</v>
      </c>
      <c r="AX22" s="2" t="str">
        <f t="shared" ref="AX22:AX28" si="422">IF(AZ22="","",IF((LEN(AZ22)-LEN(SUBSTITUTE(AZ22,"male","")))/LEN("male")&gt;1,"!",IF(RIGHT(AZ22,1)=")","",IF(RIGHT(AZ22,2)=") ","",IF(RIGHT(AZ22,2)=").","","!!")))))</f>
        <v/>
      </c>
      <c r="AY22" s="99" t="s">
        <v>612</v>
      </c>
      <c r="AZ22" s="244" t="s">
        <v>639</v>
      </c>
      <c r="BA22" s="100">
        <f t="shared" ref="BA22:BA28" si="423">IF(BE22="","",BA$3)</f>
        <v>37183</v>
      </c>
      <c r="BB22" s="101" t="str">
        <f t="shared" ref="BB22:BB28" si="424">IF(BE22="","",BA$1)</f>
        <v>Stoltenberg I</v>
      </c>
      <c r="BC22" s="102">
        <v>36602</v>
      </c>
      <c r="BD22" s="103">
        <v>37183</v>
      </c>
      <c r="BE22" s="104" t="str">
        <f t="shared" ref="BE22:BE28" si="425">IF(BL22="","",IF(ISNUMBER(SEARCH(":",BL22)),MID(BL22,FIND(":",BL22)+2,FIND("(",BL22)-FIND(":",BL22)-3),LEFT(BL22,FIND("(",BL22)-2)))</f>
        <v>Olav Akselsen</v>
      </c>
      <c r="BF22" s="105" t="str">
        <f t="shared" ref="BF22:BF28" si="426">IF(BL22="","",MID(BL22,FIND("(",BL22)+1,4))</f>
        <v>1965</v>
      </c>
      <c r="BG22" s="106" t="str">
        <f t="shared" ref="BG22:BG28" si="427">IF(ISNUMBER(SEARCH("*female*",BL22)),"female",IF(ISNUMBER(SEARCH("*male*",BL22)),"male",""))</f>
        <v>male</v>
      </c>
      <c r="BH22" s="107" t="str">
        <f t="shared" ref="BH22:BH28" si="428">IF(BL22="","",IF(ISERROR(MID(BL22,FIND("male,",BL22)+6,(FIND(")",BL22)-(FIND("male,",BL22)+6))))=TRUE,"missing/error",MID(BL22,FIND("male,",BL22)+6,(FIND(")",BL22)-(FIND("male,",BL22)+6)))))</f>
        <v>no_dna01</v>
      </c>
      <c r="BI22" s="108" t="str">
        <f t="shared" ref="BI22:BI28" si="429">IF(BE22="","",(MID(BE22,(SEARCH("^^",SUBSTITUTE(BE22," ","^^",LEN(BE22)-LEN(SUBSTITUTE(BE22," ","")))))+1,99)&amp;"_"&amp;LEFT(BE22,FIND(" ",BE22)-1)&amp;"_"&amp;BF22))</f>
        <v>Akselsen_Olav_1965</v>
      </c>
      <c r="BJ22" s="2" t="str">
        <f t="shared" ref="BJ22:BJ28" si="430">IF(BL22="","",IF((LEN(BL22)-LEN(SUBSTITUTE(BL22,"male","")))/LEN("male")&gt;1,"!",IF(RIGHT(BL22,1)=")","",IF(RIGHT(BL22,2)=") ","",IF(RIGHT(BL22,2)=").","","!!")))))</f>
        <v/>
      </c>
      <c r="BK22" s="99"/>
      <c r="BL22" s="244" t="s">
        <v>699</v>
      </c>
      <c r="BM22" s="100">
        <f t="shared" ref="BM22:BM28" si="431">IF(BQ22="","",BM$3)</f>
        <v>38642</v>
      </c>
      <c r="BN22" s="101" t="str">
        <f t="shared" ref="BN22:BN28" si="432">IF(BQ22="","",BM$1)</f>
        <v>Bondevik II</v>
      </c>
      <c r="BO22" s="102">
        <v>37183</v>
      </c>
      <c r="BP22" s="103">
        <v>38156</v>
      </c>
      <c r="BQ22" s="104" t="str">
        <f t="shared" ref="BQ22:BQ28" si="433">IF(BX22="","",IF(ISNUMBER(SEARCH(":",BX22)),MID(BX22,FIND(":",BX22)+2,FIND("(",BX22)-FIND(":",BX22)-3),LEFT(BX22,FIND("(",BX22)-2)))</f>
        <v>Einar Steensnæs</v>
      </c>
      <c r="BR22" s="105" t="str">
        <f t="shared" ref="BR22:BR28" si="434">IF(BX22="","",MID(BX22,FIND("(",BX22)+1,4))</f>
        <v>1942</v>
      </c>
      <c r="BS22" s="106" t="str">
        <f t="shared" ref="BS22:BS28" si="435">IF(ISNUMBER(SEARCH("*female*",BX22)),"female",IF(ISNUMBER(SEARCH("*male*",BX22)),"male",""))</f>
        <v>male</v>
      </c>
      <c r="BT22" s="107" t="s">
        <v>296</v>
      </c>
      <c r="BU22" s="108" t="str">
        <f t="shared" ref="BU22:BU28" si="436">IF(BQ22="","",(MID(BQ22,(SEARCH("^^",SUBSTITUTE(BQ22," ","^^",LEN(BQ22)-LEN(SUBSTITUTE(BQ22," ","")))))+1,99)&amp;"_"&amp;LEFT(BQ22,FIND(" ",BQ22)-1)&amp;"_"&amp;BR22))</f>
        <v>Steensnæs_Einar_1942</v>
      </c>
      <c r="BV22" s="2" t="str">
        <f t="shared" ref="BV22:BV28" si="437">IF(BX22="","",IF((LEN(BX22)-LEN(SUBSTITUTE(BX22,"male","")))/LEN("male")&gt;1,"!",IF(RIGHT(BX22,1)=")","",IF(RIGHT(BX22,2)=") ","",IF(RIGHT(BX22,2)=").","","!!")))))</f>
        <v/>
      </c>
      <c r="BW22" s="99" t="s">
        <v>609</v>
      </c>
      <c r="BX22" s="244" t="s">
        <v>756</v>
      </c>
      <c r="BY22" s="100">
        <f t="shared" ref="BY22:BY28" si="438">IF(CC22="","",BY$3)</f>
        <v>40106</v>
      </c>
      <c r="BZ22" s="101" t="str">
        <f t="shared" ref="BZ22:BZ28" si="439">IF(CC22="","",BY$1)</f>
        <v>Stoltenberg II</v>
      </c>
      <c r="CA22" s="102">
        <v>38642</v>
      </c>
      <c r="CB22" s="103">
        <v>39346</v>
      </c>
      <c r="CC22" s="104" t="str">
        <f t="shared" ref="CC22:CC28" si="440">IF(CJ22="","",IF(ISNUMBER(SEARCH(":",CJ22)),MID(CJ22,FIND(":",CJ22)+2,FIND("(",CJ22)-FIND(":",CJ22)-3),LEFT(CJ22,FIND("(",CJ22)-2)))</f>
        <v>Odd Roger Enoksen</v>
      </c>
      <c r="CD22" s="105" t="str">
        <f t="shared" ref="CD22:CD28" si="441">IF(CJ22="","",MID(CJ22,FIND("(",CJ22)+1,4))</f>
        <v>1954</v>
      </c>
      <c r="CE22" s="106" t="str">
        <f t="shared" ref="CE22:CE28" si="442">IF(ISNUMBER(SEARCH("*female*",CJ22)),"female",IF(ISNUMBER(SEARCH("*male*",CJ22)),"male",""))</f>
        <v>female</v>
      </c>
      <c r="CF22" s="107" t="s">
        <v>297</v>
      </c>
      <c r="CG22" s="108" t="str">
        <f t="shared" ref="CG22:CG28" si="443">IF(CC22="","",(MID(CC22,(SEARCH("^^",SUBSTITUTE(CC22," ","^^",LEN(CC22)-LEN(SUBSTITUTE(CC22," ","")))))+1,99)&amp;"_"&amp;LEFT(CC22,FIND(" ",CC22)-1)&amp;"_"&amp;CD22))</f>
        <v>Enoksen_Odd_1954</v>
      </c>
      <c r="CH22" s="2" t="str">
        <f t="shared" ref="CH22:CH28" si="444">IF(CJ22="","",IF((LEN(CJ22)-LEN(SUBSTITUTE(CJ22,"male","")))/LEN("male")&gt;1,"!",IF(RIGHT(CJ22,1)=")","",IF(RIGHT(CJ22,2)=") ","",IF(RIGHT(CJ22,2)=").","","!!")))))</f>
        <v/>
      </c>
      <c r="CI22" s="99" t="s">
        <v>609</v>
      </c>
      <c r="CJ22" s="244" t="s">
        <v>640</v>
      </c>
      <c r="CK22" s="100">
        <f t="shared" ref="CK22:CK28" si="445">IF(CO22="","",CK$3)</f>
        <v>41563</v>
      </c>
      <c r="CL22" s="101" t="str">
        <f t="shared" ref="CL22:CL28" si="446">IF(CO22="","",CK$1)</f>
        <v>Stoltenberg III</v>
      </c>
      <c r="CM22" s="102">
        <v>40106</v>
      </c>
      <c r="CN22" s="103">
        <v>40606</v>
      </c>
      <c r="CO22" s="104" t="str">
        <f t="shared" ref="CO22:CO28" si="447">IF(CV22="","",IF(ISNUMBER(SEARCH(":",CV22)),MID(CV22,FIND(":",CV22)+2,FIND("(",CV22)-FIND(":",CV22)-3),LEFT(CV22,FIND("(",CV22)-2)))</f>
        <v>Terje Riis-Johansen</v>
      </c>
      <c r="CP22" s="105" t="str">
        <f t="shared" ref="CP22:CP28" si="448">IF(CV22="","",MID(CV22,FIND("(",CV22)+1,4))</f>
        <v>1968</v>
      </c>
      <c r="CQ22" s="106" t="str">
        <f t="shared" ref="CQ22:CQ28" si="449">IF(ISNUMBER(SEARCH("*female*",CV22)),"female",IF(ISNUMBER(SEARCH("*male*",CV22)),"male",""))</f>
        <v>male</v>
      </c>
      <c r="CR22" s="107" t="s">
        <v>297</v>
      </c>
      <c r="CS22" s="108" t="str">
        <f t="shared" ref="CS22:CS28" si="450">IF(CO22="","",(MID(CO22,(SEARCH("^^",SUBSTITUTE(CO22," ","^^",LEN(CO22)-LEN(SUBSTITUTE(CO22," ","")))))+1,99)&amp;"_"&amp;LEFT(CO22,FIND(" ",CO22)-1)&amp;"_"&amp;CP22))</f>
        <v>Riis-Johansen_Terje_1968</v>
      </c>
      <c r="CT22" s="2" t="str">
        <f t="shared" ref="CT22:CT28" si="451">IF(CV22="","",IF((LEN(CV22)-LEN(SUBSTITUTE(CV22,"male","")))/LEN("male")&gt;1,"!",IF(RIGHT(CV22,1)=")","",IF(RIGHT(CV22,2)=") ","",IF(RIGHT(CV22,2)=").","","!!")))))</f>
        <v/>
      </c>
      <c r="CU22" s="99"/>
      <c r="CV22" s="244" t="s">
        <v>641</v>
      </c>
      <c r="CW22" s="100">
        <f t="shared" ref="CW22:CW37" si="452">IF(DA22="","",CW$3)</f>
        <v>43117</v>
      </c>
      <c r="CX22" s="101" t="str">
        <f t="shared" ref="CX22:CX37" si="453">IF(DA22="","",CW$1)</f>
        <v>Solberg I</v>
      </c>
      <c r="CY22" s="102">
        <f t="shared" ref="CY22:CY30" si="454">IF($DA22="","",CW$2)</f>
        <v>41563</v>
      </c>
      <c r="CZ22" s="102">
        <v>42724</v>
      </c>
      <c r="DA22" s="104" t="str">
        <f t="shared" ref="DA22:DA37" si="455">IF(DH22="","",IF(ISNUMBER(SEARCH(":",DH22)),MID(DH22,FIND(":",DH22)+2,FIND("(",DH22)-FIND(":",DH22)-3),LEFT(DH22,FIND("(",DH22)-2)))</f>
        <v>Tord Lien</v>
      </c>
      <c r="DB22" s="105" t="str">
        <f t="shared" ref="DB22:DB37" si="456">IF(DH22="","",MID(DH22,FIND("(",DH22)+1,4))</f>
        <v>1975</v>
      </c>
      <c r="DC22" s="106" t="str">
        <f t="shared" ref="DC22:DC37" si="457">IF(ISNUMBER(SEARCH("*female*",DH22)),"female",IF(ISNUMBER(SEARCH("*male*",DH22)),"male",""))</f>
        <v>male</v>
      </c>
      <c r="DD22" s="107" t="str">
        <f t="shared" ref="DD22:DD37" si="458">IF(DH22="","",IF(ISERROR(MID(DH22,FIND("male,",DH22)+6,(FIND(")",DH22)-(FIND("male,",DH22)+6))))=TRUE,"missing/error",MID(DH22,FIND("male,",DH22)+6,(FIND(")",DH22)-(FIND("male,",DH22)+6)))))</f>
        <v>no_frp01</v>
      </c>
      <c r="DE22" s="108" t="str">
        <f t="shared" ref="DE22:DE37" si="459">IF(DA22="","",(MID(DA22,(SEARCH("^^",SUBSTITUTE(DA22," ","^^",LEN(DA22)-LEN(SUBSTITUTE(DA22," ","")))))+1,99)&amp;"_"&amp;LEFT(DA22,FIND(" ",DA22)-1)&amp;"_"&amp;DB22))</f>
        <v>Lien_Tord_1975</v>
      </c>
      <c r="DF22" s="2" t="str">
        <f t="shared" ref="DF22:DF30" si="460">IF(DH22="","",IF((LEN(DH22)-LEN(SUBSTITUTE(DH22,"male","")))/LEN("male")&gt;1,"!",IF(RIGHT(DH22,1)=")","",IF(RIGHT(DH22,2)=") ","",IF(RIGHT(DH22,2)=").","","!!")))))</f>
        <v/>
      </c>
      <c r="DG22" s="99" t="s">
        <v>904</v>
      </c>
      <c r="DH22" s="246" t="s">
        <v>821</v>
      </c>
      <c r="DI22" s="100">
        <f t="shared" ref="DI22:DI30" si="461">IF(DM22="","",DI$3)</f>
        <v>43487</v>
      </c>
      <c r="DJ22" s="101" t="str">
        <f t="shared" ref="DJ22:DJ30" si="462">IF(DM22="","",DI$1)</f>
        <v>Solberg II</v>
      </c>
      <c r="DK22" s="102">
        <f t="shared" si="256"/>
        <v>43117</v>
      </c>
      <c r="DL22" s="102">
        <v>43343</v>
      </c>
      <c r="DM22" s="104" t="str">
        <f t="shared" ref="DM22:DM30" si="463">IF(DT22="","",IF(ISNUMBER(SEARCH(":",DT22)),MID(DT22,FIND(":",DT22)+2,FIND("(",DT22)-FIND(":",DT22)-3),LEFT(DT22,FIND("(",DT22)-2)))</f>
        <v>Terje Søviknes</v>
      </c>
      <c r="DN22" s="105" t="str">
        <f t="shared" ref="DN22:DN30" si="464">IF(DT22="","",MID(DT22,FIND("(",DT22)+1,4))</f>
        <v>1969</v>
      </c>
      <c r="DO22" s="106" t="str">
        <f t="shared" ref="DO22:DO30" si="465">IF(ISNUMBER(SEARCH("*female*",DT22)),"female",IF(ISNUMBER(SEARCH("*male*",DT22)),"male",""))</f>
        <v>male</v>
      </c>
      <c r="DP22" s="107" t="str">
        <f t="shared" ref="DP22:DP30" si="466">IF(DT22="","",IF(ISERROR(MID(DT22,FIND("male,",DT22)+6,(FIND(")",DT22)-(FIND("male,",DT22)+6))))=TRUE,"missing/error",MID(DT22,FIND("male,",DT22)+6,(FIND(")",DT22)-(FIND("male,",DT22)+6)))))</f>
        <v>no_frp01</v>
      </c>
      <c r="DQ22" s="108" t="str">
        <f t="shared" ref="DQ22:DQ30" si="467">IF(DM22="","",(MID(DM22,(SEARCH("^^",SUBSTITUTE(DM22," ","^^",LEN(DM22)-LEN(SUBSTITUTE(DM22," ","")))))+1,99)&amp;"_"&amp;LEFT(DM22,FIND(" ",DM22)-1)&amp;"_"&amp;DN22))</f>
        <v>Søviknes_Terje_1969</v>
      </c>
      <c r="DR22" s="2" t="str">
        <f t="shared" ref="DR22:DR30" si="468">IF(DT22="","",IF((LEN(DT22)-LEN(SUBSTITUTE(DT22,"male","")))/LEN("male")&gt;1,"!",IF(RIGHT(DT22,1)=")","",IF(RIGHT(DT22,2)=") ","",IF(RIGHT(DT22,2)=").","","!!")))))</f>
        <v/>
      </c>
      <c r="DS22" s="99"/>
      <c r="DT22" s="244" t="s">
        <v>905</v>
      </c>
      <c r="DU22" s="100">
        <f t="shared" si="71"/>
        <v>43830</v>
      </c>
      <c r="DV22" s="101" t="str">
        <f t="shared" ref="DV22:DV30" si="469">IF(DY22="","",DU$1)</f>
        <v>Solberg III</v>
      </c>
      <c r="DW22" s="102">
        <f t="shared" si="265"/>
        <v>43487</v>
      </c>
      <c r="DX22" s="102">
        <v>43817</v>
      </c>
      <c r="DY22" s="104" t="str">
        <f t="shared" ref="DY22:DY30" si="470">IF(EF22="","",IF(ISNUMBER(SEARCH(":",EF22)),MID(EF22,FIND(":",EF22)+2,FIND("(",EF22)-FIND(":",EF22)-3),LEFT(EF22,FIND("(",EF22)-2)))</f>
        <v>Kjell-Børge Freiberg</v>
      </c>
      <c r="DZ22" s="105" t="str">
        <f t="shared" ref="DZ22:DZ30" si="471">IF(EF22="","",MID(EF22,FIND("(",EF22)+1,4))</f>
        <v>1971</v>
      </c>
      <c r="EA22" s="106" t="str">
        <f t="shared" ref="EA22:EA30" si="472">IF(ISNUMBER(SEARCH("*female*",EF22)),"female",IF(ISNUMBER(SEARCH("*male*",EF22)),"male",""))</f>
        <v>male</v>
      </c>
      <c r="EB22" s="107" t="str">
        <f t="shared" ref="EB22:EB30" si="473">IF(EF22="","",IF(ISERROR(MID(EF22,FIND("male,",EF22)+6,(FIND(")",EF22)-(FIND("male,",EF22)+6))))=TRUE,"missing/error",MID(EF22,FIND("male,",EF22)+6,(FIND(")",EF22)-(FIND("male,",EF22)+6)))))</f>
        <v>no_frp01</v>
      </c>
      <c r="EC22" s="108" t="str">
        <f t="shared" ref="EC22:EC30" si="474">IF(DY22="","",(MID(DY22,(SEARCH("^^",SUBSTITUTE(DY22," ","^^",LEN(DY22)-LEN(SUBSTITUTE(DY22," ","")))))+1,99)&amp;"_"&amp;LEFT(DY22,FIND(" ",DY22)-1)&amp;"_"&amp;DZ22))</f>
        <v>Freiberg_Kjell-Børge_1971</v>
      </c>
      <c r="ED22" s="2" t="str">
        <f t="shared" ref="ED22:ED30" si="475">IF(EF22="","",IF((LEN(EF22)-LEN(SUBSTITUTE(EF22,"male","")))/LEN("male")&gt;1,"!",IF(RIGHT(EF22,1)=")","",IF(RIGHT(EF22,2)=") ","",IF(RIGHT(EF22,2)=").","","!!")))))</f>
        <v/>
      </c>
      <c r="EE22" s="99" t="s">
        <v>603</v>
      </c>
      <c r="EF22" s="244" t="s">
        <v>924</v>
      </c>
      <c r="EG22" s="100">
        <f t="shared" si="79"/>
        <v>44483</v>
      </c>
      <c r="EH22" s="101" t="str">
        <f t="shared" ref="EH22:EH30" si="476">IF(EK22="","",EG$1)</f>
        <v>Solberg IV</v>
      </c>
      <c r="EI22" s="102">
        <f t="shared" si="273"/>
        <v>43854</v>
      </c>
      <c r="EJ22" s="102">
        <f t="shared" si="274"/>
        <v>44483</v>
      </c>
      <c r="EK22" s="104" t="str">
        <f t="shared" ref="EK22:EK30" si="477">IF(ER22="","",IF(ISNUMBER(SEARCH(":",ER22)),MID(ER22,FIND(":",ER22)+2,FIND("(",ER22)-FIND(":",ER22)-3),LEFT(ER22,FIND("(",ER22)-2)))</f>
        <v>Tina Bruu</v>
      </c>
      <c r="EL22" s="105" t="str">
        <f t="shared" ref="EL22:EL30" si="478">IF(ER22="","",MID(ER22,FIND("(",ER22)+1,4))</f>
        <v>1986</v>
      </c>
      <c r="EM22" s="106" t="str">
        <f t="shared" ref="EM22:EM30" si="479">IF(ISNUMBER(SEARCH("*female*",ER22)),"female",IF(ISNUMBER(SEARCH("*male*",ER22)),"male",""))</f>
        <v>female</v>
      </c>
      <c r="EN22" s="107" t="str">
        <f t="shared" ref="EN22:EN30" si="480">IF(ER22="","",IF(ISERROR(MID(ER22,FIND("male,",ER22)+6,(FIND(")",ER22)-(FIND("male,",ER22)+6))))=TRUE,"missing/error",MID(ER22,FIND("male,",ER22)+6,(FIND(")",ER22)-(FIND("male,",ER22)+6)))))</f>
        <v>no_h01</v>
      </c>
      <c r="EO22" s="108" t="str">
        <f t="shared" ref="EO22:EO30" si="481">IF(EK22="","",(MID(EK22,(SEARCH("^^",SUBSTITUTE(EK22," ","^^",LEN(EK22)-LEN(SUBSTITUTE(EK22," ","")))))+1,99)&amp;"_"&amp;LEFT(EK22,FIND(" ",EK22)-1)&amp;"_"&amp;EL22))</f>
        <v>Bruu_Tina_1986</v>
      </c>
      <c r="EP22" s="2" t="str">
        <f t="shared" ref="EP22:EP30" si="482">IF(ER22="","",IF((LEN(ER22)-LEN(SUBSTITUTE(ER22,"male","")))/LEN("male")&gt;1,"!",IF(RIGHT(ER22,1)=")","",IF(RIGHT(ER22,2)=") ","",IF(RIGHT(ER22,2)=").","","!!")))))</f>
        <v/>
      </c>
      <c r="EQ22" s="99"/>
      <c r="ER22" s="244" t="s">
        <v>945</v>
      </c>
      <c r="ES22" s="100">
        <f t="shared" si="87"/>
        <v>45291</v>
      </c>
      <c r="ET22" s="101" t="str">
        <f t="shared" si="275"/>
        <v>Støre I</v>
      </c>
      <c r="EU22" s="102">
        <f t="shared" si="276"/>
        <v>44483</v>
      </c>
      <c r="EV22" s="102">
        <v>44627</v>
      </c>
      <c r="EW22" s="104" t="str">
        <f t="shared" si="278"/>
        <v>Marte Mjøs Persen</v>
      </c>
      <c r="EX22" s="105" t="str">
        <f t="shared" si="279"/>
        <v>1975</v>
      </c>
      <c r="EY22" s="106" t="str">
        <f t="shared" si="280"/>
        <v>female</v>
      </c>
      <c r="EZ22" s="107" t="str">
        <f t="shared" si="281"/>
        <v>no_dna01</v>
      </c>
      <c r="FA22" s="108" t="str">
        <f t="shared" si="282"/>
        <v>Persen_Marte_1975</v>
      </c>
      <c r="FB22" s="2" t="str">
        <f t="shared" si="283"/>
        <v/>
      </c>
      <c r="FC22" s="99" t="s">
        <v>909</v>
      </c>
      <c r="FD22" s="244" t="s">
        <v>972</v>
      </c>
      <c r="FE22" s="100"/>
      <c r="FF22" s="101" t="str">
        <f t="shared" ref="FF22:FF30" si="483">IF(FI22="","",FE$1)</f>
        <v/>
      </c>
      <c r="FG22" s="102"/>
      <c r="FH22" s="103"/>
      <c r="FI22" s="104" t="str">
        <f t="shared" ref="FI22:FI30" si="484">IF(FP22="","",IF(ISNUMBER(SEARCH(":",FP22)),MID(FP22,FIND(":",FP22)+2,FIND("(",FP22)-FIND(":",FP22)-3),LEFT(FP22,FIND("(",FP22)-2)))</f>
        <v/>
      </c>
      <c r="FJ22" s="105" t="str">
        <f t="shared" ref="FJ22:FJ30" si="485">IF(FP22="","",MID(FP22,FIND("(",FP22)+1,4))</f>
        <v/>
      </c>
      <c r="FK22" s="106" t="str">
        <f t="shared" ref="FK22:FK30" si="486">IF(ISNUMBER(SEARCH("*female*",FP22)),"female",IF(ISNUMBER(SEARCH("*male*",FP22)),"male",""))</f>
        <v/>
      </c>
      <c r="FL22" s="107" t="str">
        <f t="shared" ref="FL22:FL30" si="487">IF(FP22="","",IF(ISERROR(MID(FP22,FIND("male,",FP22)+6,(FIND(")",FP22)-(FIND("male,",FP22)+6))))=TRUE,"missing/error",MID(FP22,FIND("male,",FP22)+6,(FIND(")",FP22)-(FIND("male,",FP22)+6)))))</f>
        <v/>
      </c>
      <c r="FM22" s="108" t="str">
        <f t="shared" ref="FM22:FM30" si="488">IF(FI22="","",(MID(FI22,(SEARCH("^^",SUBSTITUTE(FI22," ","^^",LEN(FI22)-LEN(SUBSTITUTE(FI22," ","")))))+1,99)&amp;"_"&amp;LEFT(FI22,FIND(" ",FI22)-1)&amp;"_"&amp;FJ22))</f>
        <v/>
      </c>
      <c r="FN22" s="2" t="str">
        <f t="shared" ref="FN22:FN30" si="489">IF(FP22="","",IF((LEN(FP22)-LEN(SUBSTITUTE(FP22,"male","")))/LEN("male")&gt;1,"!",IF(RIGHT(FP22,1)=")","",IF(RIGHT(FP22,2)=") ","",IF(RIGHT(FP22,2)=").","","!!")))))</f>
        <v/>
      </c>
      <c r="FO22" s="99"/>
      <c r="FP22" s="244"/>
      <c r="FQ22" s="100" t="str">
        <f t="shared" ref="FQ22:FQ30" si="490">IF(FU22="","",FQ$3)</f>
        <v/>
      </c>
      <c r="FR22" s="101" t="str">
        <f t="shared" ref="FR22:FR30" si="491">IF(FU22="","",FQ$1)</f>
        <v/>
      </c>
      <c r="FS22" s="102"/>
      <c r="FT22" s="103"/>
      <c r="FU22" s="104" t="str">
        <f t="shared" ref="FU22:FU30" si="492">IF(GB22="","",IF(ISNUMBER(SEARCH(":",GB22)),MID(GB22,FIND(":",GB22)+2,FIND("(",GB22)-FIND(":",GB22)-3),LEFT(GB22,FIND("(",GB22)-2)))</f>
        <v/>
      </c>
      <c r="FV22" s="105" t="str">
        <f t="shared" ref="FV22:FV30" si="493">IF(GB22="","",MID(GB22,FIND("(",GB22)+1,4))</f>
        <v/>
      </c>
      <c r="FW22" s="106" t="str">
        <f t="shared" ref="FW22:FW30" si="494">IF(ISNUMBER(SEARCH("*female*",GB22)),"female",IF(ISNUMBER(SEARCH("*male*",GB22)),"male",""))</f>
        <v/>
      </c>
      <c r="FX22" s="107" t="str">
        <f t="shared" ref="FX22:FX30" si="495">IF(GB22="","",IF(ISERROR(MID(GB22,FIND("male,",GB22)+6,(FIND(")",GB22)-(FIND("male,",GB22)+6))))=TRUE,"missing/error",MID(GB22,FIND("male,",GB22)+6,(FIND(")",GB22)-(FIND("male,",GB22)+6)))))</f>
        <v/>
      </c>
      <c r="FY22" s="108" t="str">
        <f t="shared" ref="FY22:FY30" si="496">IF(FU22="","",(MID(FU22,(SEARCH("^^",SUBSTITUTE(FU22," ","^^",LEN(FU22)-LEN(SUBSTITUTE(FU22," ","")))))+1,99)&amp;"_"&amp;LEFT(FU22,FIND(" ",FU22)-1)&amp;"_"&amp;FV22))</f>
        <v/>
      </c>
      <c r="FZ22" s="2" t="str">
        <f t="shared" ref="FZ22:FZ30" si="497">IF(GB22="","",IF((LEN(GB22)-LEN(SUBSTITUTE(GB22,"male","")))/LEN("male")&gt;1,"!",IF(RIGHT(GB22,1)=")","",IF(RIGHT(GB22,2)=") ","",IF(RIGHT(GB22,2)=").","","!!")))))</f>
        <v/>
      </c>
      <c r="GA22" s="99"/>
      <c r="GB22" s="244"/>
      <c r="GC22" s="100" t="str">
        <f t="shared" ref="GC22:GC30" si="498">IF(GG22="","",GC$3)</f>
        <v/>
      </c>
      <c r="GD22" s="101" t="str">
        <f t="shared" ref="GD22:GD30" si="499">IF(GG22="","",GC$1)</f>
        <v/>
      </c>
      <c r="GE22" s="102"/>
      <c r="GF22" s="103"/>
      <c r="GG22" s="104" t="str">
        <f t="shared" ref="GG22:GG30" si="500">IF(GN22="","",IF(ISNUMBER(SEARCH(":",GN22)),MID(GN22,FIND(":",GN22)+2,FIND("(",GN22)-FIND(":",GN22)-3),LEFT(GN22,FIND("(",GN22)-2)))</f>
        <v/>
      </c>
      <c r="GH22" s="105" t="str">
        <f t="shared" ref="GH22:GH30" si="501">IF(GN22="","",MID(GN22,FIND("(",GN22)+1,4))</f>
        <v/>
      </c>
      <c r="GI22" s="106" t="str">
        <f t="shared" ref="GI22:GI30" si="502">IF(ISNUMBER(SEARCH("*female*",GN22)),"female",IF(ISNUMBER(SEARCH("*male*",GN22)),"male",""))</f>
        <v/>
      </c>
      <c r="GJ22" s="107" t="str">
        <f t="shared" ref="GJ22:GJ30" si="503">IF(GN22="","",IF(ISERROR(MID(GN22,FIND("male,",GN22)+6,(FIND(")",GN22)-(FIND("male,",GN22)+6))))=TRUE,"missing/error",MID(GN22,FIND("male,",GN22)+6,(FIND(")",GN22)-(FIND("male,",GN22)+6)))))</f>
        <v/>
      </c>
      <c r="GK22" s="108" t="str">
        <f t="shared" ref="GK22:GK30" si="504">IF(GG22="","",(MID(GG22,(SEARCH("^^",SUBSTITUTE(GG22," ","^^",LEN(GG22)-LEN(SUBSTITUTE(GG22," ","")))))+1,99)&amp;"_"&amp;LEFT(GG22,FIND(" ",GG22)-1)&amp;"_"&amp;GH22))</f>
        <v/>
      </c>
      <c r="GL22" s="2" t="str">
        <f t="shared" ref="GL22:GL30" si="505">IF(GN22="","",IF((LEN(GN22)-LEN(SUBSTITUTE(GN22,"male","")))/LEN("male")&gt;1,"!",IF(RIGHT(GN22,1)=")","",IF(RIGHT(GN22,2)=") ","",IF(RIGHT(GN22,2)=").","","!!")))))</f>
        <v/>
      </c>
      <c r="GM22" s="99"/>
      <c r="GN22" s="244"/>
      <c r="GO22" s="100" t="str">
        <f t="shared" ref="GO22:GO30" si="506">IF(GS22="","",GO$3)</f>
        <v/>
      </c>
      <c r="GP22" s="101" t="str">
        <f t="shared" ref="GP22:GP30" si="507">IF(GS22="","",GO$1)</f>
        <v/>
      </c>
      <c r="GQ22" s="102"/>
      <c r="GR22" s="103"/>
      <c r="GS22" s="104" t="str">
        <f t="shared" ref="GS22:GS30" si="508">IF(GZ22="","",IF(ISNUMBER(SEARCH(":",GZ22)),MID(GZ22,FIND(":",GZ22)+2,FIND("(",GZ22)-FIND(":",GZ22)-3),LEFT(GZ22,FIND("(",GZ22)-2)))</f>
        <v/>
      </c>
      <c r="GT22" s="105" t="str">
        <f t="shared" ref="GT22:GT30" si="509">IF(GZ22="","",MID(GZ22,FIND("(",GZ22)+1,4))</f>
        <v/>
      </c>
      <c r="GU22" s="106" t="str">
        <f t="shared" ref="GU22:GU30" si="510">IF(ISNUMBER(SEARCH("*female*",GZ22)),"female",IF(ISNUMBER(SEARCH("*male*",GZ22)),"male",""))</f>
        <v/>
      </c>
      <c r="GV22" s="107" t="str">
        <f t="shared" ref="GV22:GV30" si="511">IF(GZ22="","",IF(ISERROR(MID(GZ22,FIND("male,",GZ22)+6,(FIND(")",GZ22)-(FIND("male,",GZ22)+6))))=TRUE,"missing/error",MID(GZ22,FIND("male,",GZ22)+6,(FIND(")",GZ22)-(FIND("male,",GZ22)+6)))))</f>
        <v/>
      </c>
      <c r="GW22" s="108" t="str">
        <f t="shared" ref="GW22:GW30" si="512">IF(GS22="","",(MID(GS22,(SEARCH("^^",SUBSTITUTE(GS22," ","^^",LEN(GS22)-LEN(SUBSTITUTE(GS22," ","")))))+1,99)&amp;"_"&amp;LEFT(GS22,FIND(" ",GS22)-1)&amp;"_"&amp;GT22))</f>
        <v/>
      </c>
      <c r="GX22" s="2" t="str">
        <f t="shared" ref="GX22:GX30" si="513">IF(GZ22="","",IF((LEN(GZ22)-LEN(SUBSTITUTE(GZ22,"male","")))/LEN("male")&gt;1,"!",IF(RIGHT(GZ22,1)=")","",IF(RIGHT(GZ22,2)=") ","",IF(RIGHT(GZ22,2)=").","","!!")))))</f>
        <v/>
      </c>
      <c r="GY22" s="99"/>
      <c r="GZ22" s="244"/>
      <c r="HA22" s="100" t="str">
        <f t="shared" ref="HA22:HA30" si="514">IF(HE22="","",HA$3)</f>
        <v/>
      </c>
      <c r="HB22" s="101" t="str">
        <f t="shared" ref="HB22:HB30" si="515">IF(HE22="","",HA$1)</f>
        <v/>
      </c>
      <c r="HC22" s="102"/>
      <c r="HD22" s="103"/>
      <c r="HE22" s="104" t="str">
        <f t="shared" ref="HE22:HE30" si="516">IF(HL22="","",IF(ISNUMBER(SEARCH(":",HL22)),MID(HL22,FIND(":",HL22)+2,FIND("(",HL22)-FIND(":",HL22)-3),LEFT(HL22,FIND("(",HL22)-2)))</f>
        <v/>
      </c>
      <c r="HF22" s="105" t="str">
        <f t="shared" ref="HF22:HF30" si="517">IF(HL22="","",MID(HL22,FIND("(",HL22)+1,4))</f>
        <v/>
      </c>
      <c r="HG22" s="106" t="str">
        <f t="shared" ref="HG22:HG30" si="518">IF(ISNUMBER(SEARCH("*female*",HL22)),"female",IF(ISNUMBER(SEARCH("*male*",HL22)),"male",""))</f>
        <v/>
      </c>
      <c r="HH22" s="107" t="str">
        <f t="shared" ref="HH22:HH30" si="519">IF(HL22="","",IF(ISERROR(MID(HL22,FIND("male,",HL22)+6,(FIND(")",HL22)-(FIND("male,",HL22)+6))))=TRUE,"missing/error",MID(HL22,FIND("male,",HL22)+6,(FIND(")",HL22)-(FIND("male,",HL22)+6)))))</f>
        <v/>
      </c>
      <c r="HI22" s="108" t="str">
        <f t="shared" ref="HI22:HI30" si="520">IF(HE22="","",(MID(HE22,(SEARCH("^^",SUBSTITUTE(HE22," ","^^",LEN(HE22)-LEN(SUBSTITUTE(HE22," ","")))))+1,99)&amp;"_"&amp;LEFT(HE22,FIND(" ",HE22)-1)&amp;"_"&amp;HF22))</f>
        <v/>
      </c>
      <c r="HJ22" s="2" t="str">
        <f t="shared" ref="HJ22:HJ30" si="521">IF(HL22="","",IF((LEN(HL22)-LEN(SUBSTITUTE(HL22,"male","")))/LEN("male")&gt;1,"!",IF(RIGHT(HL22,1)=")","",IF(RIGHT(HL22,2)=") ","",IF(RIGHT(HL22,2)=").","","!!")))))</f>
        <v/>
      </c>
      <c r="HK22" s="99"/>
      <c r="HL22" s="244"/>
      <c r="HM22" s="100" t="str">
        <f t="shared" ref="HM22:HM30" si="522">IF(HQ22="","",HM$3)</f>
        <v/>
      </c>
      <c r="HN22" s="101" t="str">
        <f t="shared" ref="HN22:HN30" si="523">IF(HQ22="","",HM$1)</f>
        <v/>
      </c>
      <c r="HO22" s="102"/>
      <c r="HP22" s="103"/>
      <c r="HQ22" s="104" t="str">
        <f t="shared" ref="HQ22:HQ30" si="524">IF(HX22="","",IF(ISNUMBER(SEARCH(":",HX22)),MID(HX22,FIND(":",HX22)+2,FIND("(",HX22)-FIND(":",HX22)-3),LEFT(HX22,FIND("(",HX22)-2)))</f>
        <v/>
      </c>
      <c r="HR22" s="105" t="str">
        <f t="shared" ref="HR22:HR30" si="525">IF(HX22="","",MID(HX22,FIND("(",HX22)+1,4))</f>
        <v/>
      </c>
      <c r="HS22" s="106" t="str">
        <f t="shared" ref="HS22:HS30" si="526">IF(ISNUMBER(SEARCH("*female*",HX22)),"female",IF(ISNUMBER(SEARCH("*male*",HX22)),"male",""))</f>
        <v/>
      </c>
      <c r="HT22" s="107" t="str">
        <f t="shared" ref="HT22:HT30" si="527">IF(HX22="","",IF(ISERROR(MID(HX22,FIND("male,",HX22)+6,(FIND(")",HX22)-(FIND("male,",HX22)+6))))=TRUE,"missing/error",MID(HX22,FIND("male,",HX22)+6,(FIND(")",HX22)-(FIND("male,",HX22)+6)))))</f>
        <v/>
      </c>
      <c r="HU22" s="108" t="str">
        <f t="shared" ref="HU22:HU30" si="528">IF(HQ22="","",(MID(HQ22,(SEARCH("^^",SUBSTITUTE(HQ22," ","^^",LEN(HQ22)-LEN(SUBSTITUTE(HQ22," ","")))))+1,99)&amp;"_"&amp;LEFT(HQ22,FIND(" ",HQ22)-1)&amp;"_"&amp;HR22))</f>
        <v/>
      </c>
      <c r="HV22" s="2" t="str">
        <f t="shared" ref="HV22:HV30" si="529">IF(HX22="","",IF((LEN(HX22)-LEN(SUBSTITUTE(HX22,"male","")))/LEN("male")&gt;1,"!",IF(RIGHT(HX22,1)=")","",IF(RIGHT(HX22,2)=") ","",IF(RIGHT(HX22,2)=").","","!!")))))</f>
        <v/>
      </c>
      <c r="HW22" s="99"/>
      <c r="HX22" s="244"/>
      <c r="HY22" s="100" t="str">
        <f t="shared" ref="HY22:HY30" si="530">IF(IC22="","",HY$3)</f>
        <v/>
      </c>
      <c r="HZ22" s="101" t="str">
        <f t="shared" ref="HZ22:HZ30" si="531">IF(IC22="","",HY$1)</f>
        <v/>
      </c>
      <c r="IA22" s="102"/>
      <c r="IB22" s="103"/>
      <c r="IC22" s="104" t="str">
        <f t="shared" ref="IC22:IC30" si="532">IF(IJ22="","",IF(ISNUMBER(SEARCH(":",IJ22)),MID(IJ22,FIND(":",IJ22)+2,FIND("(",IJ22)-FIND(":",IJ22)-3),LEFT(IJ22,FIND("(",IJ22)-2)))</f>
        <v/>
      </c>
      <c r="ID22" s="105" t="str">
        <f t="shared" ref="ID22:ID30" si="533">IF(IJ22="","",MID(IJ22,FIND("(",IJ22)+1,4))</f>
        <v/>
      </c>
      <c r="IE22" s="106" t="str">
        <f t="shared" ref="IE22:IE30" si="534">IF(ISNUMBER(SEARCH("*female*",IJ22)),"female",IF(ISNUMBER(SEARCH("*male*",IJ22)),"male",""))</f>
        <v/>
      </c>
      <c r="IF22" s="107" t="str">
        <f t="shared" ref="IF22:IF30" si="535">IF(IJ22="","",IF(ISERROR(MID(IJ22,FIND("male,",IJ22)+6,(FIND(")",IJ22)-(FIND("male,",IJ22)+6))))=TRUE,"missing/error",MID(IJ22,FIND("male,",IJ22)+6,(FIND(")",IJ22)-(FIND("male,",IJ22)+6)))))</f>
        <v/>
      </c>
      <c r="IG22" s="108" t="str">
        <f t="shared" ref="IG22:IG30" si="536">IF(IC22="","",(MID(IC22,(SEARCH("^^",SUBSTITUTE(IC22," ","^^",LEN(IC22)-LEN(SUBSTITUTE(IC22," ","")))))+1,99)&amp;"_"&amp;LEFT(IC22,FIND(" ",IC22)-1)&amp;"_"&amp;ID22))</f>
        <v/>
      </c>
      <c r="IH22" s="2" t="str">
        <f t="shared" ref="IH22:IH30" si="537">IF(IJ22="","",IF((LEN(IJ22)-LEN(SUBSTITUTE(IJ22,"male","")))/LEN("male")&gt;1,"!",IF(RIGHT(IJ22,1)=")","",IF(RIGHT(IJ22,2)=") ","",IF(RIGHT(IJ22,2)=").","","!!")))))</f>
        <v/>
      </c>
      <c r="II22" s="99"/>
      <c r="IJ22" s="244"/>
      <c r="IK22" s="100" t="str">
        <f t="shared" ref="IK22:IK30" si="538">IF(IO22="","",IK$3)</f>
        <v/>
      </c>
      <c r="IL22" s="101" t="str">
        <f t="shared" ref="IL22:IL30" si="539">IF(IO22="","",IK$1)</f>
        <v/>
      </c>
      <c r="IM22" s="102"/>
      <c r="IN22" s="103"/>
      <c r="IO22" s="104" t="str">
        <f t="shared" ref="IO22:IO30" si="540">IF(IV22="","",IF(ISNUMBER(SEARCH(":",IV22)),MID(IV22,FIND(":",IV22)+2,FIND("(",IV22)-FIND(":",IV22)-3),LEFT(IV22,FIND("(",IV22)-2)))</f>
        <v/>
      </c>
      <c r="IP22" s="105" t="str">
        <f t="shared" ref="IP22:IP30" si="541">IF(IV22="","",MID(IV22,FIND("(",IV22)+1,4))</f>
        <v/>
      </c>
      <c r="IQ22" s="106" t="str">
        <f t="shared" ref="IQ22:IQ30" si="542">IF(ISNUMBER(SEARCH("*female*",IV22)),"female",IF(ISNUMBER(SEARCH("*male*",IV22)),"male",""))</f>
        <v/>
      </c>
      <c r="IR22" s="107" t="str">
        <f t="shared" ref="IR22:IR30" si="543">IF(IV22="","",IF(ISERROR(MID(IV22,FIND("male,",IV22)+6,(FIND(")",IV22)-(FIND("male,",IV22)+6))))=TRUE,"missing/error",MID(IV22,FIND("male,",IV22)+6,(FIND(")",IV22)-(FIND("male,",IV22)+6)))))</f>
        <v/>
      </c>
      <c r="IS22" s="108" t="str">
        <f t="shared" ref="IS22:IS30" si="544">IF(IO22="","",(MID(IO22,(SEARCH("^^",SUBSTITUTE(IO22," ","^^",LEN(IO22)-LEN(SUBSTITUTE(IO22," ","")))))+1,99)&amp;"_"&amp;LEFT(IO22,FIND(" ",IO22)-1)&amp;"_"&amp;IP22))</f>
        <v/>
      </c>
      <c r="IT22" s="2" t="str">
        <f t="shared" ref="IT22:IT30" si="545">IF(IV22="","",IF((LEN(IV22)-LEN(SUBSTITUTE(IV22,"male","")))/LEN("male")&gt;1,"!",IF(RIGHT(IV22,1)=")","",IF(RIGHT(IV22,2)=") ","",IF(RIGHT(IV22,2)=").","","!!")))))</f>
        <v/>
      </c>
      <c r="IU22" s="99"/>
      <c r="IV22" s="244"/>
      <c r="IW22" s="100" t="str">
        <f t="shared" ref="IW22:IW30" si="546">IF(JA22="","",IW$3)</f>
        <v/>
      </c>
      <c r="IX22" s="101" t="str">
        <f t="shared" ref="IX22:IX30" si="547">IF(JA22="","",IW$1)</f>
        <v/>
      </c>
      <c r="IY22" s="102"/>
      <c r="IZ22" s="103"/>
      <c r="JA22" s="104" t="str">
        <f t="shared" ref="JA22:JA30" si="548">IF(JH22="","",IF(ISNUMBER(SEARCH(":",JH22)),MID(JH22,FIND(":",JH22)+2,FIND("(",JH22)-FIND(":",JH22)-3),LEFT(JH22,FIND("(",JH22)-2)))</f>
        <v/>
      </c>
      <c r="JB22" s="105" t="str">
        <f t="shared" ref="JB22:JB30" si="549">IF(JH22="","",MID(JH22,FIND("(",JH22)+1,4))</f>
        <v/>
      </c>
      <c r="JC22" s="106" t="str">
        <f t="shared" ref="JC22:JC30" si="550">IF(ISNUMBER(SEARCH("*female*",JH22)),"female",IF(ISNUMBER(SEARCH("*male*",JH22)),"male",""))</f>
        <v/>
      </c>
      <c r="JD22" s="107" t="str">
        <f t="shared" ref="JD22:JD30" si="551">IF(JH22="","",IF(ISERROR(MID(JH22,FIND("male,",JH22)+6,(FIND(")",JH22)-(FIND("male,",JH22)+6))))=TRUE,"missing/error",MID(JH22,FIND("male,",JH22)+6,(FIND(")",JH22)-(FIND("male,",JH22)+6)))))</f>
        <v/>
      </c>
      <c r="JE22" s="108" t="str">
        <f t="shared" ref="JE22:JE30" si="552">IF(JA22="","",(MID(JA22,(SEARCH("^^",SUBSTITUTE(JA22," ","^^",LEN(JA22)-LEN(SUBSTITUTE(JA22," ","")))))+1,99)&amp;"_"&amp;LEFT(JA22,FIND(" ",JA22)-1)&amp;"_"&amp;JB22))</f>
        <v/>
      </c>
      <c r="JF22" s="2" t="str">
        <f t="shared" ref="JF22:JF30" si="553">IF(JH22="","",IF((LEN(JH22)-LEN(SUBSTITUTE(JH22,"male","")))/LEN("male")&gt;1,"!",IF(RIGHT(JH22,1)=")","",IF(RIGHT(JH22,2)=") ","",IF(RIGHT(JH22,2)=").","","!!")))))</f>
        <v/>
      </c>
      <c r="JG22" s="99"/>
      <c r="JH22" s="244"/>
      <c r="JI22" s="100" t="str">
        <f t="shared" ref="JI22:JI30" si="554">IF(JM22="","",JI$3)</f>
        <v/>
      </c>
      <c r="JJ22" s="101" t="str">
        <f t="shared" ref="JJ22:JJ30" si="555">IF(JM22="","",JI$1)</f>
        <v/>
      </c>
      <c r="JK22" s="102"/>
      <c r="JL22" s="103"/>
      <c r="JM22" s="104" t="str">
        <f t="shared" ref="JM22:JM30" si="556">IF(JT22="","",IF(ISNUMBER(SEARCH(":",JT22)),MID(JT22,FIND(":",JT22)+2,FIND("(",JT22)-FIND(":",JT22)-3),LEFT(JT22,FIND("(",JT22)-2)))</f>
        <v/>
      </c>
      <c r="JN22" s="105" t="str">
        <f t="shared" ref="JN22:JN30" si="557">IF(JT22="","",MID(JT22,FIND("(",JT22)+1,4))</f>
        <v/>
      </c>
      <c r="JO22" s="106" t="str">
        <f t="shared" ref="JO22:JO30" si="558">IF(ISNUMBER(SEARCH("*female*",JT22)),"female",IF(ISNUMBER(SEARCH("*male*",JT22)),"male",""))</f>
        <v/>
      </c>
      <c r="JP22" s="107" t="str">
        <f t="shared" ref="JP22:JP30" si="559">IF(JT22="","",IF(ISERROR(MID(JT22,FIND("male,",JT22)+6,(FIND(")",JT22)-(FIND("male,",JT22)+6))))=TRUE,"missing/error",MID(JT22,FIND("male,",JT22)+6,(FIND(")",JT22)-(FIND("male,",JT22)+6)))))</f>
        <v/>
      </c>
      <c r="JQ22" s="108" t="str">
        <f t="shared" ref="JQ22:JQ30" si="560">IF(JM22="","",(MID(JM22,(SEARCH("^^",SUBSTITUTE(JM22," ","^^",LEN(JM22)-LEN(SUBSTITUTE(JM22," ","")))))+1,99)&amp;"_"&amp;LEFT(JM22,FIND(" ",JM22)-1)&amp;"_"&amp;JN22))</f>
        <v/>
      </c>
      <c r="JR22" s="2" t="str">
        <f t="shared" ref="JR22:JR30" si="561">IF(JT22="","",IF((LEN(JT22)-LEN(SUBSTITUTE(JT22,"male","")))/LEN("male")&gt;1,"!",IF(RIGHT(JT22,1)=")","",IF(RIGHT(JT22,2)=") ","",IF(RIGHT(JT22,2)=").","","!!")))))</f>
        <v/>
      </c>
      <c r="JS22" s="99"/>
      <c r="JT22" s="244"/>
      <c r="JU22" s="100" t="str">
        <f t="shared" ref="JU22:JU30" si="562">IF(JY22="","",JU$3)</f>
        <v/>
      </c>
      <c r="JV22" s="101" t="str">
        <f t="shared" ref="JV22:JV30" si="563">IF(JY22="","",JU$1)</f>
        <v/>
      </c>
      <c r="JW22" s="102"/>
      <c r="JX22" s="103"/>
      <c r="JY22" s="104" t="str">
        <f t="shared" ref="JY22:JY30" si="564">IF(KF22="","",IF(ISNUMBER(SEARCH(":",KF22)),MID(KF22,FIND(":",KF22)+2,FIND("(",KF22)-FIND(":",KF22)-3),LEFT(KF22,FIND("(",KF22)-2)))</f>
        <v/>
      </c>
      <c r="JZ22" s="105" t="str">
        <f t="shared" ref="JZ22:JZ30" si="565">IF(KF22="","",MID(KF22,FIND("(",KF22)+1,4))</f>
        <v/>
      </c>
      <c r="KA22" s="106" t="str">
        <f t="shared" ref="KA22:KA30" si="566">IF(ISNUMBER(SEARCH("*female*",KF22)),"female",IF(ISNUMBER(SEARCH("*male*",KF22)),"male",""))</f>
        <v/>
      </c>
      <c r="KB22" s="107" t="str">
        <f t="shared" ref="KB22:KB30" si="567">IF(KF22="","",IF(ISERROR(MID(KF22,FIND("male,",KF22)+6,(FIND(")",KF22)-(FIND("male,",KF22)+6))))=TRUE,"missing/error",MID(KF22,FIND("male,",KF22)+6,(FIND(")",KF22)-(FIND("male,",KF22)+6)))))</f>
        <v/>
      </c>
      <c r="KC22" s="108" t="str">
        <f t="shared" ref="KC22:KC30" si="568">IF(JY22="","",(MID(JY22,(SEARCH("^^",SUBSTITUTE(JY22," ","^^",LEN(JY22)-LEN(SUBSTITUTE(JY22," ","")))))+1,99)&amp;"_"&amp;LEFT(JY22,FIND(" ",JY22)-1)&amp;"_"&amp;JZ22))</f>
        <v/>
      </c>
      <c r="KD22" s="2" t="str">
        <f t="shared" ref="KD22:KD30" si="569">IF(KF22="","",IF((LEN(KF22)-LEN(SUBSTITUTE(KF22,"male","")))/LEN("male")&gt;1,"!",IF(RIGHT(KF22,1)=")","",IF(RIGHT(KF22,2)=") ","",IF(RIGHT(KF22,2)=").","","!!")))))</f>
        <v/>
      </c>
      <c r="KE22" s="99"/>
      <c r="KF22" s="244"/>
    </row>
    <row r="23" spans="1:292" ht="13.5" customHeight="1" x14ac:dyDescent="0.25">
      <c r="A23" s="20"/>
      <c r="B23" s="99" t="s">
        <v>543</v>
      </c>
      <c r="C23" s="2" t="s">
        <v>544</v>
      </c>
      <c r="D23" s="244"/>
      <c r="E23" s="100" t="str">
        <f t="shared" si="371"/>
        <v/>
      </c>
      <c r="F23" s="101" t="str">
        <f t="shared" si="372"/>
        <v/>
      </c>
      <c r="G23" s="102"/>
      <c r="H23" s="103"/>
      <c r="I23" s="104" t="str">
        <f t="shared" si="373"/>
        <v/>
      </c>
      <c r="J23" s="105" t="str">
        <f t="shared" si="374"/>
        <v/>
      </c>
      <c r="K23" s="106" t="str">
        <f t="shared" si="375"/>
        <v/>
      </c>
      <c r="L23" s="107" t="str">
        <f t="shared" si="376"/>
        <v/>
      </c>
      <c r="M23" s="108" t="str">
        <f t="shared" si="377"/>
        <v/>
      </c>
      <c r="N23" s="2" t="str">
        <f t="shared" si="378"/>
        <v/>
      </c>
      <c r="O23" s="99"/>
      <c r="P23" s="244" t="s">
        <v>292</v>
      </c>
      <c r="Q23" s="100" t="str">
        <f t="shared" si="379"/>
        <v/>
      </c>
      <c r="R23" s="101" t="str">
        <f t="shared" si="380"/>
        <v/>
      </c>
      <c r="S23" s="102"/>
      <c r="T23" s="103"/>
      <c r="U23" s="104" t="str">
        <f t="shared" si="381"/>
        <v/>
      </c>
      <c r="V23" s="105" t="str">
        <f t="shared" si="382"/>
        <v/>
      </c>
      <c r="W23" s="106" t="str">
        <f t="shared" si="383"/>
        <v/>
      </c>
      <c r="X23" s="107" t="str">
        <f t="shared" si="384"/>
        <v/>
      </c>
      <c r="Y23" s="108" t="str">
        <f t="shared" si="385"/>
        <v/>
      </c>
      <c r="Z23" s="2" t="str">
        <f t="shared" si="386"/>
        <v/>
      </c>
      <c r="AA23" s="99"/>
      <c r="AB23" s="244" t="s">
        <v>292</v>
      </c>
      <c r="AC23" s="100" t="str">
        <f t="shared" si="408"/>
        <v/>
      </c>
      <c r="AD23" s="101" t="str">
        <f t="shared" si="409"/>
        <v/>
      </c>
      <c r="AE23" s="102" t="s">
        <v>292</v>
      </c>
      <c r="AF23" s="103" t="s">
        <v>292</v>
      </c>
      <c r="AG23" s="104" t="str">
        <f t="shared" si="410"/>
        <v/>
      </c>
      <c r="AH23" s="105" t="str">
        <f t="shared" si="411"/>
        <v/>
      </c>
      <c r="AI23" s="106" t="str">
        <f t="shared" si="412"/>
        <v/>
      </c>
      <c r="AJ23" s="107" t="str">
        <f t="shared" si="413"/>
        <v/>
      </c>
      <c r="AK23" s="108" t="str">
        <f t="shared" si="414"/>
        <v/>
      </c>
      <c r="AL23" s="2" t="str">
        <f t="shared" si="415"/>
        <v/>
      </c>
      <c r="AM23" s="99"/>
      <c r="AN23" s="244" t="s">
        <v>292</v>
      </c>
      <c r="AO23" s="100" t="str">
        <f t="shared" si="416"/>
        <v/>
      </c>
      <c r="AP23" s="101" t="str">
        <f t="shared" si="417"/>
        <v/>
      </c>
      <c r="AQ23" s="102" t="s">
        <v>292</v>
      </c>
      <c r="AR23" s="103" t="s">
        <v>292</v>
      </c>
      <c r="AS23" s="104" t="str">
        <f t="shared" si="418"/>
        <v/>
      </c>
      <c r="AT23" s="105" t="str">
        <f t="shared" si="419"/>
        <v/>
      </c>
      <c r="AU23" s="106" t="str">
        <f t="shared" si="420"/>
        <v/>
      </c>
      <c r="AV23" s="107" t="s">
        <v>292</v>
      </c>
      <c r="AW23" s="108" t="str">
        <f t="shared" si="421"/>
        <v/>
      </c>
      <c r="AX23" s="2" t="str">
        <f t="shared" si="422"/>
        <v/>
      </c>
      <c r="AY23" s="99"/>
      <c r="AZ23" s="244" t="s">
        <v>292</v>
      </c>
      <c r="BA23" s="100" t="str">
        <f t="shared" si="423"/>
        <v/>
      </c>
      <c r="BB23" s="101" t="str">
        <f t="shared" si="424"/>
        <v/>
      </c>
      <c r="BC23" s="102" t="s">
        <v>292</v>
      </c>
      <c r="BD23" s="103" t="s">
        <v>292</v>
      </c>
      <c r="BE23" s="104" t="str">
        <f t="shared" si="425"/>
        <v/>
      </c>
      <c r="BF23" s="105" t="str">
        <f t="shared" si="426"/>
        <v/>
      </c>
      <c r="BG23" s="106" t="str">
        <f t="shared" si="427"/>
        <v/>
      </c>
      <c r="BH23" s="107" t="str">
        <f t="shared" si="428"/>
        <v/>
      </c>
      <c r="BI23" s="108" t="str">
        <f t="shared" si="429"/>
        <v/>
      </c>
      <c r="BJ23" s="2" t="str">
        <f t="shared" si="430"/>
        <v/>
      </c>
      <c r="BK23" s="99"/>
      <c r="BL23" s="244" t="s">
        <v>292</v>
      </c>
      <c r="BM23" s="100">
        <f t="shared" si="431"/>
        <v>38642</v>
      </c>
      <c r="BN23" s="101" t="str">
        <f t="shared" si="432"/>
        <v>Bondevik II</v>
      </c>
      <c r="BO23" s="102">
        <v>38156</v>
      </c>
      <c r="BP23" s="103">
        <v>38642</v>
      </c>
      <c r="BQ23" s="104" t="str">
        <f t="shared" si="433"/>
        <v>Thorhild Widvey</v>
      </c>
      <c r="BR23" s="105" t="str">
        <f t="shared" si="434"/>
        <v>1956</v>
      </c>
      <c r="BS23" s="106" t="str">
        <f t="shared" si="435"/>
        <v>female</v>
      </c>
      <c r="BT23" s="107" t="s">
        <v>299</v>
      </c>
      <c r="BU23" s="108" t="str">
        <f t="shared" si="436"/>
        <v>Widvey_Thorhild_1956</v>
      </c>
      <c r="BV23" s="2" t="str">
        <f t="shared" si="437"/>
        <v/>
      </c>
      <c r="BW23" s="99"/>
      <c r="BX23" s="244" t="s">
        <v>642</v>
      </c>
      <c r="BY23" s="100">
        <f t="shared" si="438"/>
        <v>40106</v>
      </c>
      <c r="BZ23" s="101" t="str">
        <f t="shared" si="439"/>
        <v>Stoltenberg II</v>
      </c>
      <c r="CA23" s="102">
        <v>39346</v>
      </c>
      <c r="CB23" s="103">
        <v>39619</v>
      </c>
      <c r="CC23" s="104" t="str">
        <f t="shared" si="440"/>
        <v>Åslaug Haga</v>
      </c>
      <c r="CD23" s="105" t="str">
        <f t="shared" si="441"/>
        <v>1959</v>
      </c>
      <c r="CE23" s="106" t="str">
        <f t="shared" si="442"/>
        <v>female</v>
      </c>
      <c r="CF23" s="107" t="s">
        <v>297</v>
      </c>
      <c r="CG23" s="108" t="str">
        <f t="shared" si="443"/>
        <v>Haga_Åslaug_1959</v>
      </c>
      <c r="CH23" s="2" t="str">
        <f t="shared" si="444"/>
        <v/>
      </c>
      <c r="CI23" s="99" t="s">
        <v>609</v>
      </c>
      <c r="CJ23" s="244" t="s">
        <v>643</v>
      </c>
      <c r="CK23" s="100">
        <f t="shared" si="445"/>
        <v>41563</v>
      </c>
      <c r="CL23" s="101" t="str">
        <f t="shared" si="446"/>
        <v>Stoltenberg III</v>
      </c>
      <c r="CM23" s="102">
        <v>40606</v>
      </c>
      <c r="CN23" s="103">
        <f>CK$3</f>
        <v>41563</v>
      </c>
      <c r="CO23" s="104" t="str">
        <f t="shared" si="447"/>
        <v>Ola Borten Moe</v>
      </c>
      <c r="CP23" s="105" t="str">
        <f t="shared" si="448"/>
        <v>1976</v>
      </c>
      <c r="CQ23" s="106" t="str">
        <f t="shared" si="449"/>
        <v>male</v>
      </c>
      <c r="CR23" s="107" t="s">
        <v>297</v>
      </c>
      <c r="CS23" s="108" t="str">
        <f t="shared" si="450"/>
        <v>Moe_Ola_1976</v>
      </c>
      <c r="CT23" s="2" t="str">
        <f t="shared" si="451"/>
        <v/>
      </c>
      <c r="CU23" s="99"/>
      <c r="CV23" s="244" t="s">
        <v>644</v>
      </c>
      <c r="CW23" s="100">
        <f t="shared" si="452"/>
        <v>43117</v>
      </c>
      <c r="CX23" s="101" t="str">
        <f t="shared" si="453"/>
        <v>Solberg I</v>
      </c>
      <c r="CY23" s="102">
        <v>42724</v>
      </c>
      <c r="CZ23" s="102">
        <f t="shared" ref="CZ23:CZ35" si="570">IF($DA23="","",CW$3)</f>
        <v>43117</v>
      </c>
      <c r="DA23" s="104" t="str">
        <f t="shared" si="455"/>
        <v>Terje Søviknes</v>
      </c>
      <c r="DB23" s="105" t="str">
        <f t="shared" si="456"/>
        <v>1969</v>
      </c>
      <c r="DC23" s="106" t="str">
        <f t="shared" si="457"/>
        <v>male</v>
      </c>
      <c r="DD23" s="107" t="str">
        <f t="shared" si="458"/>
        <v>no_frp01</v>
      </c>
      <c r="DE23" s="108" t="str">
        <f t="shared" si="459"/>
        <v>Søviknes_Terje_1969</v>
      </c>
      <c r="DF23" s="2" t="str">
        <f t="shared" si="460"/>
        <v/>
      </c>
      <c r="DG23" s="99"/>
      <c r="DH23" s="244" t="s">
        <v>905</v>
      </c>
      <c r="DI23" s="100">
        <f t="shared" si="461"/>
        <v>43487</v>
      </c>
      <c r="DJ23" s="101" t="str">
        <f t="shared" si="462"/>
        <v>Solberg II</v>
      </c>
      <c r="DK23" s="102">
        <v>43343</v>
      </c>
      <c r="DL23" s="102">
        <f t="shared" si="257"/>
        <v>43487</v>
      </c>
      <c r="DM23" s="104" t="str">
        <f t="shared" si="463"/>
        <v>Kjell-Børge Freiberg</v>
      </c>
      <c r="DN23" s="105" t="str">
        <f t="shared" si="464"/>
        <v>1971</v>
      </c>
      <c r="DO23" s="106" t="str">
        <f t="shared" si="465"/>
        <v>male</v>
      </c>
      <c r="DP23" s="107" t="str">
        <f t="shared" si="466"/>
        <v>no_frp01</v>
      </c>
      <c r="DQ23" s="108" t="str">
        <f t="shared" si="467"/>
        <v>Freiberg_Kjell-Børge_1971</v>
      </c>
      <c r="DR23" s="2" t="str">
        <f t="shared" si="468"/>
        <v/>
      </c>
      <c r="DS23" s="99"/>
      <c r="DT23" s="244" t="s">
        <v>924</v>
      </c>
      <c r="DU23" s="100">
        <f t="shared" si="71"/>
        <v>43830</v>
      </c>
      <c r="DV23" s="101" t="str">
        <f t="shared" si="469"/>
        <v>Solberg III</v>
      </c>
      <c r="DW23" s="102">
        <v>43817</v>
      </c>
      <c r="DX23" s="102">
        <f t="shared" si="266"/>
        <v>43830</v>
      </c>
      <c r="DY23" s="104" t="str">
        <f t="shared" si="470"/>
        <v>Sylvi Listhaug</v>
      </c>
      <c r="DZ23" s="105" t="str">
        <f t="shared" si="471"/>
        <v>1977</v>
      </c>
      <c r="EA23" s="106" t="str">
        <f t="shared" si="472"/>
        <v>female</v>
      </c>
      <c r="EB23" s="107" t="str">
        <f t="shared" si="473"/>
        <v>no_frp01</v>
      </c>
      <c r="EC23" s="108" t="str">
        <f t="shared" si="474"/>
        <v>Listhaug_Sylvi_1977</v>
      </c>
      <c r="ED23" s="2" t="str">
        <f t="shared" si="475"/>
        <v/>
      </c>
      <c r="EE23" s="99"/>
      <c r="EF23" s="246" t="s">
        <v>824</v>
      </c>
      <c r="EG23" s="100" t="str">
        <f t="shared" si="79"/>
        <v/>
      </c>
      <c r="EH23" s="101" t="str">
        <f t="shared" si="476"/>
        <v/>
      </c>
      <c r="EI23" s="102"/>
      <c r="EJ23" s="102" t="str">
        <f t="shared" ref="EJ23:EJ44" si="571">IF(EK23="","",EG$3)</f>
        <v/>
      </c>
      <c r="EK23" s="104" t="str">
        <f t="shared" si="477"/>
        <v/>
      </c>
      <c r="EL23" s="105" t="str">
        <f t="shared" si="478"/>
        <v/>
      </c>
      <c r="EM23" s="106" t="str">
        <f t="shared" si="479"/>
        <v/>
      </c>
      <c r="EN23" s="107" t="str">
        <f t="shared" si="480"/>
        <v/>
      </c>
      <c r="EO23" s="108" t="str">
        <f t="shared" si="481"/>
        <v/>
      </c>
      <c r="EP23" s="2" t="str">
        <f t="shared" si="482"/>
        <v/>
      </c>
      <c r="EQ23" s="99"/>
      <c r="ER23" s="246"/>
      <c r="ES23" s="100">
        <f t="shared" si="87"/>
        <v>45291</v>
      </c>
      <c r="ET23" s="101" t="str">
        <f t="shared" si="275"/>
        <v>Støre I</v>
      </c>
      <c r="EU23" s="102">
        <v>44627</v>
      </c>
      <c r="EV23" s="102">
        <f t="shared" si="277"/>
        <v>45291</v>
      </c>
      <c r="EW23" s="104" t="str">
        <f t="shared" si="278"/>
        <v>Terje Aasland</v>
      </c>
      <c r="EX23" s="105" t="str">
        <f t="shared" si="279"/>
        <v>1965</v>
      </c>
      <c r="EY23" s="106" t="str">
        <f t="shared" si="280"/>
        <v>male</v>
      </c>
      <c r="EZ23" s="107" t="str">
        <f t="shared" si="281"/>
        <v>no_dna01</v>
      </c>
      <c r="FA23" s="108" t="str">
        <f t="shared" si="282"/>
        <v>Aasland_Terje_1965</v>
      </c>
      <c r="FB23" s="2" t="str">
        <f t="shared" si="283"/>
        <v/>
      </c>
      <c r="FC23" s="99"/>
      <c r="FD23" s="244" t="s">
        <v>976</v>
      </c>
      <c r="FE23" s="100"/>
      <c r="FF23" s="101" t="str">
        <f t="shared" si="483"/>
        <v/>
      </c>
      <c r="FG23" s="102"/>
      <c r="FH23" s="103"/>
      <c r="FI23" s="104" t="str">
        <f t="shared" si="484"/>
        <v/>
      </c>
      <c r="FJ23" s="105" t="str">
        <f t="shared" si="485"/>
        <v/>
      </c>
      <c r="FK23" s="106" t="str">
        <f t="shared" si="486"/>
        <v/>
      </c>
      <c r="FL23" s="107" t="str">
        <f t="shared" si="487"/>
        <v/>
      </c>
      <c r="FM23" s="108" t="str">
        <f t="shared" si="488"/>
        <v/>
      </c>
      <c r="FN23" s="2" t="str">
        <f t="shared" si="489"/>
        <v/>
      </c>
      <c r="FO23" s="99"/>
      <c r="FP23" s="244"/>
      <c r="FQ23" s="100" t="str">
        <f t="shared" si="490"/>
        <v/>
      </c>
      <c r="FR23" s="101" t="str">
        <f t="shared" si="491"/>
        <v/>
      </c>
      <c r="FS23" s="102"/>
      <c r="FT23" s="103"/>
      <c r="FU23" s="104" t="str">
        <f t="shared" si="492"/>
        <v/>
      </c>
      <c r="FV23" s="105" t="str">
        <f t="shared" si="493"/>
        <v/>
      </c>
      <c r="FW23" s="106" t="str">
        <f t="shared" si="494"/>
        <v/>
      </c>
      <c r="FX23" s="107" t="str">
        <f t="shared" si="495"/>
        <v/>
      </c>
      <c r="FY23" s="108" t="str">
        <f t="shared" si="496"/>
        <v/>
      </c>
      <c r="FZ23" s="2" t="str">
        <f t="shared" si="497"/>
        <v/>
      </c>
      <c r="GA23" s="99"/>
      <c r="GB23" s="244"/>
      <c r="GC23" s="100" t="str">
        <f t="shared" si="498"/>
        <v/>
      </c>
      <c r="GD23" s="101" t="str">
        <f t="shared" si="499"/>
        <v/>
      </c>
      <c r="GE23" s="102"/>
      <c r="GF23" s="103"/>
      <c r="GG23" s="104" t="str">
        <f t="shared" si="500"/>
        <v/>
      </c>
      <c r="GH23" s="105" t="str">
        <f t="shared" si="501"/>
        <v/>
      </c>
      <c r="GI23" s="106" t="str">
        <f t="shared" si="502"/>
        <v/>
      </c>
      <c r="GJ23" s="107" t="str">
        <f t="shared" si="503"/>
        <v/>
      </c>
      <c r="GK23" s="108" t="str">
        <f t="shared" si="504"/>
        <v/>
      </c>
      <c r="GL23" s="2" t="str">
        <f t="shared" si="505"/>
        <v/>
      </c>
      <c r="GM23" s="99"/>
      <c r="GN23" s="244"/>
      <c r="GO23" s="100" t="str">
        <f t="shared" si="506"/>
        <v/>
      </c>
      <c r="GP23" s="101" t="str">
        <f t="shared" si="507"/>
        <v/>
      </c>
      <c r="GQ23" s="102"/>
      <c r="GR23" s="103"/>
      <c r="GS23" s="104" t="str">
        <f t="shared" si="508"/>
        <v/>
      </c>
      <c r="GT23" s="105" t="str">
        <f t="shared" si="509"/>
        <v/>
      </c>
      <c r="GU23" s="106" t="str">
        <f t="shared" si="510"/>
        <v/>
      </c>
      <c r="GV23" s="107" t="str">
        <f t="shared" si="511"/>
        <v/>
      </c>
      <c r="GW23" s="108" t="str">
        <f t="shared" si="512"/>
        <v/>
      </c>
      <c r="GX23" s="2" t="str">
        <f t="shared" si="513"/>
        <v/>
      </c>
      <c r="GY23" s="99"/>
      <c r="GZ23" s="244"/>
      <c r="HA23" s="100" t="str">
        <f t="shared" si="514"/>
        <v/>
      </c>
      <c r="HB23" s="101" t="str">
        <f t="shared" si="515"/>
        <v/>
      </c>
      <c r="HC23" s="102"/>
      <c r="HD23" s="103"/>
      <c r="HE23" s="104" t="str">
        <f t="shared" si="516"/>
        <v/>
      </c>
      <c r="HF23" s="105" t="str">
        <f t="shared" si="517"/>
        <v/>
      </c>
      <c r="HG23" s="106" t="str">
        <f t="shared" si="518"/>
        <v/>
      </c>
      <c r="HH23" s="107" t="str">
        <f t="shared" si="519"/>
        <v/>
      </c>
      <c r="HI23" s="108" t="str">
        <f t="shared" si="520"/>
        <v/>
      </c>
      <c r="HJ23" s="2" t="str">
        <f t="shared" si="521"/>
        <v/>
      </c>
      <c r="HK23" s="99"/>
      <c r="HL23" s="244"/>
      <c r="HM23" s="100" t="str">
        <f t="shared" si="522"/>
        <v/>
      </c>
      <c r="HN23" s="101" t="str">
        <f t="shared" si="523"/>
        <v/>
      </c>
      <c r="HO23" s="102"/>
      <c r="HP23" s="103"/>
      <c r="HQ23" s="104" t="str">
        <f t="shared" si="524"/>
        <v/>
      </c>
      <c r="HR23" s="105" t="str">
        <f t="shared" si="525"/>
        <v/>
      </c>
      <c r="HS23" s="106" t="str">
        <f t="shared" si="526"/>
        <v/>
      </c>
      <c r="HT23" s="107" t="str">
        <f t="shared" si="527"/>
        <v/>
      </c>
      <c r="HU23" s="108" t="str">
        <f t="shared" si="528"/>
        <v/>
      </c>
      <c r="HV23" s="2" t="str">
        <f t="shared" si="529"/>
        <v/>
      </c>
      <c r="HW23" s="99"/>
      <c r="HX23" s="244"/>
      <c r="HY23" s="100" t="str">
        <f t="shared" si="530"/>
        <v/>
      </c>
      <c r="HZ23" s="101" t="str">
        <f t="shared" si="531"/>
        <v/>
      </c>
      <c r="IA23" s="102"/>
      <c r="IB23" s="103"/>
      <c r="IC23" s="104" t="str">
        <f t="shared" si="532"/>
        <v/>
      </c>
      <c r="ID23" s="105" t="str">
        <f t="shared" si="533"/>
        <v/>
      </c>
      <c r="IE23" s="106" t="str">
        <f t="shared" si="534"/>
        <v/>
      </c>
      <c r="IF23" s="107" t="str">
        <f t="shared" si="535"/>
        <v/>
      </c>
      <c r="IG23" s="108" t="str">
        <f t="shared" si="536"/>
        <v/>
      </c>
      <c r="IH23" s="2" t="str">
        <f t="shared" si="537"/>
        <v/>
      </c>
      <c r="II23" s="99"/>
      <c r="IJ23" s="244"/>
      <c r="IK23" s="100" t="str">
        <f t="shared" si="538"/>
        <v/>
      </c>
      <c r="IL23" s="101" t="str">
        <f t="shared" si="539"/>
        <v/>
      </c>
      <c r="IM23" s="102"/>
      <c r="IN23" s="103"/>
      <c r="IO23" s="104" t="str">
        <f t="shared" si="540"/>
        <v/>
      </c>
      <c r="IP23" s="105" t="str">
        <f t="shared" si="541"/>
        <v/>
      </c>
      <c r="IQ23" s="106" t="str">
        <f t="shared" si="542"/>
        <v/>
      </c>
      <c r="IR23" s="107" t="str">
        <f t="shared" si="543"/>
        <v/>
      </c>
      <c r="IS23" s="108" t="str">
        <f t="shared" si="544"/>
        <v/>
      </c>
      <c r="IT23" s="2" t="str">
        <f t="shared" si="545"/>
        <v/>
      </c>
      <c r="IU23" s="99"/>
      <c r="IV23" s="244"/>
      <c r="IW23" s="100" t="str">
        <f t="shared" si="546"/>
        <v/>
      </c>
      <c r="IX23" s="101" t="str">
        <f t="shared" si="547"/>
        <v/>
      </c>
      <c r="IY23" s="102"/>
      <c r="IZ23" s="103"/>
      <c r="JA23" s="104" t="str">
        <f t="shared" si="548"/>
        <v/>
      </c>
      <c r="JB23" s="105" t="str">
        <f t="shared" si="549"/>
        <v/>
      </c>
      <c r="JC23" s="106" t="str">
        <f t="shared" si="550"/>
        <v/>
      </c>
      <c r="JD23" s="107" t="str">
        <f t="shared" si="551"/>
        <v/>
      </c>
      <c r="JE23" s="108" t="str">
        <f t="shared" si="552"/>
        <v/>
      </c>
      <c r="JF23" s="2" t="str">
        <f t="shared" si="553"/>
        <v/>
      </c>
      <c r="JG23" s="99"/>
      <c r="JH23" s="244"/>
      <c r="JI23" s="100" t="str">
        <f t="shared" si="554"/>
        <v/>
      </c>
      <c r="JJ23" s="101" t="str">
        <f t="shared" si="555"/>
        <v/>
      </c>
      <c r="JK23" s="102"/>
      <c r="JL23" s="103"/>
      <c r="JM23" s="104" t="str">
        <f t="shared" si="556"/>
        <v/>
      </c>
      <c r="JN23" s="105" t="str">
        <f t="shared" si="557"/>
        <v/>
      </c>
      <c r="JO23" s="106" t="str">
        <f t="shared" si="558"/>
        <v/>
      </c>
      <c r="JP23" s="107" t="str">
        <f t="shared" si="559"/>
        <v/>
      </c>
      <c r="JQ23" s="108" t="str">
        <f t="shared" si="560"/>
        <v/>
      </c>
      <c r="JR23" s="2" t="str">
        <f t="shared" si="561"/>
        <v/>
      </c>
      <c r="JS23" s="99"/>
      <c r="JT23" s="244"/>
      <c r="JU23" s="100" t="str">
        <f t="shared" si="562"/>
        <v/>
      </c>
      <c r="JV23" s="101" t="str">
        <f t="shared" si="563"/>
        <v/>
      </c>
      <c r="JW23" s="102"/>
      <c r="JX23" s="103"/>
      <c r="JY23" s="104" t="str">
        <f t="shared" si="564"/>
        <v/>
      </c>
      <c r="JZ23" s="105" t="str">
        <f t="shared" si="565"/>
        <v/>
      </c>
      <c r="KA23" s="106" t="str">
        <f t="shared" si="566"/>
        <v/>
      </c>
      <c r="KB23" s="107" t="str">
        <f t="shared" si="567"/>
        <v/>
      </c>
      <c r="KC23" s="108" t="str">
        <f t="shared" si="568"/>
        <v/>
      </c>
      <c r="KD23" s="2" t="str">
        <f t="shared" si="569"/>
        <v/>
      </c>
      <c r="KE23" s="99"/>
      <c r="KF23" s="244"/>
    </row>
    <row r="24" spans="1:292" ht="13.5" customHeight="1" x14ac:dyDescent="0.25">
      <c r="A24" s="20"/>
      <c r="B24" s="99" t="s">
        <v>543</v>
      </c>
      <c r="C24" s="2" t="s">
        <v>544</v>
      </c>
      <c r="D24" s="244"/>
      <c r="E24" s="100" t="str">
        <f t="shared" si="371"/>
        <v/>
      </c>
      <c r="F24" s="101" t="str">
        <f t="shared" si="372"/>
        <v/>
      </c>
      <c r="G24" s="102"/>
      <c r="H24" s="103"/>
      <c r="I24" s="104" t="str">
        <f t="shared" si="373"/>
        <v/>
      </c>
      <c r="J24" s="105" t="str">
        <f t="shared" si="374"/>
        <v/>
      </c>
      <c r="K24" s="106" t="str">
        <f t="shared" si="375"/>
        <v/>
      </c>
      <c r="L24" s="107" t="str">
        <f t="shared" si="376"/>
        <v/>
      </c>
      <c r="M24" s="108" t="str">
        <f t="shared" si="377"/>
        <v/>
      </c>
      <c r="N24" s="2" t="str">
        <f t="shared" si="378"/>
        <v/>
      </c>
      <c r="O24" s="99"/>
      <c r="P24" s="244" t="s">
        <v>292</v>
      </c>
      <c r="Q24" s="100" t="str">
        <f t="shared" si="379"/>
        <v/>
      </c>
      <c r="R24" s="101" t="str">
        <f t="shared" si="380"/>
        <v/>
      </c>
      <c r="S24" s="102"/>
      <c r="T24" s="103"/>
      <c r="U24" s="104" t="str">
        <f t="shared" si="381"/>
        <v/>
      </c>
      <c r="V24" s="105" t="str">
        <f t="shared" si="382"/>
        <v/>
      </c>
      <c r="W24" s="106" t="str">
        <f t="shared" si="383"/>
        <v/>
      </c>
      <c r="X24" s="107" t="str">
        <f t="shared" si="384"/>
        <v/>
      </c>
      <c r="Y24" s="108" t="str">
        <f t="shared" si="385"/>
        <v/>
      </c>
      <c r="Z24" s="2" t="str">
        <f t="shared" si="386"/>
        <v/>
      </c>
      <c r="AA24" s="99"/>
      <c r="AB24" s="244" t="s">
        <v>292</v>
      </c>
      <c r="AC24" s="100" t="str">
        <f t="shared" si="408"/>
        <v/>
      </c>
      <c r="AD24" s="101" t="str">
        <f t="shared" si="409"/>
        <v/>
      </c>
      <c r="AE24" s="102" t="s">
        <v>292</v>
      </c>
      <c r="AF24" s="103" t="s">
        <v>292</v>
      </c>
      <c r="AG24" s="104" t="str">
        <f t="shared" si="410"/>
        <v/>
      </c>
      <c r="AH24" s="105" t="str">
        <f t="shared" si="411"/>
        <v/>
      </c>
      <c r="AI24" s="106" t="str">
        <f t="shared" si="412"/>
        <v/>
      </c>
      <c r="AJ24" s="107" t="str">
        <f t="shared" si="413"/>
        <v/>
      </c>
      <c r="AK24" s="108" t="str">
        <f t="shared" si="414"/>
        <v/>
      </c>
      <c r="AL24" s="2" t="str">
        <f t="shared" si="415"/>
        <v/>
      </c>
      <c r="AM24" s="99"/>
      <c r="AN24" s="244" t="s">
        <v>292</v>
      </c>
      <c r="AO24" s="100" t="str">
        <f t="shared" si="416"/>
        <v/>
      </c>
      <c r="AP24" s="101" t="str">
        <f t="shared" si="417"/>
        <v/>
      </c>
      <c r="AQ24" s="102" t="s">
        <v>292</v>
      </c>
      <c r="AR24" s="103" t="s">
        <v>292</v>
      </c>
      <c r="AS24" s="104" t="str">
        <f t="shared" si="418"/>
        <v/>
      </c>
      <c r="AT24" s="105" t="str">
        <f t="shared" si="419"/>
        <v/>
      </c>
      <c r="AU24" s="106" t="str">
        <f t="shared" si="420"/>
        <v/>
      </c>
      <c r="AV24" s="107" t="s">
        <v>292</v>
      </c>
      <c r="AW24" s="108" t="str">
        <f t="shared" si="421"/>
        <v/>
      </c>
      <c r="AX24" s="2" t="str">
        <f t="shared" si="422"/>
        <v/>
      </c>
      <c r="AY24" s="99"/>
      <c r="AZ24" s="244" t="s">
        <v>292</v>
      </c>
      <c r="BA24" s="100" t="str">
        <f t="shared" si="423"/>
        <v/>
      </c>
      <c r="BB24" s="101" t="str">
        <f t="shared" si="424"/>
        <v/>
      </c>
      <c r="BC24" s="102" t="s">
        <v>292</v>
      </c>
      <c r="BD24" s="103" t="s">
        <v>292</v>
      </c>
      <c r="BE24" s="104" t="str">
        <f t="shared" si="425"/>
        <v/>
      </c>
      <c r="BF24" s="105" t="str">
        <f t="shared" si="426"/>
        <v/>
      </c>
      <c r="BG24" s="106" t="str">
        <f t="shared" si="427"/>
        <v/>
      </c>
      <c r="BH24" s="107" t="str">
        <f t="shared" si="428"/>
        <v/>
      </c>
      <c r="BI24" s="108" t="str">
        <f t="shared" si="429"/>
        <v/>
      </c>
      <c r="BJ24" s="2" t="str">
        <f t="shared" si="430"/>
        <v/>
      </c>
      <c r="BK24" s="99"/>
      <c r="BL24" s="244" t="s">
        <v>292</v>
      </c>
      <c r="BM24" s="100" t="str">
        <f t="shared" si="431"/>
        <v/>
      </c>
      <c r="BN24" s="101" t="str">
        <f t="shared" si="432"/>
        <v/>
      </c>
      <c r="BO24" s="102" t="s">
        <v>292</v>
      </c>
      <c r="BP24" s="103" t="s">
        <v>292</v>
      </c>
      <c r="BQ24" s="104" t="str">
        <f t="shared" si="433"/>
        <v/>
      </c>
      <c r="BR24" s="105" t="str">
        <f t="shared" si="434"/>
        <v/>
      </c>
      <c r="BS24" s="106" t="str">
        <f t="shared" si="435"/>
        <v/>
      </c>
      <c r="BT24" s="107" t="s">
        <v>292</v>
      </c>
      <c r="BU24" s="108" t="str">
        <f t="shared" si="436"/>
        <v/>
      </c>
      <c r="BV24" s="2" t="str">
        <f t="shared" si="437"/>
        <v/>
      </c>
      <c r="BW24" s="99"/>
      <c r="BX24" s="244" t="s">
        <v>292</v>
      </c>
      <c r="BY24" s="100">
        <f t="shared" si="438"/>
        <v>40106</v>
      </c>
      <c r="BZ24" s="101" t="str">
        <f t="shared" si="439"/>
        <v>Stoltenberg II</v>
      </c>
      <c r="CA24" s="102">
        <v>39619</v>
      </c>
      <c r="CB24" s="103">
        <v>40106</v>
      </c>
      <c r="CC24" s="104" t="str">
        <f t="shared" si="440"/>
        <v>Terje Riis-Johansen</v>
      </c>
      <c r="CD24" s="105" t="str">
        <f t="shared" si="441"/>
        <v>1968</v>
      </c>
      <c r="CE24" s="106" t="str">
        <f t="shared" si="442"/>
        <v>male</v>
      </c>
      <c r="CF24" s="107" t="s">
        <v>297</v>
      </c>
      <c r="CG24" s="108" t="str">
        <f t="shared" si="443"/>
        <v>Riis-Johansen_Terje_1968</v>
      </c>
      <c r="CH24" s="2" t="str">
        <f t="shared" si="444"/>
        <v/>
      </c>
      <c r="CI24" s="99"/>
      <c r="CJ24" s="244" t="s">
        <v>641</v>
      </c>
      <c r="CK24" s="100" t="str">
        <f t="shared" si="445"/>
        <v/>
      </c>
      <c r="CL24" s="101" t="str">
        <f t="shared" si="446"/>
        <v/>
      </c>
      <c r="CM24" s="102" t="s">
        <v>292</v>
      </c>
      <c r="CN24" s="103" t="s">
        <v>292</v>
      </c>
      <c r="CO24" s="104" t="str">
        <f t="shared" si="447"/>
        <v/>
      </c>
      <c r="CP24" s="105" t="str">
        <f t="shared" si="448"/>
        <v/>
      </c>
      <c r="CQ24" s="106" t="str">
        <f t="shared" si="449"/>
        <v/>
      </c>
      <c r="CR24" s="107" t="s">
        <v>292</v>
      </c>
      <c r="CS24" s="108" t="str">
        <f t="shared" si="450"/>
        <v/>
      </c>
      <c r="CT24" s="2" t="str">
        <f t="shared" si="451"/>
        <v/>
      </c>
      <c r="CU24" s="99"/>
      <c r="CV24" s="244" t="s">
        <v>292</v>
      </c>
      <c r="CW24" s="100" t="str">
        <f t="shared" si="452"/>
        <v/>
      </c>
      <c r="CX24" s="101" t="str">
        <f t="shared" si="453"/>
        <v/>
      </c>
      <c r="CY24" s="102" t="str">
        <f t="shared" si="454"/>
        <v/>
      </c>
      <c r="CZ24" s="102" t="str">
        <f t="shared" si="570"/>
        <v/>
      </c>
      <c r="DA24" s="104" t="str">
        <f t="shared" si="455"/>
        <v/>
      </c>
      <c r="DB24" s="105" t="str">
        <f t="shared" si="456"/>
        <v/>
      </c>
      <c r="DC24" s="106" t="str">
        <f t="shared" si="457"/>
        <v/>
      </c>
      <c r="DD24" s="107" t="str">
        <f t="shared" si="458"/>
        <v/>
      </c>
      <c r="DE24" s="108" t="str">
        <f t="shared" si="459"/>
        <v/>
      </c>
      <c r="DF24" s="2" t="str">
        <f t="shared" si="460"/>
        <v/>
      </c>
      <c r="DG24" s="99"/>
      <c r="DH24" s="244"/>
      <c r="DI24" s="100" t="str">
        <f t="shared" si="461"/>
        <v/>
      </c>
      <c r="DJ24" s="101" t="str">
        <f t="shared" si="462"/>
        <v/>
      </c>
      <c r="DK24" s="102" t="str">
        <f t="shared" si="256"/>
        <v/>
      </c>
      <c r="DL24" s="102" t="str">
        <f t="shared" si="257"/>
        <v/>
      </c>
      <c r="DM24" s="104" t="str">
        <f t="shared" si="463"/>
        <v/>
      </c>
      <c r="DN24" s="105" t="str">
        <f t="shared" si="464"/>
        <v/>
      </c>
      <c r="DO24" s="106" t="str">
        <f t="shared" si="465"/>
        <v/>
      </c>
      <c r="DP24" s="107" t="str">
        <f t="shared" si="466"/>
        <v/>
      </c>
      <c r="DQ24" s="108" t="str">
        <f t="shared" si="467"/>
        <v/>
      </c>
      <c r="DR24" s="2" t="str">
        <f t="shared" si="468"/>
        <v/>
      </c>
      <c r="DS24" s="99"/>
      <c r="DT24" s="244"/>
      <c r="DU24" s="100" t="str">
        <f t="shared" si="71"/>
        <v/>
      </c>
      <c r="DV24" s="101" t="str">
        <f t="shared" si="469"/>
        <v/>
      </c>
      <c r="DW24" s="102" t="str">
        <f t="shared" si="265"/>
        <v/>
      </c>
      <c r="DX24" s="102" t="str">
        <f t="shared" si="266"/>
        <v/>
      </c>
      <c r="DY24" s="104" t="str">
        <f t="shared" si="470"/>
        <v/>
      </c>
      <c r="DZ24" s="105" t="str">
        <f t="shared" si="471"/>
        <v/>
      </c>
      <c r="EA24" s="106" t="str">
        <f t="shared" si="472"/>
        <v/>
      </c>
      <c r="EB24" s="107" t="str">
        <f t="shared" si="473"/>
        <v/>
      </c>
      <c r="EC24" s="108" t="str">
        <f t="shared" si="474"/>
        <v/>
      </c>
      <c r="ED24" s="2" t="str">
        <f t="shared" si="475"/>
        <v/>
      </c>
      <c r="EE24" s="99"/>
      <c r="EF24" s="244"/>
      <c r="EG24" s="100" t="str">
        <f t="shared" si="79"/>
        <v/>
      </c>
      <c r="EH24" s="101" t="str">
        <f t="shared" si="476"/>
        <v/>
      </c>
      <c r="EI24" s="102" t="str">
        <f t="shared" ref="EI24:EI45" si="572">IF(EK24="","",EG$2)</f>
        <v/>
      </c>
      <c r="EJ24" s="102" t="str">
        <f t="shared" si="571"/>
        <v/>
      </c>
      <c r="EK24" s="104" t="str">
        <f t="shared" si="477"/>
        <v/>
      </c>
      <c r="EL24" s="105" t="str">
        <f t="shared" si="478"/>
        <v/>
      </c>
      <c r="EM24" s="106" t="str">
        <f t="shared" si="479"/>
        <v/>
      </c>
      <c r="EN24" s="107" t="str">
        <f t="shared" si="480"/>
        <v/>
      </c>
      <c r="EO24" s="108" t="str">
        <f t="shared" si="481"/>
        <v/>
      </c>
      <c r="EP24" s="2" t="str">
        <f t="shared" si="482"/>
        <v/>
      </c>
      <c r="EQ24" s="99"/>
      <c r="ER24" s="244"/>
      <c r="ES24" s="100" t="str">
        <f t="shared" si="87"/>
        <v/>
      </c>
      <c r="ET24" s="101" t="str">
        <f t="shared" si="275"/>
        <v/>
      </c>
      <c r="EU24" s="102" t="str">
        <f t="shared" si="276"/>
        <v/>
      </c>
      <c r="EV24" s="102" t="str">
        <f t="shared" si="277"/>
        <v/>
      </c>
      <c r="EW24" s="104" t="str">
        <f t="shared" si="278"/>
        <v/>
      </c>
      <c r="EX24" s="105" t="str">
        <f t="shared" si="279"/>
        <v/>
      </c>
      <c r="EY24" s="106" t="str">
        <f t="shared" si="280"/>
        <v/>
      </c>
      <c r="EZ24" s="107" t="str">
        <f t="shared" si="281"/>
        <v/>
      </c>
      <c r="FA24" s="108" t="str">
        <f t="shared" si="282"/>
        <v/>
      </c>
      <c r="FB24" s="2" t="str">
        <f t="shared" si="283"/>
        <v/>
      </c>
      <c r="FC24" s="99"/>
      <c r="FD24" s="244"/>
      <c r="FE24" s="100"/>
      <c r="FF24" s="101" t="str">
        <f t="shared" si="483"/>
        <v/>
      </c>
      <c r="FG24" s="102"/>
      <c r="FH24" s="103"/>
      <c r="FI24" s="104" t="str">
        <f t="shared" si="484"/>
        <v/>
      </c>
      <c r="FJ24" s="105" t="str">
        <f t="shared" si="485"/>
        <v/>
      </c>
      <c r="FK24" s="106" t="str">
        <f t="shared" si="486"/>
        <v/>
      </c>
      <c r="FL24" s="107" t="str">
        <f t="shared" si="487"/>
        <v/>
      </c>
      <c r="FM24" s="108" t="str">
        <f t="shared" si="488"/>
        <v/>
      </c>
      <c r="FN24" s="2" t="str">
        <f t="shared" si="489"/>
        <v/>
      </c>
      <c r="FO24" s="99"/>
      <c r="FP24" s="244"/>
      <c r="FQ24" s="100" t="str">
        <f t="shared" si="490"/>
        <v/>
      </c>
      <c r="FR24" s="101" t="str">
        <f t="shared" si="491"/>
        <v/>
      </c>
      <c r="FS24" s="102"/>
      <c r="FT24" s="103"/>
      <c r="FU24" s="104" t="str">
        <f t="shared" si="492"/>
        <v/>
      </c>
      <c r="FV24" s="105" t="str">
        <f t="shared" si="493"/>
        <v/>
      </c>
      <c r="FW24" s="106" t="str">
        <f t="shared" si="494"/>
        <v/>
      </c>
      <c r="FX24" s="107" t="str">
        <f t="shared" si="495"/>
        <v/>
      </c>
      <c r="FY24" s="108" t="str">
        <f t="shared" si="496"/>
        <v/>
      </c>
      <c r="FZ24" s="2" t="str">
        <f t="shared" si="497"/>
        <v/>
      </c>
      <c r="GA24" s="99"/>
      <c r="GB24" s="244"/>
      <c r="GC24" s="100" t="str">
        <f t="shared" si="498"/>
        <v/>
      </c>
      <c r="GD24" s="101" t="str">
        <f t="shared" si="499"/>
        <v/>
      </c>
      <c r="GE24" s="102"/>
      <c r="GF24" s="103"/>
      <c r="GG24" s="104" t="str">
        <f t="shared" si="500"/>
        <v/>
      </c>
      <c r="GH24" s="105" t="str">
        <f t="shared" si="501"/>
        <v/>
      </c>
      <c r="GI24" s="106" t="str">
        <f t="shared" si="502"/>
        <v/>
      </c>
      <c r="GJ24" s="107" t="str">
        <f t="shared" si="503"/>
        <v/>
      </c>
      <c r="GK24" s="108" t="str">
        <f t="shared" si="504"/>
        <v/>
      </c>
      <c r="GL24" s="2" t="str">
        <f t="shared" si="505"/>
        <v/>
      </c>
      <c r="GM24" s="99"/>
      <c r="GN24" s="244"/>
      <c r="GO24" s="100" t="str">
        <f t="shared" si="506"/>
        <v/>
      </c>
      <c r="GP24" s="101" t="str">
        <f t="shared" si="507"/>
        <v/>
      </c>
      <c r="GQ24" s="102"/>
      <c r="GR24" s="103"/>
      <c r="GS24" s="104" t="str">
        <f t="shared" si="508"/>
        <v/>
      </c>
      <c r="GT24" s="105" t="str">
        <f t="shared" si="509"/>
        <v/>
      </c>
      <c r="GU24" s="106" t="str">
        <f t="shared" si="510"/>
        <v/>
      </c>
      <c r="GV24" s="107" t="str">
        <f t="shared" si="511"/>
        <v/>
      </c>
      <c r="GW24" s="108" t="str">
        <f t="shared" si="512"/>
        <v/>
      </c>
      <c r="GX24" s="2" t="str">
        <f t="shared" si="513"/>
        <v/>
      </c>
      <c r="GY24" s="99"/>
      <c r="GZ24" s="244"/>
      <c r="HA24" s="100" t="str">
        <f t="shared" si="514"/>
        <v/>
      </c>
      <c r="HB24" s="101" t="str">
        <f t="shared" si="515"/>
        <v/>
      </c>
      <c r="HC24" s="102"/>
      <c r="HD24" s="103"/>
      <c r="HE24" s="104" t="str">
        <f t="shared" si="516"/>
        <v/>
      </c>
      <c r="HF24" s="105" t="str">
        <f t="shared" si="517"/>
        <v/>
      </c>
      <c r="HG24" s="106" t="str">
        <f t="shared" si="518"/>
        <v/>
      </c>
      <c r="HH24" s="107" t="str">
        <f t="shared" si="519"/>
        <v/>
      </c>
      <c r="HI24" s="108" t="str">
        <f t="shared" si="520"/>
        <v/>
      </c>
      <c r="HJ24" s="2" t="str">
        <f t="shared" si="521"/>
        <v/>
      </c>
      <c r="HK24" s="99"/>
      <c r="HL24" s="244"/>
      <c r="HM24" s="100" t="str">
        <f t="shared" si="522"/>
        <v/>
      </c>
      <c r="HN24" s="101" t="str">
        <f t="shared" si="523"/>
        <v/>
      </c>
      <c r="HO24" s="102"/>
      <c r="HP24" s="103"/>
      <c r="HQ24" s="104" t="str">
        <f t="shared" si="524"/>
        <v/>
      </c>
      <c r="HR24" s="105" t="str">
        <f t="shared" si="525"/>
        <v/>
      </c>
      <c r="HS24" s="106" t="str">
        <f t="shared" si="526"/>
        <v/>
      </c>
      <c r="HT24" s="107" t="str">
        <f t="shared" si="527"/>
        <v/>
      </c>
      <c r="HU24" s="108" t="str">
        <f t="shared" si="528"/>
        <v/>
      </c>
      <c r="HV24" s="2" t="str">
        <f t="shared" si="529"/>
        <v/>
      </c>
      <c r="HW24" s="99"/>
      <c r="HX24" s="244"/>
      <c r="HY24" s="100" t="str">
        <f t="shared" si="530"/>
        <v/>
      </c>
      <c r="HZ24" s="101" t="str">
        <f t="shared" si="531"/>
        <v/>
      </c>
      <c r="IA24" s="102"/>
      <c r="IB24" s="103"/>
      <c r="IC24" s="104" t="str">
        <f t="shared" si="532"/>
        <v/>
      </c>
      <c r="ID24" s="105" t="str">
        <f t="shared" si="533"/>
        <v/>
      </c>
      <c r="IE24" s="106" t="str">
        <f t="shared" si="534"/>
        <v/>
      </c>
      <c r="IF24" s="107" t="str">
        <f t="shared" si="535"/>
        <v/>
      </c>
      <c r="IG24" s="108" t="str">
        <f t="shared" si="536"/>
        <v/>
      </c>
      <c r="IH24" s="2" t="str">
        <f t="shared" si="537"/>
        <v/>
      </c>
      <c r="II24" s="99"/>
      <c r="IJ24" s="244"/>
      <c r="IK24" s="100" t="str">
        <f t="shared" si="538"/>
        <v/>
      </c>
      <c r="IL24" s="101" t="str">
        <f t="shared" si="539"/>
        <v/>
      </c>
      <c r="IM24" s="102"/>
      <c r="IN24" s="103"/>
      <c r="IO24" s="104" t="str">
        <f t="shared" si="540"/>
        <v/>
      </c>
      <c r="IP24" s="105" t="str">
        <f t="shared" si="541"/>
        <v/>
      </c>
      <c r="IQ24" s="106" t="str">
        <f t="shared" si="542"/>
        <v/>
      </c>
      <c r="IR24" s="107" t="str">
        <f t="shared" si="543"/>
        <v/>
      </c>
      <c r="IS24" s="108" t="str">
        <f t="shared" si="544"/>
        <v/>
      </c>
      <c r="IT24" s="2" t="str">
        <f t="shared" si="545"/>
        <v/>
      </c>
      <c r="IU24" s="99"/>
      <c r="IV24" s="244"/>
      <c r="IW24" s="100" t="str">
        <f t="shared" si="546"/>
        <v/>
      </c>
      <c r="IX24" s="101" t="str">
        <f t="shared" si="547"/>
        <v/>
      </c>
      <c r="IY24" s="102"/>
      <c r="IZ24" s="103"/>
      <c r="JA24" s="104" t="str">
        <f t="shared" si="548"/>
        <v/>
      </c>
      <c r="JB24" s="105" t="str">
        <f t="shared" si="549"/>
        <v/>
      </c>
      <c r="JC24" s="106" t="str">
        <f t="shared" si="550"/>
        <v/>
      </c>
      <c r="JD24" s="107" t="str">
        <f t="shared" si="551"/>
        <v/>
      </c>
      <c r="JE24" s="108" t="str">
        <f t="shared" si="552"/>
        <v/>
      </c>
      <c r="JF24" s="2" t="str">
        <f t="shared" si="553"/>
        <v/>
      </c>
      <c r="JG24" s="99"/>
      <c r="JH24" s="244"/>
      <c r="JI24" s="100" t="str">
        <f t="shared" si="554"/>
        <v/>
      </c>
      <c r="JJ24" s="101" t="str">
        <f t="shared" si="555"/>
        <v/>
      </c>
      <c r="JK24" s="102"/>
      <c r="JL24" s="103"/>
      <c r="JM24" s="104" t="str">
        <f t="shared" si="556"/>
        <v/>
      </c>
      <c r="JN24" s="105" t="str">
        <f t="shared" si="557"/>
        <v/>
      </c>
      <c r="JO24" s="106" t="str">
        <f t="shared" si="558"/>
        <v/>
      </c>
      <c r="JP24" s="107" t="str">
        <f t="shared" si="559"/>
        <v/>
      </c>
      <c r="JQ24" s="108" t="str">
        <f t="shared" si="560"/>
        <v/>
      </c>
      <c r="JR24" s="2" t="str">
        <f t="shared" si="561"/>
        <v/>
      </c>
      <c r="JS24" s="99"/>
      <c r="JT24" s="244"/>
      <c r="JU24" s="100" t="str">
        <f t="shared" si="562"/>
        <v/>
      </c>
      <c r="JV24" s="101" t="str">
        <f t="shared" si="563"/>
        <v/>
      </c>
      <c r="JW24" s="102"/>
      <c r="JX24" s="103"/>
      <c r="JY24" s="104" t="str">
        <f t="shared" si="564"/>
        <v/>
      </c>
      <c r="JZ24" s="105" t="str">
        <f t="shared" si="565"/>
        <v/>
      </c>
      <c r="KA24" s="106" t="str">
        <f t="shared" si="566"/>
        <v/>
      </c>
      <c r="KB24" s="107" t="str">
        <f t="shared" si="567"/>
        <v/>
      </c>
      <c r="KC24" s="108" t="str">
        <f t="shared" si="568"/>
        <v/>
      </c>
      <c r="KD24" s="2" t="str">
        <f t="shared" si="569"/>
        <v/>
      </c>
      <c r="KE24" s="99"/>
      <c r="KF24" s="244"/>
    </row>
    <row r="25" spans="1:292" ht="13.5" customHeight="1" x14ac:dyDescent="0.25">
      <c r="A25" s="20"/>
      <c r="B25" s="99" t="s">
        <v>574</v>
      </c>
      <c r="C25" s="99" t="s">
        <v>575</v>
      </c>
      <c r="E25" s="100" t="str">
        <f t="shared" si="371"/>
        <v/>
      </c>
      <c r="F25" s="101" t="str">
        <f t="shared" si="372"/>
        <v/>
      </c>
      <c r="G25" s="102"/>
      <c r="H25" s="103"/>
      <c r="I25" s="104" t="str">
        <f t="shared" si="373"/>
        <v/>
      </c>
      <c r="J25" s="105" t="str">
        <f t="shared" si="374"/>
        <v/>
      </c>
      <c r="K25" s="106" t="str">
        <f t="shared" si="375"/>
        <v/>
      </c>
      <c r="L25" s="107" t="str">
        <f t="shared" si="376"/>
        <v/>
      </c>
      <c r="M25" s="108" t="str">
        <f t="shared" si="377"/>
        <v/>
      </c>
      <c r="N25" s="2" t="str">
        <f t="shared" si="378"/>
        <v/>
      </c>
      <c r="O25" s="99"/>
      <c r="P25" s="244" t="s">
        <v>292</v>
      </c>
      <c r="Q25" s="100">
        <f t="shared" si="379"/>
        <v>35363</v>
      </c>
      <c r="R25" s="101" t="str">
        <f t="shared" si="380"/>
        <v>Brundtland IV</v>
      </c>
      <c r="S25" s="102">
        <v>34226</v>
      </c>
      <c r="T25" s="103">
        <v>34249</v>
      </c>
      <c r="U25" s="104" t="str">
        <f t="shared" si="381"/>
        <v>Finn Kristensen</v>
      </c>
      <c r="V25" s="105" t="str">
        <f t="shared" si="382"/>
        <v>1936</v>
      </c>
      <c r="W25" s="106" t="str">
        <f t="shared" si="383"/>
        <v>male</v>
      </c>
      <c r="X25" s="107" t="str">
        <f t="shared" si="384"/>
        <v>no_dna01</v>
      </c>
      <c r="Y25" s="108" t="str">
        <f t="shared" si="385"/>
        <v>Kristensen_Finn_1936</v>
      </c>
      <c r="Z25" s="2" t="str">
        <f t="shared" si="386"/>
        <v/>
      </c>
      <c r="AA25" s="99" t="s">
        <v>603</v>
      </c>
      <c r="AB25" s="244" t="s">
        <v>697</v>
      </c>
      <c r="AC25" s="100">
        <f t="shared" si="408"/>
        <v>35720</v>
      </c>
      <c r="AD25" s="101" t="str">
        <f t="shared" si="409"/>
        <v>Jagland I</v>
      </c>
      <c r="AE25" s="102">
        <v>35363</v>
      </c>
      <c r="AF25" s="103">
        <v>35418</v>
      </c>
      <c r="AG25" s="104" t="str">
        <f t="shared" si="410"/>
        <v>Grete Faremo</v>
      </c>
      <c r="AH25" s="105" t="str">
        <f t="shared" si="411"/>
        <v>1956</v>
      </c>
      <c r="AI25" s="106" t="str">
        <f t="shared" si="412"/>
        <v>male</v>
      </c>
      <c r="AJ25" s="107" t="str">
        <f t="shared" si="413"/>
        <v>no_dna01</v>
      </c>
      <c r="AK25" s="108" t="str">
        <f t="shared" si="414"/>
        <v>Faremo_Grete_1956</v>
      </c>
      <c r="AL25" s="2" t="str">
        <f t="shared" si="415"/>
        <v/>
      </c>
      <c r="AM25" s="99"/>
      <c r="AN25" s="244" t="s">
        <v>719</v>
      </c>
      <c r="AO25" s="100" t="str">
        <f t="shared" si="416"/>
        <v/>
      </c>
      <c r="AP25" s="101" t="str">
        <f t="shared" si="417"/>
        <v/>
      </c>
      <c r="AQ25" s="102" t="s">
        <v>292</v>
      </c>
      <c r="AR25" s="103" t="s">
        <v>292</v>
      </c>
      <c r="AS25" s="104" t="str">
        <f t="shared" si="418"/>
        <v/>
      </c>
      <c r="AT25" s="105" t="str">
        <f t="shared" si="419"/>
        <v/>
      </c>
      <c r="AU25" s="106" t="str">
        <f t="shared" si="420"/>
        <v/>
      </c>
      <c r="AV25" s="107" t="s">
        <v>292</v>
      </c>
      <c r="AW25" s="108" t="str">
        <f t="shared" si="421"/>
        <v/>
      </c>
      <c r="AX25" s="2" t="str">
        <f t="shared" si="422"/>
        <v/>
      </c>
      <c r="AY25" s="99"/>
      <c r="AZ25" s="244" t="s">
        <v>292</v>
      </c>
      <c r="BA25" s="100" t="str">
        <f t="shared" si="423"/>
        <v/>
      </c>
      <c r="BB25" s="101" t="str">
        <f t="shared" si="424"/>
        <v/>
      </c>
      <c r="BC25" s="102" t="s">
        <v>292</v>
      </c>
      <c r="BD25" s="103" t="s">
        <v>292</v>
      </c>
      <c r="BE25" s="104" t="str">
        <f t="shared" si="425"/>
        <v/>
      </c>
      <c r="BF25" s="105" t="str">
        <f t="shared" si="426"/>
        <v/>
      </c>
      <c r="BG25" s="106" t="str">
        <f t="shared" si="427"/>
        <v/>
      </c>
      <c r="BH25" s="107" t="str">
        <f t="shared" si="428"/>
        <v/>
      </c>
      <c r="BI25" s="108" t="str">
        <f t="shared" si="429"/>
        <v/>
      </c>
      <c r="BJ25" s="2" t="str">
        <f t="shared" si="430"/>
        <v/>
      </c>
      <c r="BK25" s="99"/>
      <c r="BL25" s="244" t="s">
        <v>292</v>
      </c>
      <c r="BM25" s="100" t="str">
        <f t="shared" si="431"/>
        <v/>
      </c>
      <c r="BN25" s="101" t="str">
        <f t="shared" si="432"/>
        <v/>
      </c>
      <c r="BO25" s="102" t="s">
        <v>292</v>
      </c>
      <c r="BP25" s="103" t="s">
        <v>292</v>
      </c>
      <c r="BQ25" s="104" t="str">
        <f t="shared" si="433"/>
        <v/>
      </c>
      <c r="BR25" s="105" t="str">
        <f t="shared" si="434"/>
        <v/>
      </c>
      <c r="BS25" s="106" t="str">
        <f t="shared" si="435"/>
        <v/>
      </c>
      <c r="BT25" s="107" t="s">
        <v>292</v>
      </c>
      <c r="BU25" s="108" t="str">
        <f t="shared" si="436"/>
        <v/>
      </c>
      <c r="BV25" s="2" t="str">
        <f t="shared" si="437"/>
        <v/>
      </c>
      <c r="BW25" s="99"/>
      <c r="BX25" s="244" t="s">
        <v>292</v>
      </c>
      <c r="BY25" s="100" t="str">
        <f t="shared" si="438"/>
        <v/>
      </c>
      <c r="BZ25" s="101" t="str">
        <f t="shared" si="439"/>
        <v/>
      </c>
      <c r="CA25" s="102" t="s">
        <v>292</v>
      </c>
      <c r="CB25" s="103" t="s">
        <v>292</v>
      </c>
      <c r="CC25" s="104" t="str">
        <f t="shared" si="440"/>
        <v/>
      </c>
      <c r="CD25" s="105" t="str">
        <f t="shared" si="441"/>
        <v/>
      </c>
      <c r="CE25" s="106" t="str">
        <f t="shared" si="442"/>
        <v/>
      </c>
      <c r="CF25" s="107" t="s">
        <v>292</v>
      </c>
      <c r="CG25" s="108" t="str">
        <f t="shared" si="443"/>
        <v/>
      </c>
      <c r="CH25" s="2" t="str">
        <f t="shared" si="444"/>
        <v/>
      </c>
      <c r="CI25" s="99"/>
      <c r="CJ25" s="244" t="s">
        <v>292</v>
      </c>
      <c r="CK25" s="100" t="str">
        <f t="shared" si="445"/>
        <v/>
      </c>
      <c r="CL25" s="101" t="str">
        <f t="shared" si="446"/>
        <v/>
      </c>
      <c r="CM25" s="102" t="s">
        <v>292</v>
      </c>
      <c r="CN25" s="103" t="s">
        <v>292</v>
      </c>
      <c r="CO25" s="104" t="str">
        <f t="shared" si="447"/>
        <v/>
      </c>
      <c r="CP25" s="105" t="str">
        <f t="shared" si="448"/>
        <v/>
      </c>
      <c r="CQ25" s="106" t="str">
        <f t="shared" si="449"/>
        <v/>
      </c>
      <c r="CR25" s="107" t="s">
        <v>292</v>
      </c>
      <c r="CS25" s="108" t="str">
        <f t="shared" si="450"/>
        <v/>
      </c>
      <c r="CT25" s="2" t="str">
        <f t="shared" si="451"/>
        <v/>
      </c>
      <c r="CU25" s="99"/>
      <c r="CV25" s="244" t="s">
        <v>292</v>
      </c>
      <c r="CW25" s="100" t="str">
        <f t="shared" si="452"/>
        <v/>
      </c>
      <c r="CX25" s="101" t="str">
        <f t="shared" si="453"/>
        <v/>
      </c>
      <c r="CY25" s="102" t="str">
        <f t="shared" si="454"/>
        <v/>
      </c>
      <c r="CZ25" s="102" t="str">
        <f t="shared" si="570"/>
        <v/>
      </c>
      <c r="DA25" s="104" t="str">
        <f t="shared" si="455"/>
        <v/>
      </c>
      <c r="DB25" s="105" t="str">
        <f t="shared" si="456"/>
        <v/>
      </c>
      <c r="DC25" s="106" t="str">
        <f t="shared" si="457"/>
        <v/>
      </c>
      <c r="DD25" s="107" t="str">
        <f t="shared" si="458"/>
        <v/>
      </c>
      <c r="DE25" s="108" t="str">
        <f t="shared" si="459"/>
        <v/>
      </c>
      <c r="DF25" s="2" t="str">
        <f t="shared" si="460"/>
        <v/>
      </c>
      <c r="DG25" s="99"/>
      <c r="DH25" s="244"/>
      <c r="DI25" s="100" t="str">
        <f t="shared" si="461"/>
        <v/>
      </c>
      <c r="DJ25" s="101" t="str">
        <f t="shared" si="462"/>
        <v/>
      </c>
      <c r="DK25" s="102" t="str">
        <f t="shared" si="256"/>
        <v/>
      </c>
      <c r="DL25" s="102" t="str">
        <f t="shared" si="257"/>
        <v/>
      </c>
      <c r="DM25" s="104" t="str">
        <f t="shared" si="463"/>
        <v/>
      </c>
      <c r="DN25" s="105" t="str">
        <f t="shared" si="464"/>
        <v/>
      </c>
      <c r="DO25" s="106" t="str">
        <f t="shared" si="465"/>
        <v/>
      </c>
      <c r="DP25" s="107" t="str">
        <f t="shared" si="466"/>
        <v/>
      </c>
      <c r="DQ25" s="108" t="str">
        <f t="shared" si="467"/>
        <v/>
      </c>
      <c r="DR25" s="2" t="str">
        <f t="shared" si="468"/>
        <v/>
      </c>
      <c r="DS25" s="99"/>
      <c r="DT25" s="244"/>
      <c r="DU25" s="100" t="str">
        <f t="shared" si="71"/>
        <v/>
      </c>
      <c r="DV25" s="101" t="str">
        <f t="shared" si="469"/>
        <v/>
      </c>
      <c r="DW25" s="102" t="str">
        <f t="shared" si="265"/>
        <v/>
      </c>
      <c r="DX25" s="102" t="str">
        <f t="shared" si="266"/>
        <v/>
      </c>
      <c r="DY25" s="104" t="str">
        <f t="shared" si="470"/>
        <v/>
      </c>
      <c r="DZ25" s="105" t="str">
        <f t="shared" si="471"/>
        <v/>
      </c>
      <c r="EA25" s="106" t="str">
        <f t="shared" si="472"/>
        <v/>
      </c>
      <c r="EB25" s="107" t="str">
        <f t="shared" si="473"/>
        <v/>
      </c>
      <c r="EC25" s="108" t="str">
        <f t="shared" si="474"/>
        <v/>
      </c>
      <c r="ED25" s="2" t="str">
        <f t="shared" si="475"/>
        <v/>
      </c>
      <c r="EE25" s="99"/>
      <c r="EF25" s="244"/>
      <c r="EG25" s="100" t="str">
        <f t="shared" si="79"/>
        <v/>
      </c>
      <c r="EH25" s="101" t="str">
        <f t="shared" si="476"/>
        <v/>
      </c>
      <c r="EI25" s="102" t="str">
        <f t="shared" si="572"/>
        <v/>
      </c>
      <c r="EJ25" s="102" t="str">
        <f t="shared" si="571"/>
        <v/>
      </c>
      <c r="EK25" s="104" t="str">
        <f t="shared" si="477"/>
        <v/>
      </c>
      <c r="EL25" s="105" t="str">
        <f t="shared" si="478"/>
        <v/>
      </c>
      <c r="EM25" s="106" t="str">
        <f t="shared" si="479"/>
        <v/>
      </c>
      <c r="EN25" s="107" t="str">
        <f t="shared" si="480"/>
        <v/>
      </c>
      <c r="EO25" s="108" t="str">
        <f t="shared" si="481"/>
        <v/>
      </c>
      <c r="EP25" s="2" t="str">
        <f t="shared" si="482"/>
        <v/>
      </c>
      <c r="EQ25" s="99"/>
      <c r="ER25" s="244"/>
      <c r="ES25" s="100" t="str">
        <f t="shared" si="87"/>
        <v/>
      </c>
      <c r="ET25" s="101" t="str">
        <f t="shared" si="275"/>
        <v/>
      </c>
      <c r="EU25" s="102" t="str">
        <f t="shared" si="276"/>
        <v/>
      </c>
      <c r="EV25" s="102" t="str">
        <f t="shared" si="277"/>
        <v/>
      </c>
      <c r="EW25" s="104" t="str">
        <f t="shared" si="278"/>
        <v/>
      </c>
      <c r="EX25" s="105" t="str">
        <f t="shared" si="279"/>
        <v/>
      </c>
      <c r="EY25" s="106" t="str">
        <f t="shared" si="280"/>
        <v/>
      </c>
      <c r="EZ25" s="107" t="str">
        <f t="shared" si="281"/>
        <v/>
      </c>
      <c r="FA25" s="108" t="str">
        <f t="shared" si="282"/>
        <v/>
      </c>
      <c r="FB25" s="2" t="str">
        <f t="shared" si="283"/>
        <v/>
      </c>
      <c r="FC25" s="99"/>
      <c r="FD25" s="244"/>
      <c r="FE25" s="100"/>
      <c r="FF25" s="101" t="str">
        <f t="shared" si="483"/>
        <v/>
      </c>
      <c r="FG25" s="102"/>
      <c r="FH25" s="103"/>
      <c r="FI25" s="104" t="str">
        <f t="shared" si="484"/>
        <v/>
      </c>
      <c r="FJ25" s="105" t="str">
        <f t="shared" si="485"/>
        <v/>
      </c>
      <c r="FK25" s="106" t="str">
        <f t="shared" si="486"/>
        <v/>
      </c>
      <c r="FL25" s="107" t="str">
        <f t="shared" si="487"/>
        <v/>
      </c>
      <c r="FM25" s="108" t="str">
        <f t="shared" si="488"/>
        <v/>
      </c>
      <c r="FN25" s="2" t="str">
        <f t="shared" si="489"/>
        <v/>
      </c>
      <c r="FO25" s="99"/>
      <c r="FP25" s="244"/>
      <c r="FQ25" s="100" t="str">
        <f t="shared" si="490"/>
        <v/>
      </c>
      <c r="FR25" s="101" t="str">
        <f t="shared" si="491"/>
        <v/>
      </c>
      <c r="FS25" s="102"/>
      <c r="FT25" s="103"/>
      <c r="FU25" s="104" t="str">
        <f t="shared" si="492"/>
        <v/>
      </c>
      <c r="FV25" s="105" t="str">
        <f t="shared" si="493"/>
        <v/>
      </c>
      <c r="FW25" s="106" t="str">
        <f t="shared" si="494"/>
        <v/>
      </c>
      <c r="FX25" s="107" t="str">
        <f t="shared" si="495"/>
        <v/>
      </c>
      <c r="FY25" s="108" t="str">
        <f t="shared" si="496"/>
        <v/>
      </c>
      <c r="FZ25" s="2" t="str">
        <f t="shared" si="497"/>
        <v/>
      </c>
      <c r="GA25" s="99"/>
      <c r="GB25" s="244"/>
      <c r="GC25" s="100" t="str">
        <f t="shared" si="498"/>
        <v/>
      </c>
      <c r="GD25" s="101" t="str">
        <f t="shared" si="499"/>
        <v/>
      </c>
      <c r="GE25" s="102"/>
      <c r="GF25" s="103"/>
      <c r="GG25" s="104" t="str">
        <f t="shared" si="500"/>
        <v/>
      </c>
      <c r="GH25" s="105" t="str">
        <f t="shared" si="501"/>
        <v/>
      </c>
      <c r="GI25" s="106" t="str">
        <f t="shared" si="502"/>
        <v/>
      </c>
      <c r="GJ25" s="107" t="str">
        <f t="shared" si="503"/>
        <v/>
      </c>
      <c r="GK25" s="108" t="str">
        <f t="shared" si="504"/>
        <v/>
      </c>
      <c r="GL25" s="2" t="str">
        <f t="shared" si="505"/>
        <v/>
      </c>
      <c r="GM25" s="99"/>
      <c r="GN25" s="244"/>
      <c r="GO25" s="100" t="str">
        <f t="shared" si="506"/>
        <v/>
      </c>
      <c r="GP25" s="101" t="str">
        <f t="shared" si="507"/>
        <v/>
      </c>
      <c r="GQ25" s="102"/>
      <c r="GR25" s="103"/>
      <c r="GS25" s="104" t="str">
        <f t="shared" si="508"/>
        <v/>
      </c>
      <c r="GT25" s="105" t="str">
        <f t="shared" si="509"/>
        <v/>
      </c>
      <c r="GU25" s="106" t="str">
        <f t="shared" si="510"/>
        <v/>
      </c>
      <c r="GV25" s="107" t="str">
        <f t="shared" si="511"/>
        <v/>
      </c>
      <c r="GW25" s="108" t="str">
        <f t="shared" si="512"/>
        <v/>
      </c>
      <c r="GX25" s="2" t="str">
        <f t="shared" si="513"/>
        <v/>
      </c>
      <c r="GY25" s="99"/>
      <c r="GZ25" s="244"/>
      <c r="HA25" s="100" t="str">
        <f t="shared" si="514"/>
        <v/>
      </c>
      <c r="HB25" s="101" t="str">
        <f t="shared" si="515"/>
        <v/>
      </c>
      <c r="HC25" s="102"/>
      <c r="HD25" s="103"/>
      <c r="HE25" s="104" t="str">
        <f t="shared" si="516"/>
        <v/>
      </c>
      <c r="HF25" s="105" t="str">
        <f t="shared" si="517"/>
        <v/>
      </c>
      <c r="HG25" s="106" t="str">
        <f t="shared" si="518"/>
        <v/>
      </c>
      <c r="HH25" s="107" t="str">
        <f t="shared" si="519"/>
        <v/>
      </c>
      <c r="HI25" s="108" t="str">
        <f t="shared" si="520"/>
        <v/>
      </c>
      <c r="HJ25" s="2" t="str">
        <f t="shared" si="521"/>
        <v/>
      </c>
      <c r="HK25" s="99"/>
      <c r="HL25" s="244"/>
      <c r="HM25" s="100" t="str">
        <f t="shared" si="522"/>
        <v/>
      </c>
      <c r="HN25" s="101" t="str">
        <f t="shared" si="523"/>
        <v/>
      </c>
      <c r="HO25" s="102"/>
      <c r="HP25" s="103"/>
      <c r="HQ25" s="104" t="str">
        <f t="shared" si="524"/>
        <v/>
      </c>
      <c r="HR25" s="105" t="str">
        <f t="shared" si="525"/>
        <v/>
      </c>
      <c r="HS25" s="106" t="str">
        <f t="shared" si="526"/>
        <v/>
      </c>
      <c r="HT25" s="107" t="str">
        <f t="shared" si="527"/>
        <v/>
      </c>
      <c r="HU25" s="108" t="str">
        <f t="shared" si="528"/>
        <v/>
      </c>
      <c r="HV25" s="2" t="str">
        <f t="shared" si="529"/>
        <v/>
      </c>
      <c r="HW25" s="99"/>
      <c r="HX25" s="244"/>
      <c r="HY25" s="100" t="str">
        <f t="shared" si="530"/>
        <v/>
      </c>
      <c r="HZ25" s="101" t="str">
        <f t="shared" si="531"/>
        <v/>
      </c>
      <c r="IA25" s="102"/>
      <c r="IB25" s="103"/>
      <c r="IC25" s="104" t="str">
        <f t="shared" si="532"/>
        <v/>
      </c>
      <c r="ID25" s="105" t="str">
        <f t="shared" si="533"/>
        <v/>
      </c>
      <c r="IE25" s="106" t="str">
        <f t="shared" si="534"/>
        <v/>
      </c>
      <c r="IF25" s="107" t="str">
        <f t="shared" si="535"/>
        <v/>
      </c>
      <c r="IG25" s="108" t="str">
        <f t="shared" si="536"/>
        <v/>
      </c>
      <c r="IH25" s="2" t="str">
        <f t="shared" si="537"/>
        <v/>
      </c>
      <c r="II25" s="99"/>
      <c r="IJ25" s="244"/>
      <c r="IK25" s="100" t="str">
        <f t="shared" si="538"/>
        <v/>
      </c>
      <c r="IL25" s="101" t="str">
        <f t="shared" si="539"/>
        <v/>
      </c>
      <c r="IM25" s="102"/>
      <c r="IN25" s="103"/>
      <c r="IO25" s="104" t="str">
        <f t="shared" si="540"/>
        <v/>
      </c>
      <c r="IP25" s="105" t="str">
        <f t="shared" si="541"/>
        <v/>
      </c>
      <c r="IQ25" s="106" t="str">
        <f t="shared" si="542"/>
        <v/>
      </c>
      <c r="IR25" s="107" t="str">
        <f t="shared" si="543"/>
        <v/>
      </c>
      <c r="IS25" s="108" t="str">
        <f t="shared" si="544"/>
        <v/>
      </c>
      <c r="IT25" s="2" t="str">
        <f t="shared" si="545"/>
        <v/>
      </c>
      <c r="IU25" s="99"/>
      <c r="IV25" s="244"/>
      <c r="IW25" s="100" t="str">
        <f t="shared" si="546"/>
        <v/>
      </c>
      <c r="IX25" s="101" t="str">
        <f t="shared" si="547"/>
        <v/>
      </c>
      <c r="IY25" s="102"/>
      <c r="IZ25" s="103"/>
      <c r="JA25" s="104" t="str">
        <f t="shared" si="548"/>
        <v/>
      </c>
      <c r="JB25" s="105" t="str">
        <f t="shared" si="549"/>
        <v/>
      </c>
      <c r="JC25" s="106" t="str">
        <f t="shared" si="550"/>
        <v/>
      </c>
      <c r="JD25" s="107" t="str">
        <f t="shared" si="551"/>
        <v/>
      </c>
      <c r="JE25" s="108" t="str">
        <f t="shared" si="552"/>
        <v/>
      </c>
      <c r="JF25" s="2" t="str">
        <f t="shared" si="553"/>
        <v/>
      </c>
      <c r="JG25" s="99"/>
      <c r="JH25" s="244"/>
      <c r="JI25" s="100" t="str">
        <f t="shared" si="554"/>
        <v/>
      </c>
      <c r="JJ25" s="101" t="str">
        <f t="shared" si="555"/>
        <v/>
      </c>
      <c r="JK25" s="102"/>
      <c r="JL25" s="103"/>
      <c r="JM25" s="104" t="str">
        <f t="shared" si="556"/>
        <v/>
      </c>
      <c r="JN25" s="105" t="str">
        <f t="shared" si="557"/>
        <v/>
      </c>
      <c r="JO25" s="106" t="str">
        <f t="shared" si="558"/>
        <v/>
      </c>
      <c r="JP25" s="107" t="str">
        <f t="shared" si="559"/>
        <v/>
      </c>
      <c r="JQ25" s="108" t="str">
        <f t="shared" si="560"/>
        <v/>
      </c>
      <c r="JR25" s="2" t="str">
        <f t="shared" si="561"/>
        <v/>
      </c>
      <c r="JS25" s="99"/>
      <c r="JT25" s="244"/>
      <c r="JU25" s="100" t="str">
        <f t="shared" si="562"/>
        <v/>
      </c>
      <c r="JV25" s="101" t="str">
        <f t="shared" si="563"/>
        <v/>
      </c>
      <c r="JW25" s="102"/>
      <c r="JX25" s="103"/>
      <c r="JY25" s="104" t="str">
        <f t="shared" si="564"/>
        <v/>
      </c>
      <c r="JZ25" s="105" t="str">
        <f t="shared" si="565"/>
        <v/>
      </c>
      <c r="KA25" s="106" t="str">
        <f t="shared" si="566"/>
        <v/>
      </c>
      <c r="KB25" s="107" t="str">
        <f t="shared" si="567"/>
        <v/>
      </c>
      <c r="KC25" s="108" t="str">
        <f t="shared" si="568"/>
        <v/>
      </c>
      <c r="KD25" s="2" t="str">
        <f t="shared" si="569"/>
        <v/>
      </c>
      <c r="KE25" s="99"/>
      <c r="KF25" s="244"/>
    </row>
    <row r="26" spans="1:292" ht="13.5" customHeight="1" x14ac:dyDescent="0.25">
      <c r="A26" s="20"/>
      <c r="B26" s="99" t="s">
        <v>574</v>
      </c>
      <c r="C26" s="99" t="s">
        <v>575</v>
      </c>
      <c r="E26" s="100" t="str">
        <f t="shared" si="371"/>
        <v/>
      </c>
      <c r="F26" s="101" t="str">
        <f t="shared" si="372"/>
        <v/>
      </c>
      <c r="G26" s="102"/>
      <c r="H26" s="103"/>
      <c r="I26" s="104" t="str">
        <f t="shared" si="373"/>
        <v/>
      </c>
      <c r="J26" s="105" t="str">
        <f t="shared" si="374"/>
        <v/>
      </c>
      <c r="K26" s="106" t="str">
        <f t="shared" si="375"/>
        <v/>
      </c>
      <c r="L26" s="107" t="str">
        <f t="shared" si="376"/>
        <v/>
      </c>
      <c r="M26" s="108" t="str">
        <f t="shared" si="377"/>
        <v/>
      </c>
      <c r="N26" s="2" t="str">
        <f t="shared" si="378"/>
        <v/>
      </c>
      <c r="O26" s="99"/>
      <c r="P26" s="244" t="s">
        <v>292</v>
      </c>
      <c r="Q26" s="100">
        <f t="shared" si="379"/>
        <v>35363</v>
      </c>
      <c r="R26" s="101" t="str">
        <f t="shared" si="380"/>
        <v>Brundtland IV</v>
      </c>
      <c r="S26" s="102">
        <v>34249</v>
      </c>
      <c r="T26" s="103">
        <v>35363</v>
      </c>
      <c r="U26" s="104" t="str">
        <f t="shared" si="381"/>
        <v>Jens Stolenberg</v>
      </c>
      <c r="V26" s="105" t="str">
        <f t="shared" si="382"/>
        <v>1957</v>
      </c>
      <c r="W26" s="106" t="str">
        <f t="shared" si="383"/>
        <v>male</v>
      </c>
      <c r="X26" s="107" t="str">
        <f t="shared" si="384"/>
        <v>no_dna01</v>
      </c>
      <c r="Y26" s="108" t="str">
        <f t="shared" si="385"/>
        <v>Stolenberg_Jens_1957</v>
      </c>
      <c r="Z26" s="2" t="str">
        <f t="shared" si="386"/>
        <v/>
      </c>
      <c r="AA26" s="99"/>
      <c r="AB26" s="244" t="s">
        <v>766</v>
      </c>
      <c r="AC26" s="100">
        <f t="shared" si="408"/>
        <v>35720</v>
      </c>
      <c r="AD26" s="101" t="str">
        <f t="shared" si="409"/>
        <v>Jagland I</v>
      </c>
      <c r="AE26" s="102">
        <v>35418</v>
      </c>
      <c r="AF26" s="103">
        <v>35431</v>
      </c>
      <c r="AG26" s="104" t="str">
        <f t="shared" si="410"/>
        <v>Ranveig H. Frøiland</v>
      </c>
      <c r="AH26" s="105" t="str">
        <f t="shared" si="411"/>
        <v>1945</v>
      </c>
      <c r="AI26" s="106" t="str">
        <f t="shared" si="412"/>
        <v>female</v>
      </c>
      <c r="AJ26" s="107" t="str">
        <f t="shared" si="413"/>
        <v>no_dna01</v>
      </c>
      <c r="AK26" s="108" t="str">
        <f t="shared" si="414"/>
        <v>Frøiland_Ranveig_1945</v>
      </c>
      <c r="AL26" s="2" t="str">
        <f t="shared" si="415"/>
        <v/>
      </c>
      <c r="AM26" s="99"/>
      <c r="AN26" s="244" t="s">
        <v>731</v>
      </c>
      <c r="AO26" s="100" t="str">
        <f t="shared" si="416"/>
        <v/>
      </c>
      <c r="AP26" s="101" t="str">
        <f t="shared" si="417"/>
        <v/>
      </c>
      <c r="AQ26" s="102" t="s">
        <v>292</v>
      </c>
      <c r="AR26" s="103" t="s">
        <v>292</v>
      </c>
      <c r="AS26" s="104" t="str">
        <f t="shared" si="418"/>
        <v/>
      </c>
      <c r="AT26" s="105" t="str">
        <f t="shared" si="419"/>
        <v/>
      </c>
      <c r="AU26" s="106" t="str">
        <f t="shared" si="420"/>
        <v/>
      </c>
      <c r="AV26" s="107" t="s">
        <v>292</v>
      </c>
      <c r="AW26" s="108" t="str">
        <f t="shared" si="421"/>
        <v/>
      </c>
      <c r="AX26" s="2" t="str">
        <f t="shared" si="422"/>
        <v/>
      </c>
      <c r="AY26" s="99"/>
      <c r="AZ26" s="244" t="s">
        <v>292</v>
      </c>
      <c r="BA26" s="100" t="str">
        <f t="shared" si="423"/>
        <v/>
      </c>
      <c r="BB26" s="101" t="str">
        <f t="shared" si="424"/>
        <v/>
      </c>
      <c r="BC26" s="102" t="s">
        <v>292</v>
      </c>
      <c r="BD26" s="103" t="s">
        <v>292</v>
      </c>
      <c r="BE26" s="104" t="str">
        <f t="shared" si="425"/>
        <v/>
      </c>
      <c r="BF26" s="105" t="str">
        <f t="shared" si="426"/>
        <v/>
      </c>
      <c r="BG26" s="106" t="str">
        <f t="shared" si="427"/>
        <v/>
      </c>
      <c r="BH26" s="107" t="str">
        <f t="shared" si="428"/>
        <v/>
      </c>
      <c r="BI26" s="108" t="str">
        <f t="shared" si="429"/>
        <v/>
      </c>
      <c r="BJ26" s="2" t="str">
        <f t="shared" si="430"/>
        <v/>
      </c>
      <c r="BK26" s="99"/>
      <c r="BL26" s="244" t="s">
        <v>292</v>
      </c>
      <c r="BM26" s="100" t="str">
        <f t="shared" si="431"/>
        <v/>
      </c>
      <c r="BN26" s="101" t="str">
        <f t="shared" si="432"/>
        <v/>
      </c>
      <c r="BO26" s="102" t="s">
        <v>292</v>
      </c>
      <c r="BP26" s="103" t="s">
        <v>292</v>
      </c>
      <c r="BQ26" s="104" t="str">
        <f t="shared" si="433"/>
        <v/>
      </c>
      <c r="BR26" s="105" t="str">
        <f t="shared" si="434"/>
        <v/>
      </c>
      <c r="BS26" s="106" t="str">
        <f t="shared" si="435"/>
        <v/>
      </c>
      <c r="BT26" s="107" t="s">
        <v>292</v>
      </c>
      <c r="BU26" s="108" t="str">
        <f t="shared" si="436"/>
        <v/>
      </c>
      <c r="BV26" s="2" t="str">
        <f t="shared" si="437"/>
        <v/>
      </c>
      <c r="BW26" s="99"/>
      <c r="BX26" s="244" t="s">
        <v>292</v>
      </c>
      <c r="BY26" s="100" t="str">
        <f t="shared" si="438"/>
        <v/>
      </c>
      <c r="BZ26" s="101" t="str">
        <f t="shared" si="439"/>
        <v/>
      </c>
      <c r="CA26" s="102" t="s">
        <v>292</v>
      </c>
      <c r="CB26" s="103" t="s">
        <v>292</v>
      </c>
      <c r="CC26" s="104" t="str">
        <f t="shared" si="440"/>
        <v/>
      </c>
      <c r="CD26" s="105" t="str">
        <f t="shared" si="441"/>
        <v/>
      </c>
      <c r="CE26" s="106" t="str">
        <f t="shared" si="442"/>
        <v/>
      </c>
      <c r="CF26" s="107" t="s">
        <v>292</v>
      </c>
      <c r="CG26" s="108" t="str">
        <f t="shared" si="443"/>
        <v/>
      </c>
      <c r="CH26" s="2" t="str">
        <f t="shared" si="444"/>
        <v/>
      </c>
      <c r="CI26" s="99"/>
      <c r="CJ26" s="244" t="s">
        <v>292</v>
      </c>
      <c r="CK26" s="100" t="str">
        <f t="shared" si="445"/>
        <v/>
      </c>
      <c r="CL26" s="101" t="str">
        <f t="shared" si="446"/>
        <v/>
      </c>
      <c r="CM26" s="102" t="s">
        <v>292</v>
      </c>
      <c r="CN26" s="103" t="s">
        <v>292</v>
      </c>
      <c r="CO26" s="104" t="str">
        <f t="shared" si="447"/>
        <v/>
      </c>
      <c r="CP26" s="105" t="str">
        <f t="shared" si="448"/>
        <v/>
      </c>
      <c r="CQ26" s="106" t="str">
        <f t="shared" si="449"/>
        <v/>
      </c>
      <c r="CR26" s="107" t="s">
        <v>292</v>
      </c>
      <c r="CS26" s="108" t="str">
        <f t="shared" si="450"/>
        <v/>
      </c>
      <c r="CT26" s="2" t="str">
        <f t="shared" si="451"/>
        <v/>
      </c>
      <c r="CU26" s="99"/>
      <c r="CV26" s="244" t="s">
        <v>292</v>
      </c>
      <c r="CW26" s="100" t="str">
        <f t="shared" si="452"/>
        <v/>
      </c>
      <c r="CX26" s="101" t="str">
        <f t="shared" si="453"/>
        <v/>
      </c>
      <c r="CY26" s="102" t="str">
        <f t="shared" si="454"/>
        <v/>
      </c>
      <c r="CZ26" s="102" t="str">
        <f t="shared" si="570"/>
        <v/>
      </c>
      <c r="DA26" s="104" t="str">
        <f t="shared" si="455"/>
        <v/>
      </c>
      <c r="DB26" s="105" t="str">
        <f t="shared" si="456"/>
        <v/>
      </c>
      <c r="DC26" s="106" t="str">
        <f t="shared" si="457"/>
        <v/>
      </c>
      <c r="DD26" s="107" t="str">
        <f t="shared" si="458"/>
        <v/>
      </c>
      <c r="DE26" s="108" t="str">
        <f t="shared" si="459"/>
        <v/>
      </c>
      <c r="DF26" s="2" t="str">
        <f t="shared" si="460"/>
        <v/>
      </c>
      <c r="DG26" s="99"/>
      <c r="DH26" s="244"/>
      <c r="DI26" s="100" t="str">
        <f t="shared" si="461"/>
        <v/>
      </c>
      <c r="DJ26" s="101" t="str">
        <f t="shared" si="462"/>
        <v/>
      </c>
      <c r="DK26" s="102" t="str">
        <f t="shared" si="256"/>
        <v/>
      </c>
      <c r="DL26" s="102" t="str">
        <f t="shared" si="257"/>
        <v/>
      </c>
      <c r="DM26" s="104" t="str">
        <f t="shared" si="463"/>
        <v/>
      </c>
      <c r="DN26" s="105" t="str">
        <f t="shared" si="464"/>
        <v/>
      </c>
      <c r="DO26" s="106" t="str">
        <f t="shared" si="465"/>
        <v/>
      </c>
      <c r="DP26" s="107" t="str">
        <f t="shared" si="466"/>
        <v/>
      </c>
      <c r="DQ26" s="108" t="str">
        <f t="shared" si="467"/>
        <v/>
      </c>
      <c r="DR26" s="2" t="str">
        <f t="shared" si="468"/>
        <v/>
      </c>
      <c r="DS26" s="99"/>
      <c r="DT26" s="244"/>
      <c r="DU26" s="100" t="str">
        <f t="shared" si="71"/>
        <v/>
      </c>
      <c r="DV26" s="101" t="str">
        <f t="shared" si="469"/>
        <v/>
      </c>
      <c r="DW26" s="102" t="str">
        <f t="shared" si="265"/>
        <v/>
      </c>
      <c r="DX26" s="102" t="str">
        <f t="shared" si="266"/>
        <v/>
      </c>
      <c r="DY26" s="104" t="str">
        <f t="shared" si="470"/>
        <v/>
      </c>
      <c r="DZ26" s="105" t="str">
        <f t="shared" si="471"/>
        <v/>
      </c>
      <c r="EA26" s="106" t="str">
        <f t="shared" si="472"/>
        <v/>
      </c>
      <c r="EB26" s="107" t="str">
        <f t="shared" si="473"/>
        <v/>
      </c>
      <c r="EC26" s="108" t="str">
        <f t="shared" si="474"/>
        <v/>
      </c>
      <c r="ED26" s="2" t="str">
        <f t="shared" si="475"/>
        <v/>
      </c>
      <c r="EE26" s="99"/>
      <c r="EF26" s="244"/>
      <c r="EG26" s="100" t="str">
        <f t="shared" si="79"/>
        <v/>
      </c>
      <c r="EH26" s="101" t="str">
        <f t="shared" si="476"/>
        <v/>
      </c>
      <c r="EI26" s="102" t="str">
        <f t="shared" si="572"/>
        <v/>
      </c>
      <c r="EJ26" s="102" t="str">
        <f t="shared" si="571"/>
        <v/>
      </c>
      <c r="EK26" s="104" t="str">
        <f t="shared" si="477"/>
        <v/>
      </c>
      <c r="EL26" s="105" t="str">
        <f t="shared" si="478"/>
        <v/>
      </c>
      <c r="EM26" s="106" t="str">
        <f t="shared" si="479"/>
        <v/>
      </c>
      <c r="EN26" s="107" t="str">
        <f t="shared" si="480"/>
        <v/>
      </c>
      <c r="EO26" s="108" t="str">
        <f t="shared" si="481"/>
        <v/>
      </c>
      <c r="EP26" s="2" t="str">
        <f t="shared" si="482"/>
        <v/>
      </c>
      <c r="EQ26" s="99"/>
      <c r="ER26" s="244"/>
      <c r="ES26" s="100" t="str">
        <f t="shared" si="87"/>
        <v/>
      </c>
      <c r="ET26" s="101" t="str">
        <f t="shared" si="275"/>
        <v/>
      </c>
      <c r="EU26" s="102" t="str">
        <f t="shared" si="276"/>
        <v/>
      </c>
      <c r="EV26" s="102" t="str">
        <f t="shared" si="277"/>
        <v/>
      </c>
      <c r="EW26" s="104" t="str">
        <f t="shared" si="278"/>
        <v/>
      </c>
      <c r="EX26" s="105" t="str">
        <f t="shared" si="279"/>
        <v/>
      </c>
      <c r="EY26" s="106" t="str">
        <f t="shared" si="280"/>
        <v/>
      </c>
      <c r="EZ26" s="107" t="str">
        <f t="shared" si="281"/>
        <v/>
      </c>
      <c r="FA26" s="108" t="str">
        <f t="shared" si="282"/>
        <v/>
      </c>
      <c r="FB26" s="2" t="str">
        <f t="shared" si="283"/>
        <v/>
      </c>
      <c r="FC26" s="99"/>
      <c r="FD26" s="244"/>
      <c r="FE26" s="100"/>
      <c r="FF26" s="101" t="str">
        <f t="shared" si="483"/>
        <v/>
      </c>
      <c r="FG26" s="102"/>
      <c r="FH26" s="103"/>
      <c r="FI26" s="104" t="str">
        <f t="shared" si="484"/>
        <v/>
      </c>
      <c r="FJ26" s="105" t="str">
        <f t="shared" si="485"/>
        <v/>
      </c>
      <c r="FK26" s="106" t="str">
        <f t="shared" si="486"/>
        <v/>
      </c>
      <c r="FL26" s="107" t="str">
        <f t="shared" si="487"/>
        <v/>
      </c>
      <c r="FM26" s="108" t="str">
        <f t="shared" si="488"/>
        <v/>
      </c>
      <c r="FN26" s="2" t="str">
        <f t="shared" si="489"/>
        <v/>
      </c>
      <c r="FO26" s="99"/>
      <c r="FP26" s="244"/>
      <c r="FQ26" s="100" t="str">
        <f t="shared" si="490"/>
        <v/>
      </c>
      <c r="FR26" s="101" t="str">
        <f t="shared" si="491"/>
        <v/>
      </c>
      <c r="FS26" s="102"/>
      <c r="FT26" s="103"/>
      <c r="FU26" s="104" t="str">
        <f t="shared" si="492"/>
        <v/>
      </c>
      <c r="FV26" s="105" t="str">
        <f t="shared" si="493"/>
        <v/>
      </c>
      <c r="FW26" s="106" t="str">
        <f t="shared" si="494"/>
        <v/>
      </c>
      <c r="FX26" s="107" t="str">
        <f t="shared" si="495"/>
        <v/>
      </c>
      <c r="FY26" s="108" t="str">
        <f t="shared" si="496"/>
        <v/>
      </c>
      <c r="FZ26" s="2" t="str">
        <f t="shared" si="497"/>
        <v/>
      </c>
      <c r="GA26" s="99"/>
      <c r="GB26" s="244"/>
      <c r="GC26" s="100" t="str">
        <f t="shared" si="498"/>
        <v/>
      </c>
      <c r="GD26" s="101" t="str">
        <f t="shared" si="499"/>
        <v/>
      </c>
      <c r="GE26" s="102"/>
      <c r="GF26" s="103"/>
      <c r="GG26" s="104" t="str">
        <f t="shared" si="500"/>
        <v/>
      </c>
      <c r="GH26" s="105" t="str">
        <f t="shared" si="501"/>
        <v/>
      </c>
      <c r="GI26" s="106" t="str">
        <f t="shared" si="502"/>
        <v/>
      </c>
      <c r="GJ26" s="107" t="str">
        <f t="shared" si="503"/>
        <v/>
      </c>
      <c r="GK26" s="108" t="str">
        <f t="shared" si="504"/>
        <v/>
      </c>
      <c r="GL26" s="2" t="str">
        <f t="shared" si="505"/>
        <v/>
      </c>
      <c r="GM26" s="99"/>
      <c r="GN26" s="244"/>
      <c r="GO26" s="100" t="str">
        <f t="shared" si="506"/>
        <v/>
      </c>
      <c r="GP26" s="101" t="str">
        <f t="shared" si="507"/>
        <v/>
      </c>
      <c r="GQ26" s="102"/>
      <c r="GR26" s="103"/>
      <c r="GS26" s="104" t="str">
        <f t="shared" si="508"/>
        <v/>
      </c>
      <c r="GT26" s="105" t="str">
        <f t="shared" si="509"/>
        <v/>
      </c>
      <c r="GU26" s="106" t="str">
        <f t="shared" si="510"/>
        <v/>
      </c>
      <c r="GV26" s="107" t="str">
        <f t="shared" si="511"/>
        <v/>
      </c>
      <c r="GW26" s="108" t="str">
        <f t="shared" si="512"/>
        <v/>
      </c>
      <c r="GX26" s="2" t="str">
        <f t="shared" si="513"/>
        <v/>
      </c>
      <c r="GY26" s="99"/>
      <c r="GZ26" s="244"/>
      <c r="HA26" s="100" t="str">
        <f t="shared" si="514"/>
        <v/>
      </c>
      <c r="HB26" s="101" t="str">
        <f t="shared" si="515"/>
        <v/>
      </c>
      <c r="HC26" s="102"/>
      <c r="HD26" s="103"/>
      <c r="HE26" s="104" t="str">
        <f t="shared" si="516"/>
        <v/>
      </c>
      <c r="HF26" s="105" t="str">
        <f t="shared" si="517"/>
        <v/>
      </c>
      <c r="HG26" s="106" t="str">
        <f t="shared" si="518"/>
        <v/>
      </c>
      <c r="HH26" s="107" t="str">
        <f t="shared" si="519"/>
        <v/>
      </c>
      <c r="HI26" s="108" t="str">
        <f t="shared" si="520"/>
        <v/>
      </c>
      <c r="HJ26" s="2" t="str">
        <f t="shared" si="521"/>
        <v/>
      </c>
      <c r="HK26" s="99"/>
      <c r="HL26" s="244"/>
      <c r="HM26" s="100" t="str">
        <f t="shared" si="522"/>
        <v/>
      </c>
      <c r="HN26" s="101" t="str">
        <f t="shared" si="523"/>
        <v/>
      </c>
      <c r="HO26" s="102"/>
      <c r="HP26" s="103"/>
      <c r="HQ26" s="104" t="str">
        <f t="shared" si="524"/>
        <v/>
      </c>
      <c r="HR26" s="105" t="str">
        <f t="shared" si="525"/>
        <v/>
      </c>
      <c r="HS26" s="106" t="str">
        <f t="shared" si="526"/>
        <v/>
      </c>
      <c r="HT26" s="107" t="str">
        <f t="shared" si="527"/>
        <v/>
      </c>
      <c r="HU26" s="108" t="str">
        <f t="shared" si="528"/>
        <v/>
      </c>
      <c r="HV26" s="2" t="str">
        <f t="shared" si="529"/>
        <v/>
      </c>
      <c r="HW26" s="99"/>
      <c r="HX26" s="244"/>
      <c r="HY26" s="100" t="str">
        <f t="shared" si="530"/>
        <v/>
      </c>
      <c r="HZ26" s="101" t="str">
        <f t="shared" si="531"/>
        <v/>
      </c>
      <c r="IA26" s="102"/>
      <c r="IB26" s="103"/>
      <c r="IC26" s="104" t="str">
        <f t="shared" si="532"/>
        <v/>
      </c>
      <c r="ID26" s="105" t="str">
        <f t="shared" si="533"/>
        <v/>
      </c>
      <c r="IE26" s="106" t="str">
        <f t="shared" si="534"/>
        <v/>
      </c>
      <c r="IF26" s="107" t="str">
        <f t="shared" si="535"/>
        <v/>
      </c>
      <c r="IG26" s="108" t="str">
        <f t="shared" si="536"/>
        <v/>
      </c>
      <c r="IH26" s="2" t="str">
        <f t="shared" si="537"/>
        <v/>
      </c>
      <c r="II26" s="99"/>
      <c r="IJ26" s="244"/>
      <c r="IK26" s="100" t="str">
        <f t="shared" si="538"/>
        <v/>
      </c>
      <c r="IL26" s="101" t="str">
        <f t="shared" si="539"/>
        <v/>
      </c>
      <c r="IM26" s="102"/>
      <c r="IN26" s="103"/>
      <c r="IO26" s="104" t="str">
        <f t="shared" si="540"/>
        <v/>
      </c>
      <c r="IP26" s="105" t="str">
        <f t="shared" si="541"/>
        <v/>
      </c>
      <c r="IQ26" s="106" t="str">
        <f t="shared" si="542"/>
        <v/>
      </c>
      <c r="IR26" s="107" t="str">
        <f t="shared" si="543"/>
        <v/>
      </c>
      <c r="IS26" s="108" t="str">
        <f t="shared" si="544"/>
        <v/>
      </c>
      <c r="IT26" s="2" t="str">
        <f t="shared" si="545"/>
        <v/>
      </c>
      <c r="IU26" s="99"/>
      <c r="IV26" s="244"/>
      <c r="IW26" s="100" t="str">
        <f t="shared" si="546"/>
        <v/>
      </c>
      <c r="IX26" s="101" t="str">
        <f t="shared" si="547"/>
        <v/>
      </c>
      <c r="IY26" s="102"/>
      <c r="IZ26" s="103"/>
      <c r="JA26" s="104" t="str">
        <f t="shared" si="548"/>
        <v/>
      </c>
      <c r="JB26" s="105" t="str">
        <f t="shared" si="549"/>
        <v/>
      </c>
      <c r="JC26" s="106" t="str">
        <f t="shared" si="550"/>
        <v/>
      </c>
      <c r="JD26" s="107" t="str">
        <f t="shared" si="551"/>
        <v/>
      </c>
      <c r="JE26" s="108" t="str">
        <f t="shared" si="552"/>
        <v/>
      </c>
      <c r="JF26" s="2" t="str">
        <f t="shared" si="553"/>
        <v/>
      </c>
      <c r="JG26" s="99"/>
      <c r="JH26" s="244"/>
      <c r="JI26" s="100" t="str">
        <f t="shared" si="554"/>
        <v/>
      </c>
      <c r="JJ26" s="101" t="str">
        <f t="shared" si="555"/>
        <v/>
      </c>
      <c r="JK26" s="102"/>
      <c r="JL26" s="103"/>
      <c r="JM26" s="104" t="str">
        <f t="shared" si="556"/>
        <v/>
      </c>
      <c r="JN26" s="105" t="str">
        <f t="shared" si="557"/>
        <v/>
      </c>
      <c r="JO26" s="106" t="str">
        <f t="shared" si="558"/>
        <v/>
      </c>
      <c r="JP26" s="107" t="str">
        <f t="shared" si="559"/>
        <v/>
      </c>
      <c r="JQ26" s="108" t="str">
        <f t="shared" si="560"/>
        <v/>
      </c>
      <c r="JR26" s="2" t="str">
        <f t="shared" si="561"/>
        <v/>
      </c>
      <c r="JS26" s="99"/>
      <c r="JT26" s="244"/>
      <c r="JU26" s="100" t="str">
        <f t="shared" si="562"/>
        <v/>
      </c>
      <c r="JV26" s="101" t="str">
        <f t="shared" si="563"/>
        <v/>
      </c>
      <c r="JW26" s="102"/>
      <c r="JX26" s="103"/>
      <c r="JY26" s="104" t="str">
        <f t="shared" si="564"/>
        <v/>
      </c>
      <c r="JZ26" s="105" t="str">
        <f t="shared" si="565"/>
        <v/>
      </c>
      <c r="KA26" s="106" t="str">
        <f t="shared" si="566"/>
        <v/>
      </c>
      <c r="KB26" s="107" t="str">
        <f t="shared" si="567"/>
        <v/>
      </c>
      <c r="KC26" s="108" t="str">
        <f t="shared" si="568"/>
        <v/>
      </c>
      <c r="KD26" s="2" t="str">
        <f t="shared" si="569"/>
        <v/>
      </c>
      <c r="KE26" s="99"/>
      <c r="KF26" s="244"/>
    </row>
    <row r="27" spans="1:292" ht="13.5" customHeight="1" x14ac:dyDescent="0.25">
      <c r="A27" s="20"/>
      <c r="B27" s="99" t="s">
        <v>572</v>
      </c>
      <c r="C27" s="99" t="s">
        <v>573</v>
      </c>
      <c r="E27" s="100">
        <f t="shared" si="371"/>
        <v>34226</v>
      </c>
      <c r="F27" s="101" t="str">
        <f t="shared" si="372"/>
        <v>Brundtland III</v>
      </c>
      <c r="G27" s="102">
        <v>33180</v>
      </c>
      <c r="H27" s="103">
        <v>33851</v>
      </c>
      <c r="I27" s="104" t="str">
        <f t="shared" si="373"/>
        <v>Ole Knapp</v>
      </c>
      <c r="J27" s="105" t="str">
        <f t="shared" si="374"/>
        <v>1931</v>
      </c>
      <c r="K27" s="106" t="str">
        <f t="shared" si="375"/>
        <v>male</v>
      </c>
      <c r="L27" s="107" t="str">
        <f t="shared" si="376"/>
        <v>no_dna01</v>
      </c>
      <c r="M27" s="108" t="str">
        <f t="shared" si="377"/>
        <v>Knapp_Ole_1931</v>
      </c>
      <c r="N27" s="2" t="str">
        <f t="shared" si="378"/>
        <v/>
      </c>
      <c r="O27" s="99" t="s">
        <v>604</v>
      </c>
      <c r="P27" s="244" t="s">
        <v>730</v>
      </c>
      <c r="Q27" s="100" t="str">
        <f t="shared" si="379"/>
        <v/>
      </c>
      <c r="R27" s="101" t="str">
        <f t="shared" si="380"/>
        <v/>
      </c>
      <c r="S27" s="102"/>
      <c r="T27" s="103"/>
      <c r="U27" s="104" t="str">
        <f t="shared" si="381"/>
        <v/>
      </c>
      <c r="V27" s="105" t="str">
        <f t="shared" si="382"/>
        <v/>
      </c>
      <c r="W27" s="106" t="str">
        <f t="shared" si="383"/>
        <v/>
      </c>
      <c r="X27" s="107" t="str">
        <f t="shared" si="384"/>
        <v/>
      </c>
      <c r="Y27" s="108" t="str">
        <f t="shared" si="385"/>
        <v/>
      </c>
      <c r="Z27" s="2" t="str">
        <f t="shared" si="386"/>
        <v/>
      </c>
      <c r="AA27" s="99"/>
      <c r="AB27" s="244" t="s">
        <v>292</v>
      </c>
      <c r="AC27" s="100" t="str">
        <f t="shared" si="408"/>
        <v/>
      </c>
      <c r="AD27" s="101" t="str">
        <f t="shared" si="409"/>
        <v/>
      </c>
      <c r="AE27" s="102" t="s">
        <v>292</v>
      </c>
      <c r="AF27" s="103" t="s">
        <v>292</v>
      </c>
      <c r="AG27" s="104" t="str">
        <f t="shared" si="410"/>
        <v/>
      </c>
      <c r="AH27" s="105" t="str">
        <f t="shared" si="411"/>
        <v/>
      </c>
      <c r="AI27" s="106" t="str">
        <f t="shared" si="412"/>
        <v/>
      </c>
      <c r="AJ27" s="107" t="str">
        <f t="shared" si="413"/>
        <v/>
      </c>
      <c r="AK27" s="108" t="str">
        <f t="shared" si="414"/>
        <v/>
      </c>
      <c r="AL27" s="2" t="str">
        <f t="shared" si="415"/>
        <v/>
      </c>
      <c r="AM27" s="99"/>
      <c r="AN27" s="244" t="s">
        <v>292</v>
      </c>
      <c r="AO27" s="100" t="str">
        <f t="shared" si="416"/>
        <v/>
      </c>
      <c r="AP27" s="101" t="str">
        <f t="shared" si="417"/>
        <v/>
      </c>
      <c r="AQ27" s="102" t="s">
        <v>292</v>
      </c>
      <c r="AR27" s="103" t="s">
        <v>292</v>
      </c>
      <c r="AS27" s="104" t="str">
        <f t="shared" si="418"/>
        <v/>
      </c>
      <c r="AT27" s="105" t="str">
        <f t="shared" si="419"/>
        <v/>
      </c>
      <c r="AU27" s="106" t="str">
        <f t="shared" si="420"/>
        <v/>
      </c>
      <c r="AV27" s="107" t="s">
        <v>292</v>
      </c>
      <c r="AW27" s="108" t="str">
        <f t="shared" si="421"/>
        <v/>
      </c>
      <c r="AX27" s="2" t="str">
        <f t="shared" si="422"/>
        <v/>
      </c>
      <c r="AY27" s="99"/>
      <c r="AZ27" s="244" t="s">
        <v>292</v>
      </c>
      <c r="BA27" s="100" t="str">
        <f t="shared" si="423"/>
        <v/>
      </c>
      <c r="BB27" s="101" t="str">
        <f t="shared" si="424"/>
        <v/>
      </c>
      <c r="BC27" s="102" t="s">
        <v>292</v>
      </c>
      <c r="BD27" s="103" t="s">
        <v>292</v>
      </c>
      <c r="BE27" s="104" t="str">
        <f t="shared" si="425"/>
        <v/>
      </c>
      <c r="BF27" s="105" t="str">
        <f t="shared" si="426"/>
        <v/>
      </c>
      <c r="BG27" s="106" t="str">
        <f t="shared" si="427"/>
        <v/>
      </c>
      <c r="BH27" s="107" t="str">
        <f t="shared" si="428"/>
        <v/>
      </c>
      <c r="BI27" s="108" t="str">
        <f t="shared" si="429"/>
        <v/>
      </c>
      <c r="BJ27" s="2" t="str">
        <f t="shared" si="430"/>
        <v/>
      </c>
      <c r="BK27" s="99"/>
      <c r="BL27" s="244" t="s">
        <v>292</v>
      </c>
      <c r="BM27" s="100" t="str">
        <f t="shared" si="431"/>
        <v/>
      </c>
      <c r="BN27" s="101" t="str">
        <f t="shared" si="432"/>
        <v/>
      </c>
      <c r="BO27" s="102" t="s">
        <v>292</v>
      </c>
      <c r="BP27" s="103" t="s">
        <v>292</v>
      </c>
      <c r="BQ27" s="104" t="str">
        <f t="shared" si="433"/>
        <v/>
      </c>
      <c r="BR27" s="105" t="str">
        <f t="shared" si="434"/>
        <v/>
      </c>
      <c r="BS27" s="106" t="str">
        <f t="shared" si="435"/>
        <v/>
      </c>
      <c r="BT27" s="107" t="s">
        <v>292</v>
      </c>
      <c r="BU27" s="108" t="str">
        <f t="shared" si="436"/>
        <v/>
      </c>
      <c r="BV27" s="2" t="str">
        <f t="shared" si="437"/>
        <v/>
      </c>
      <c r="BW27" s="99"/>
      <c r="BX27" s="244" t="s">
        <v>292</v>
      </c>
      <c r="BY27" s="100" t="str">
        <f t="shared" si="438"/>
        <v/>
      </c>
      <c r="BZ27" s="101" t="str">
        <f t="shared" si="439"/>
        <v/>
      </c>
      <c r="CA27" s="102" t="s">
        <v>292</v>
      </c>
      <c r="CB27" s="103" t="s">
        <v>292</v>
      </c>
      <c r="CC27" s="104" t="str">
        <f t="shared" si="440"/>
        <v/>
      </c>
      <c r="CD27" s="105" t="str">
        <f t="shared" si="441"/>
        <v/>
      </c>
      <c r="CE27" s="106" t="str">
        <f t="shared" si="442"/>
        <v/>
      </c>
      <c r="CF27" s="107" t="s">
        <v>292</v>
      </c>
      <c r="CG27" s="108" t="str">
        <f t="shared" si="443"/>
        <v/>
      </c>
      <c r="CH27" s="2" t="str">
        <f t="shared" si="444"/>
        <v/>
      </c>
      <c r="CI27" s="99"/>
      <c r="CJ27" s="244" t="s">
        <v>292</v>
      </c>
      <c r="CK27" s="100" t="str">
        <f t="shared" si="445"/>
        <v/>
      </c>
      <c r="CL27" s="101" t="str">
        <f t="shared" si="446"/>
        <v/>
      </c>
      <c r="CM27" s="102" t="s">
        <v>292</v>
      </c>
      <c r="CN27" s="103" t="s">
        <v>292</v>
      </c>
      <c r="CO27" s="104" t="str">
        <f t="shared" si="447"/>
        <v/>
      </c>
      <c r="CP27" s="105" t="str">
        <f t="shared" si="448"/>
        <v/>
      </c>
      <c r="CQ27" s="106" t="str">
        <f t="shared" si="449"/>
        <v/>
      </c>
      <c r="CR27" s="107" t="s">
        <v>292</v>
      </c>
      <c r="CS27" s="108" t="str">
        <f t="shared" si="450"/>
        <v/>
      </c>
      <c r="CT27" s="2" t="str">
        <f t="shared" si="451"/>
        <v/>
      </c>
      <c r="CU27" s="99"/>
      <c r="CV27" s="244" t="s">
        <v>292</v>
      </c>
      <c r="CW27" s="100" t="str">
        <f t="shared" si="452"/>
        <v/>
      </c>
      <c r="CX27" s="101" t="str">
        <f t="shared" si="453"/>
        <v/>
      </c>
      <c r="CY27" s="102" t="str">
        <f t="shared" si="454"/>
        <v/>
      </c>
      <c r="CZ27" s="102" t="str">
        <f t="shared" si="570"/>
        <v/>
      </c>
      <c r="DA27" s="104" t="str">
        <f t="shared" si="455"/>
        <v/>
      </c>
      <c r="DB27" s="105" t="str">
        <f t="shared" si="456"/>
        <v/>
      </c>
      <c r="DC27" s="106" t="str">
        <f t="shared" si="457"/>
        <v/>
      </c>
      <c r="DD27" s="107" t="str">
        <f t="shared" si="458"/>
        <v/>
      </c>
      <c r="DE27" s="108" t="str">
        <f t="shared" si="459"/>
        <v/>
      </c>
      <c r="DF27" s="2" t="str">
        <f t="shared" si="460"/>
        <v/>
      </c>
      <c r="DG27" s="99"/>
      <c r="DH27" s="244"/>
      <c r="DI27" s="100" t="str">
        <f t="shared" si="461"/>
        <v/>
      </c>
      <c r="DJ27" s="101" t="str">
        <f t="shared" si="462"/>
        <v/>
      </c>
      <c r="DK27" s="102" t="str">
        <f t="shared" si="256"/>
        <v/>
      </c>
      <c r="DL27" s="102" t="str">
        <f t="shared" si="257"/>
        <v/>
      </c>
      <c r="DM27" s="104" t="str">
        <f t="shared" si="463"/>
        <v/>
      </c>
      <c r="DN27" s="105" t="str">
        <f t="shared" si="464"/>
        <v/>
      </c>
      <c r="DO27" s="106" t="str">
        <f t="shared" si="465"/>
        <v/>
      </c>
      <c r="DP27" s="107" t="str">
        <f t="shared" si="466"/>
        <v/>
      </c>
      <c r="DQ27" s="108" t="str">
        <f t="shared" si="467"/>
        <v/>
      </c>
      <c r="DR27" s="2" t="str">
        <f t="shared" si="468"/>
        <v/>
      </c>
      <c r="DS27" s="99"/>
      <c r="DT27" s="244"/>
      <c r="DU27" s="100" t="str">
        <f t="shared" si="71"/>
        <v/>
      </c>
      <c r="DV27" s="101" t="str">
        <f t="shared" si="469"/>
        <v/>
      </c>
      <c r="DW27" s="102" t="str">
        <f t="shared" si="265"/>
        <v/>
      </c>
      <c r="DX27" s="102" t="str">
        <f t="shared" si="266"/>
        <v/>
      </c>
      <c r="DY27" s="104" t="str">
        <f t="shared" si="470"/>
        <v/>
      </c>
      <c r="DZ27" s="105" t="str">
        <f t="shared" si="471"/>
        <v/>
      </c>
      <c r="EA27" s="106" t="str">
        <f t="shared" si="472"/>
        <v/>
      </c>
      <c r="EB27" s="107" t="str">
        <f t="shared" si="473"/>
        <v/>
      </c>
      <c r="EC27" s="108" t="str">
        <f t="shared" si="474"/>
        <v/>
      </c>
      <c r="ED27" s="2" t="str">
        <f t="shared" si="475"/>
        <v/>
      </c>
      <c r="EE27" s="99"/>
      <c r="EF27" s="244"/>
      <c r="EG27" s="100" t="str">
        <f t="shared" si="79"/>
        <v/>
      </c>
      <c r="EH27" s="101" t="str">
        <f t="shared" si="476"/>
        <v/>
      </c>
      <c r="EI27" s="102" t="str">
        <f t="shared" si="572"/>
        <v/>
      </c>
      <c r="EJ27" s="102" t="str">
        <f t="shared" si="571"/>
        <v/>
      </c>
      <c r="EK27" s="104" t="str">
        <f t="shared" si="477"/>
        <v/>
      </c>
      <c r="EL27" s="105" t="str">
        <f t="shared" si="478"/>
        <v/>
      </c>
      <c r="EM27" s="106" t="str">
        <f t="shared" si="479"/>
        <v/>
      </c>
      <c r="EN27" s="107" t="str">
        <f t="shared" si="480"/>
        <v/>
      </c>
      <c r="EO27" s="108" t="str">
        <f t="shared" si="481"/>
        <v/>
      </c>
      <c r="EP27" s="2" t="str">
        <f t="shared" si="482"/>
        <v/>
      </c>
      <c r="EQ27" s="99"/>
      <c r="ER27" s="244"/>
      <c r="ES27" s="100" t="str">
        <f t="shared" si="87"/>
        <v/>
      </c>
      <c r="ET27" s="101" t="str">
        <f t="shared" si="275"/>
        <v/>
      </c>
      <c r="EU27" s="102" t="str">
        <f t="shared" si="276"/>
        <v/>
      </c>
      <c r="EV27" s="102" t="str">
        <f t="shared" si="277"/>
        <v/>
      </c>
      <c r="EW27" s="104" t="str">
        <f t="shared" si="278"/>
        <v/>
      </c>
      <c r="EX27" s="105" t="str">
        <f t="shared" si="279"/>
        <v/>
      </c>
      <c r="EY27" s="106" t="str">
        <f t="shared" si="280"/>
        <v/>
      </c>
      <c r="EZ27" s="107" t="str">
        <f t="shared" si="281"/>
        <v/>
      </c>
      <c r="FA27" s="108" t="str">
        <f t="shared" si="282"/>
        <v/>
      </c>
      <c r="FB27" s="2" t="str">
        <f t="shared" si="283"/>
        <v/>
      </c>
      <c r="FC27" s="99"/>
      <c r="FD27" s="244"/>
      <c r="FE27" s="100"/>
      <c r="FF27" s="101" t="str">
        <f t="shared" si="483"/>
        <v/>
      </c>
      <c r="FG27" s="102"/>
      <c r="FH27" s="103"/>
      <c r="FI27" s="104" t="str">
        <f t="shared" si="484"/>
        <v/>
      </c>
      <c r="FJ27" s="105" t="str">
        <f t="shared" si="485"/>
        <v/>
      </c>
      <c r="FK27" s="106" t="str">
        <f t="shared" si="486"/>
        <v/>
      </c>
      <c r="FL27" s="107" t="str">
        <f t="shared" si="487"/>
        <v/>
      </c>
      <c r="FM27" s="108" t="str">
        <f t="shared" si="488"/>
        <v/>
      </c>
      <c r="FN27" s="2" t="str">
        <f t="shared" si="489"/>
        <v/>
      </c>
      <c r="FO27" s="99"/>
      <c r="FP27" s="244"/>
      <c r="FQ27" s="100" t="str">
        <f t="shared" si="490"/>
        <v/>
      </c>
      <c r="FR27" s="101" t="str">
        <f t="shared" si="491"/>
        <v/>
      </c>
      <c r="FS27" s="102"/>
      <c r="FT27" s="103"/>
      <c r="FU27" s="104" t="str">
        <f t="shared" si="492"/>
        <v/>
      </c>
      <c r="FV27" s="105" t="str">
        <f t="shared" si="493"/>
        <v/>
      </c>
      <c r="FW27" s="106" t="str">
        <f t="shared" si="494"/>
        <v/>
      </c>
      <c r="FX27" s="107" t="str">
        <f t="shared" si="495"/>
        <v/>
      </c>
      <c r="FY27" s="108" t="str">
        <f t="shared" si="496"/>
        <v/>
      </c>
      <c r="FZ27" s="2" t="str">
        <f t="shared" si="497"/>
        <v/>
      </c>
      <c r="GA27" s="99"/>
      <c r="GB27" s="244"/>
      <c r="GC27" s="100" t="str">
        <f t="shared" si="498"/>
        <v/>
      </c>
      <c r="GD27" s="101" t="str">
        <f t="shared" si="499"/>
        <v/>
      </c>
      <c r="GE27" s="102"/>
      <c r="GF27" s="103"/>
      <c r="GG27" s="104" t="str">
        <f t="shared" si="500"/>
        <v/>
      </c>
      <c r="GH27" s="105" t="str">
        <f t="shared" si="501"/>
        <v/>
      </c>
      <c r="GI27" s="106" t="str">
        <f t="shared" si="502"/>
        <v/>
      </c>
      <c r="GJ27" s="107" t="str">
        <f t="shared" si="503"/>
        <v/>
      </c>
      <c r="GK27" s="108" t="str">
        <f t="shared" si="504"/>
        <v/>
      </c>
      <c r="GL27" s="2" t="str">
        <f t="shared" si="505"/>
        <v/>
      </c>
      <c r="GM27" s="99"/>
      <c r="GN27" s="244"/>
      <c r="GO27" s="100" t="str">
        <f t="shared" si="506"/>
        <v/>
      </c>
      <c r="GP27" s="101" t="str">
        <f t="shared" si="507"/>
        <v/>
      </c>
      <c r="GQ27" s="102"/>
      <c r="GR27" s="103"/>
      <c r="GS27" s="104" t="str">
        <f t="shared" si="508"/>
        <v/>
      </c>
      <c r="GT27" s="105" t="str">
        <f t="shared" si="509"/>
        <v/>
      </c>
      <c r="GU27" s="106" t="str">
        <f t="shared" si="510"/>
        <v/>
      </c>
      <c r="GV27" s="107" t="str">
        <f t="shared" si="511"/>
        <v/>
      </c>
      <c r="GW27" s="108" t="str">
        <f t="shared" si="512"/>
        <v/>
      </c>
      <c r="GX27" s="2" t="str">
        <f t="shared" si="513"/>
        <v/>
      </c>
      <c r="GY27" s="99"/>
      <c r="GZ27" s="244"/>
      <c r="HA27" s="100" t="str">
        <f t="shared" si="514"/>
        <v/>
      </c>
      <c r="HB27" s="101" t="str">
        <f t="shared" si="515"/>
        <v/>
      </c>
      <c r="HC27" s="102"/>
      <c r="HD27" s="103"/>
      <c r="HE27" s="104" t="str">
        <f t="shared" si="516"/>
        <v/>
      </c>
      <c r="HF27" s="105" t="str">
        <f t="shared" si="517"/>
        <v/>
      </c>
      <c r="HG27" s="106" t="str">
        <f t="shared" si="518"/>
        <v/>
      </c>
      <c r="HH27" s="107" t="str">
        <f t="shared" si="519"/>
        <v/>
      </c>
      <c r="HI27" s="108" t="str">
        <f t="shared" si="520"/>
        <v/>
      </c>
      <c r="HJ27" s="2" t="str">
        <f t="shared" si="521"/>
        <v/>
      </c>
      <c r="HK27" s="99"/>
      <c r="HL27" s="244"/>
      <c r="HM27" s="100" t="str">
        <f t="shared" si="522"/>
        <v/>
      </c>
      <c r="HN27" s="101" t="str">
        <f t="shared" si="523"/>
        <v/>
      </c>
      <c r="HO27" s="102"/>
      <c r="HP27" s="103"/>
      <c r="HQ27" s="104" t="str">
        <f t="shared" si="524"/>
        <v/>
      </c>
      <c r="HR27" s="105" t="str">
        <f t="shared" si="525"/>
        <v/>
      </c>
      <c r="HS27" s="106" t="str">
        <f t="shared" si="526"/>
        <v/>
      </c>
      <c r="HT27" s="107" t="str">
        <f t="shared" si="527"/>
        <v/>
      </c>
      <c r="HU27" s="108" t="str">
        <f t="shared" si="528"/>
        <v/>
      </c>
      <c r="HV27" s="2" t="str">
        <f t="shared" si="529"/>
        <v/>
      </c>
      <c r="HW27" s="99"/>
      <c r="HX27" s="244"/>
      <c r="HY27" s="100" t="str">
        <f t="shared" si="530"/>
        <v/>
      </c>
      <c r="HZ27" s="101" t="str">
        <f t="shared" si="531"/>
        <v/>
      </c>
      <c r="IA27" s="102"/>
      <c r="IB27" s="103"/>
      <c r="IC27" s="104" t="str">
        <f t="shared" si="532"/>
        <v/>
      </c>
      <c r="ID27" s="105" t="str">
        <f t="shared" si="533"/>
        <v/>
      </c>
      <c r="IE27" s="106" t="str">
        <f t="shared" si="534"/>
        <v/>
      </c>
      <c r="IF27" s="107" t="str">
        <f t="shared" si="535"/>
        <v/>
      </c>
      <c r="IG27" s="108" t="str">
        <f t="shared" si="536"/>
        <v/>
      </c>
      <c r="IH27" s="2" t="str">
        <f t="shared" si="537"/>
        <v/>
      </c>
      <c r="II27" s="99"/>
      <c r="IJ27" s="244"/>
      <c r="IK27" s="100" t="str">
        <f t="shared" si="538"/>
        <v/>
      </c>
      <c r="IL27" s="101" t="str">
        <f t="shared" si="539"/>
        <v/>
      </c>
      <c r="IM27" s="102"/>
      <c r="IN27" s="103"/>
      <c r="IO27" s="104" t="str">
        <f t="shared" si="540"/>
        <v/>
      </c>
      <c r="IP27" s="105" t="str">
        <f t="shared" si="541"/>
        <v/>
      </c>
      <c r="IQ27" s="106" t="str">
        <f t="shared" si="542"/>
        <v/>
      </c>
      <c r="IR27" s="107" t="str">
        <f t="shared" si="543"/>
        <v/>
      </c>
      <c r="IS27" s="108" t="str">
        <f t="shared" si="544"/>
        <v/>
      </c>
      <c r="IT27" s="2" t="str">
        <f t="shared" si="545"/>
        <v/>
      </c>
      <c r="IU27" s="99"/>
      <c r="IV27" s="244"/>
      <c r="IW27" s="100" t="str">
        <f t="shared" si="546"/>
        <v/>
      </c>
      <c r="IX27" s="101" t="str">
        <f t="shared" si="547"/>
        <v/>
      </c>
      <c r="IY27" s="102"/>
      <c r="IZ27" s="103"/>
      <c r="JA27" s="104" t="str">
        <f t="shared" si="548"/>
        <v/>
      </c>
      <c r="JB27" s="105" t="str">
        <f t="shared" si="549"/>
        <v/>
      </c>
      <c r="JC27" s="106" t="str">
        <f t="shared" si="550"/>
        <v/>
      </c>
      <c r="JD27" s="107" t="str">
        <f t="shared" si="551"/>
        <v/>
      </c>
      <c r="JE27" s="108" t="str">
        <f t="shared" si="552"/>
        <v/>
      </c>
      <c r="JF27" s="2" t="str">
        <f t="shared" si="553"/>
        <v/>
      </c>
      <c r="JG27" s="99"/>
      <c r="JH27" s="244"/>
      <c r="JI27" s="100" t="str">
        <f t="shared" si="554"/>
        <v/>
      </c>
      <c r="JJ27" s="101" t="str">
        <f t="shared" si="555"/>
        <v/>
      </c>
      <c r="JK27" s="102"/>
      <c r="JL27" s="103"/>
      <c r="JM27" s="104" t="str">
        <f t="shared" si="556"/>
        <v/>
      </c>
      <c r="JN27" s="105" t="str">
        <f t="shared" si="557"/>
        <v/>
      </c>
      <c r="JO27" s="106" t="str">
        <f t="shared" si="558"/>
        <v/>
      </c>
      <c r="JP27" s="107" t="str">
        <f t="shared" si="559"/>
        <v/>
      </c>
      <c r="JQ27" s="108" t="str">
        <f t="shared" si="560"/>
        <v/>
      </c>
      <c r="JR27" s="2" t="str">
        <f t="shared" si="561"/>
        <v/>
      </c>
      <c r="JS27" s="99"/>
      <c r="JT27" s="244"/>
      <c r="JU27" s="100" t="str">
        <f t="shared" si="562"/>
        <v/>
      </c>
      <c r="JV27" s="101" t="str">
        <f t="shared" si="563"/>
        <v/>
      </c>
      <c r="JW27" s="102"/>
      <c r="JX27" s="103"/>
      <c r="JY27" s="104" t="str">
        <f t="shared" si="564"/>
        <v/>
      </c>
      <c r="JZ27" s="105" t="str">
        <f t="shared" si="565"/>
        <v/>
      </c>
      <c r="KA27" s="106" t="str">
        <f t="shared" si="566"/>
        <v/>
      </c>
      <c r="KB27" s="107" t="str">
        <f t="shared" si="567"/>
        <v/>
      </c>
      <c r="KC27" s="108" t="str">
        <f t="shared" si="568"/>
        <v/>
      </c>
      <c r="KD27" s="2" t="str">
        <f t="shared" si="569"/>
        <v/>
      </c>
      <c r="KE27" s="99"/>
      <c r="KF27" s="244"/>
    </row>
    <row r="28" spans="1:292" ht="13.5" customHeight="1" x14ac:dyDescent="0.25">
      <c r="A28" s="20"/>
      <c r="B28" s="99" t="s">
        <v>572</v>
      </c>
      <c r="C28" s="99" t="s">
        <v>573</v>
      </c>
      <c r="E28" s="100">
        <f t="shared" si="371"/>
        <v>34226</v>
      </c>
      <c r="F28" s="101" t="str">
        <f t="shared" si="372"/>
        <v>Brundtland III</v>
      </c>
      <c r="G28" s="102">
        <v>33851</v>
      </c>
      <c r="H28" s="103">
        <v>34226</v>
      </c>
      <c r="I28" s="104" t="str">
        <f t="shared" si="373"/>
        <v>Finn Kristensen</v>
      </c>
      <c r="J28" s="105" t="str">
        <f t="shared" si="374"/>
        <v>1936</v>
      </c>
      <c r="K28" s="106" t="str">
        <f t="shared" si="375"/>
        <v>male</v>
      </c>
      <c r="L28" s="107" t="str">
        <f t="shared" si="376"/>
        <v>no_dna01</v>
      </c>
      <c r="M28" s="108" t="str">
        <f t="shared" si="377"/>
        <v>Kristensen_Finn_1936</v>
      </c>
      <c r="N28" s="2" t="str">
        <f t="shared" si="378"/>
        <v/>
      </c>
      <c r="O28" s="99" t="s">
        <v>605</v>
      </c>
      <c r="P28" s="244" t="s">
        <v>697</v>
      </c>
      <c r="Q28" s="100" t="str">
        <f t="shared" si="379"/>
        <v/>
      </c>
      <c r="R28" s="101" t="str">
        <f t="shared" si="380"/>
        <v/>
      </c>
      <c r="S28" s="102"/>
      <c r="T28" s="103"/>
      <c r="U28" s="104" t="str">
        <f t="shared" si="381"/>
        <v/>
      </c>
      <c r="V28" s="105" t="str">
        <f t="shared" si="382"/>
        <v/>
      </c>
      <c r="W28" s="106" t="str">
        <f t="shared" si="383"/>
        <v/>
      </c>
      <c r="X28" s="107" t="str">
        <f t="shared" si="384"/>
        <v/>
      </c>
      <c r="Y28" s="108" t="str">
        <f t="shared" si="385"/>
        <v/>
      </c>
      <c r="Z28" s="2" t="str">
        <f t="shared" si="386"/>
        <v/>
      </c>
      <c r="AA28" s="99"/>
      <c r="AB28" s="244" t="s">
        <v>292</v>
      </c>
      <c r="AC28" s="100" t="str">
        <f t="shared" si="408"/>
        <v/>
      </c>
      <c r="AD28" s="101" t="str">
        <f t="shared" si="409"/>
        <v/>
      </c>
      <c r="AE28" s="102"/>
      <c r="AF28" s="103"/>
      <c r="AG28" s="104" t="str">
        <f t="shared" si="410"/>
        <v/>
      </c>
      <c r="AH28" s="105" t="str">
        <f t="shared" si="411"/>
        <v/>
      </c>
      <c r="AI28" s="106" t="str">
        <f t="shared" si="412"/>
        <v/>
      </c>
      <c r="AJ28" s="107" t="str">
        <f t="shared" si="413"/>
        <v/>
      </c>
      <c r="AK28" s="108" t="str">
        <f t="shared" si="414"/>
        <v/>
      </c>
      <c r="AL28" s="2" t="str">
        <f t="shared" si="415"/>
        <v/>
      </c>
      <c r="AM28" s="99"/>
      <c r="AN28" s="244" t="s">
        <v>292</v>
      </c>
      <c r="AO28" s="100" t="str">
        <f t="shared" si="416"/>
        <v/>
      </c>
      <c r="AP28" s="101" t="str">
        <f t="shared" si="417"/>
        <v/>
      </c>
      <c r="AQ28" s="102" t="s">
        <v>292</v>
      </c>
      <c r="AR28" s="103" t="s">
        <v>292</v>
      </c>
      <c r="AS28" s="104" t="str">
        <f t="shared" si="418"/>
        <v/>
      </c>
      <c r="AT28" s="105" t="str">
        <f t="shared" si="419"/>
        <v/>
      </c>
      <c r="AU28" s="106" t="str">
        <f t="shared" si="420"/>
        <v/>
      </c>
      <c r="AV28" s="107" t="s">
        <v>292</v>
      </c>
      <c r="AW28" s="108" t="str">
        <f t="shared" si="421"/>
        <v/>
      </c>
      <c r="AX28" s="2" t="str">
        <f t="shared" si="422"/>
        <v/>
      </c>
      <c r="AY28" s="99"/>
      <c r="AZ28" s="244" t="s">
        <v>292</v>
      </c>
      <c r="BA28" s="100" t="str">
        <f t="shared" si="423"/>
        <v/>
      </c>
      <c r="BB28" s="101" t="str">
        <f t="shared" si="424"/>
        <v/>
      </c>
      <c r="BC28" s="102" t="s">
        <v>292</v>
      </c>
      <c r="BD28" s="103" t="s">
        <v>292</v>
      </c>
      <c r="BE28" s="104" t="str">
        <f t="shared" si="425"/>
        <v/>
      </c>
      <c r="BF28" s="105" t="str">
        <f t="shared" si="426"/>
        <v/>
      </c>
      <c r="BG28" s="106" t="str">
        <f t="shared" si="427"/>
        <v/>
      </c>
      <c r="BH28" s="107" t="str">
        <f t="shared" si="428"/>
        <v/>
      </c>
      <c r="BI28" s="108" t="str">
        <f t="shared" si="429"/>
        <v/>
      </c>
      <c r="BJ28" s="2" t="str">
        <f t="shared" si="430"/>
        <v/>
      </c>
      <c r="BK28" s="99"/>
      <c r="BL28" s="244" t="s">
        <v>292</v>
      </c>
      <c r="BM28" s="100" t="str">
        <f t="shared" si="431"/>
        <v/>
      </c>
      <c r="BN28" s="101" t="str">
        <f t="shared" si="432"/>
        <v/>
      </c>
      <c r="BO28" s="102" t="s">
        <v>292</v>
      </c>
      <c r="BP28" s="103" t="s">
        <v>292</v>
      </c>
      <c r="BQ28" s="104" t="str">
        <f t="shared" si="433"/>
        <v/>
      </c>
      <c r="BR28" s="105" t="str">
        <f t="shared" si="434"/>
        <v/>
      </c>
      <c r="BS28" s="106" t="str">
        <f t="shared" si="435"/>
        <v/>
      </c>
      <c r="BT28" s="107" t="s">
        <v>292</v>
      </c>
      <c r="BU28" s="108" t="str">
        <f t="shared" si="436"/>
        <v/>
      </c>
      <c r="BV28" s="2" t="str">
        <f t="shared" si="437"/>
        <v/>
      </c>
      <c r="BW28" s="99"/>
      <c r="BX28" s="244" t="s">
        <v>292</v>
      </c>
      <c r="BY28" s="100" t="str">
        <f t="shared" si="438"/>
        <v/>
      </c>
      <c r="BZ28" s="101" t="str">
        <f t="shared" si="439"/>
        <v/>
      </c>
      <c r="CA28" s="102" t="s">
        <v>292</v>
      </c>
      <c r="CB28" s="103" t="s">
        <v>292</v>
      </c>
      <c r="CC28" s="104" t="str">
        <f t="shared" si="440"/>
        <v/>
      </c>
      <c r="CD28" s="105" t="str">
        <f t="shared" si="441"/>
        <v/>
      </c>
      <c r="CE28" s="106" t="str">
        <f t="shared" si="442"/>
        <v/>
      </c>
      <c r="CF28" s="107" t="s">
        <v>292</v>
      </c>
      <c r="CG28" s="108" t="str">
        <f t="shared" si="443"/>
        <v/>
      </c>
      <c r="CH28" s="2" t="str">
        <f t="shared" si="444"/>
        <v/>
      </c>
      <c r="CI28" s="99"/>
      <c r="CJ28" s="244" t="s">
        <v>292</v>
      </c>
      <c r="CK28" s="100" t="str">
        <f t="shared" si="445"/>
        <v/>
      </c>
      <c r="CL28" s="101" t="str">
        <f t="shared" si="446"/>
        <v/>
      </c>
      <c r="CM28" s="102" t="s">
        <v>292</v>
      </c>
      <c r="CN28" s="103" t="s">
        <v>292</v>
      </c>
      <c r="CO28" s="104" t="str">
        <f t="shared" si="447"/>
        <v/>
      </c>
      <c r="CP28" s="105" t="str">
        <f t="shared" si="448"/>
        <v/>
      </c>
      <c r="CQ28" s="106" t="str">
        <f t="shared" si="449"/>
        <v/>
      </c>
      <c r="CR28" s="107" t="s">
        <v>292</v>
      </c>
      <c r="CS28" s="108" t="str">
        <f t="shared" si="450"/>
        <v/>
      </c>
      <c r="CT28" s="2" t="str">
        <f t="shared" si="451"/>
        <v/>
      </c>
      <c r="CU28" s="99"/>
      <c r="CV28" s="244" t="s">
        <v>292</v>
      </c>
      <c r="CW28" s="100" t="str">
        <f t="shared" si="452"/>
        <v/>
      </c>
      <c r="CX28" s="101" t="str">
        <f t="shared" si="453"/>
        <v/>
      </c>
      <c r="CY28" s="102" t="str">
        <f t="shared" si="454"/>
        <v/>
      </c>
      <c r="CZ28" s="102" t="str">
        <f t="shared" si="570"/>
        <v/>
      </c>
      <c r="DA28" s="104" t="str">
        <f t="shared" si="455"/>
        <v/>
      </c>
      <c r="DB28" s="105" t="str">
        <f t="shared" si="456"/>
        <v/>
      </c>
      <c r="DC28" s="106" t="str">
        <f t="shared" si="457"/>
        <v/>
      </c>
      <c r="DD28" s="107" t="str">
        <f t="shared" si="458"/>
        <v/>
      </c>
      <c r="DE28" s="108" t="str">
        <f t="shared" si="459"/>
        <v/>
      </c>
      <c r="DF28" s="2" t="str">
        <f t="shared" si="460"/>
        <v/>
      </c>
      <c r="DG28" s="99"/>
      <c r="DH28" s="244"/>
      <c r="DI28" s="100" t="str">
        <f t="shared" si="461"/>
        <v/>
      </c>
      <c r="DJ28" s="101" t="str">
        <f t="shared" si="462"/>
        <v/>
      </c>
      <c r="DK28" s="102" t="str">
        <f t="shared" si="256"/>
        <v/>
      </c>
      <c r="DL28" s="102" t="str">
        <f t="shared" si="257"/>
        <v/>
      </c>
      <c r="DM28" s="104" t="str">
        <f t="shared" si="463"/>
        <v/>
      </c>
      <c r="DN28" s="105" t="str">
        <f t="shared" si="464"/>
        <v/>
      </c>
      <c r="DO28" s="106" t="str">
        <f t="shared" si="465"/>
        <v/>
      </c>
      <c r="DP28" s="107" t="str">
        <f t="shared" si="466"/>
        <v/>
      </c>
      <c r="DQ28" s="108" t="str">
        <f t="shared" si="467"/>
        <v/>
      </c>
      <c r="DR28" s="2" t="str">
        <f t="shared" si="468"/>
        <v/>
      </c>
      <c r="DS28" s="99"/>
      <c r="DT28" s="244"/>
      <c r="DU28" s="100" t="str">
        <f t="shared" si="71"/>
        <v/>
      </c>
      <c r="DV28" s="101" t="str">
        <f t="shared" si="469"/>
        <v/>
      </c>
      <c r="DW28" s="102" t="str">
        <f t="shared" si="265"/>
        <v/>
      </c>
      <c r="DX28" s="102" t="str">
        <f t="shared" si="266"/>
        <v/>
      </c>
      <c r="DY28" s="104" t="str">
        <f t="shared" si="470"/>
        <v/>
      </c>
      <c r="DZ28" s="105" t="str">
        <f t="shared" si="471"/>
        <v/>
      </c>
      <c r="EA28" s="106" t="str">
        <f t="shared" si="472"/>
        <v/>
      </c>
      <c r="EB28" s="107" t="str">
        <f t="shared" si="473"/>
        <v/>
      </c>
      <c r="EC28" s="108" t="str">
        <f t="shared" si="474"/>
        <v/>
      </c>
      <c r="ED28" s="2" t="str">
        <f t="shared" si="475"/>
        <v/>
      </c>
      <c r="EE28" s="99"/>
      <c r="EF28" s="244"/>
      <c r="EG28" s="100" t="str">
        <f t="shared" si="79"/>
        <v/>
      </c>
      <c r="EH28" s="101" t="str">
        <f t="shared" si="476"/>
        <v/>
      </c>
      <c r="EI28" s="102" t="str">
        <f t="shared" si="572"/>
        <v/>
      </c>
      <c r="EJ28" s="102" t="str">
        <f t="shared" si="571"/>
        <v/>
      </c>
      <c r="EK28" s="104" t="str">
        <f t="shared" si="477"/>
        <v/>
      </c>
      <c r="EL28" s="105" t="str">
        <f t="shared" si="478"/>
        <v/>
      </c>
      <c r="EM28" s="106" t="str">
        <f t="shared" si="479"/>
        <v/>
      </c>
      <c r="EN28" s="107" t="str">
        <f t="shared" si="480"/>
        <v/>
      </c>
      <c r="EO28" s="108" t="str">
        <f t="shared" si="481"/>
        <v/>
      </c>
      <c r="EP28" s="2" t="str">
        <f t="shared" si="482"/>
        <v/>
      </c>
      <c r="EQ28" s="99"/>
      <c r="ER28" s="244"/>
      <c r="ES28" s="100" t="str">
        <f t="shared" si="87"/>
        <v/>
      </c>
      <c r="ET28" s="101" t="str">
        <f t="shared" si="275"/>
        <v/>
      </c>
      <c r="EU28" s="102" t="str">
        <f t="shared" si="276"/>
        <v/>
      </c>
      <c r="EV28" s="102" t="str">
        <f t="shared" si="277"/>
        <v/>
      </c>
      <c r="EW28" s="104" t="str">
        <f t="shared" si="278"/>
        <v/>
      </c>
      <c r="EX28" s="105" t="str">
        <f t="shared" si="279"/>
        <v/>
      </c>
      <c r="EY28" s="106" t="str">
        <f t="shared" si="280"/>
        <v/>
      </c>
      <c r="EZ28" s="107" t="str">
        <f t="shared" si="281"/>
        <v/>
      </c>
      <c r="FA28" s="108" t="str">
        <f t="shared" si="282"/>
        <v/>
      </c>
      <c r="FB28" s="2" t="str">
        <f t="shared" si="283"/>
        <v/>
      </c>
      <c r="FC28" s="99"/>
      <c r="FD28" s="244"/>
      <c r="FE28" s="100"/>
      <c r="FF28" s="101" t="str">
        <f t="shared" si="483"/>
        <v/>
      </c>
      <c r="FG28" s="102"/>
      <c r="FH28" s="103"/>
      <c r="FI28" s="104" t="str">
        <f t="shared" si="484"/>
        <v/>
      </c>
      <c r="FJ28" s="105" t="str">
        <f t="shared" si="485"/>
        <v/>
      </c>
      <c r="FK28" s="106" t="str">
        <f t="shared" si="486"/>
        <v/>
      </c>
      <c r="FL28" s="107" t="str">
        <f t="shared" si="487"/>
        <v/>
      </c>
      <c r="FM28" s="108" t="str">
        <f t="shared" si="488"/>
        <v/>
      </c>
      <c r="FN28" s="2" t="str">
        <f t="shared" si="489"/>
        <v/>
      </c>
      <c r="FO28" s="99"/>
      <c r="FP28" s="244"/>
      <c r="FQ28" s="100" t="str">
        <f t="shared" si="490"/>
        <v/>
      </c>
      <c r="FR28" s="101" t="str">
        <f t="shared" si="491"/>
        <v/>
      </c>
      <c r="FS28" s="102"/>
      <c r="FT28" s="103"/>
      <c r="FU28" s="104" t="str">
        <f t="shared" si="492"/>
        <v/>
      </c>
      <c r="FV28" s="105" t="str">
        <f t="shared" si="493"/>
        <v/>
      </c>
      <c r="FW28" s="106" t="str">
        <f t="shared" si="494"/>
        <v/>
      </c>
      <c r="FX28" s="107" t="str">
        <f t="shared" si="495"/>
        <v/>
      </c>
      <c r="FY28" s="108" t="str">
        <f t="shared" si="496"/>
        <v/>
      </c>
      <c r="FZ28" s="2" t="str">
        <f t="shared" si="497"/>
        <v/>
      </c>
      <c r="GA28" s="99"/>
      <c r="GB28" s="244"/>
      <c r="GC28" s="100" t="str">
        <f t="shared" si="498"/>
        <v/>
      </c>
      <c r="GD28" s="101" t="str">
        <f t="shared" si="499"/>
        <v/>
      </c>
      <c r="GE28" s="102"/>
      <c r="GF28" s="103"/>
      <c r="GG28" s="104" t="str">
        <f t="shared" si="500"/>
        <v/>
      </c>
      <c r="GH28" s="105" t="str">
        <f t="shared" si="501"/>
        <v/>
      </c>
      <c r="GI28" s="106" t="str">
        <f t="shared" si="502"/>
        <v/>
      </c>
      <c r="GJ28" s="107" t="str">
        <f t="shared" si="503"/>
        <v/>
      </c>
      <c r="GK28" s="108" t="str">
        <f t="shared" si="504"/>
        <v/>
      </c>
      <c r="GL28" s="2" t="str">
        <f t="shared" si="505"/>
        <v/>
      </c>
      <c r="GM28" s="99"/>
      <c r="GN28" s="244"/>
      <c r="GO28" s="100" t="str">
        <f t="shared" si="506"/>
        <v/>
      </c>
      <c r="GP28" s="101" t="str">
        <f t="shared" si="507"/>
        <v/>
      </c>
      <c r="GQ28" s="102"/>
      <c r="GR28" s="103"/>
      <c r="GS28" s="104" t="str">
        <f t="shared" si="508"/>
        <v/>
      </c>
      <c r="GT28" s="105" t="str">
        <f t="shared" si="509"/>
        <v/>
      </c>
      <c r="GU28" s="106" t="str">
        <f t="shared" si="510"/>
        <v/>
      </c>
      <c r="GV28" s="107" t="str">
        <f t="shared" si="511"/>
        <v/>
      </c>
      <c r="GW28" s="108" t="str">
        <f t="shared" si="512"/>
        <v/>
      </c>
      <c r="GX28" s="2" t="str">
        <f t="shared" si="513"/>
        <v/>
      </c>
      <c r="GY28" s="99"/>
      <c r="GZ28" s="244"/>
      <c r="HA28" s="100" t="str">
        <f t="shared" si="514"/>
        <v/>
      </c>
      <c r="HB28" s="101" t="str">
        <f t="shared" si="515"/>
        <v/>
      </c>
      <c r="HC28" s="102"/>
      <c r="HD28" s="103"/>
      <c r="HE28" s="104" t="str">
        <f t="shared" si="516"/>
        <v/>
      </c>
      <c r="HF28" s="105" t="str">
        <f t="shared" si="517"/>
        <v/>
      </c>
      <c r="HG28" s="106" t="str">
        <f t="shared" si="518"/>
        <v/>
      </c>
      <c r="HH28" s="107" t="str">
        <f t="shared" si="519"/>
        <v/>
      </c>
      <c r="HI28" s="108" t="str">
        <f t="shared" si="520"/>
        <v/>
      </c>
      <c r="HJ28" s="2" t="str">
        <f t="shared" si="521"/>
        <v/>
      </c>
      <c r="HK28" s="99"/>
      <c r="HL28" s="244"/>
      <c r="HM28" s="100" t="str">
        <f t="shared" si="522"/>
        <v/>
      </c>
      <c r="HN28" s="101" t="str">
        <f t="shared" si="523"/>
        <v/>
      </c>
      <c r="HO28" s="102"/>
      <c r="HP28" s="103"/>
      <c r="HQ28" s="104" t="str">
        <f t="shared" si="524"/>
        <v/>
      </c>
      <c r="HR28" s="105" t="str">
        <f t="shared" si="525"/>
        <v/>
      </c>
      <c r="HS28" s="106" t="str">
        <f t="shared" si="526"/>
        <v/>
      </c>
      <c r="HT28" s="107" t="str">
        <f t="shared" si="527"/>
        <v/>
      </c>
      <c r="HU28" s="108" t="str">
        <f t="shared" si="528"/>
        <v/>
      </c>
      <c r="HV28" s="2" t="str">
        <f t="shared" si="529"/>
        <v/>
      </c>
      <c r="HW28" s="99"/>
      <c r="HX28" s="244"/>
      <c r="HY28" s="100" t="str">
        <f t="shared" si="530"/>
        <v/>
      </c>
      <c r="HZ28" s="101" t="str">
        <f t="shared" si="531"/>
        <v/>
      </c>
      <c r="IA28" s="102"/>
      <c r="IB28" s="103"/>
      <c r="IC28" s="104" t="str">
        <f t="shared" si="532"/>
        <v/>
      </c>
      <c r="ID28" s="105" t="str">
        <f t="shared" si="533"/>
        <v/>
      </c>
      <c r="IE28" s="106" t="str">
        <f t="shared" si="534"/>
        <v/>
      </c>
      <c r="IF28" s="107" t="str">
        <f t="shared" si="535"/>
        <v/>
      </c>
      <c r="IG28" s="108" t="str">
        <f t="shared" si="536"/>
        <v/>
      </c>
      <c r="IH28" s="2" t="str">
        <f t="shared" si="537"/>
        <v/>
      </c>
      <c r="II28" s="99"/>
      <c r="IJ28" s="244"/>
      <c r="IK28" s="100" t="str">
        <f t="shared" si="538"/>
        <v/>
      </c>
      <c r="IL28" s="101" t="str">
        <f t="shared" si="539"/>
        <v/>
      </c>
      <c r="IM28" s="102"/>
      <c r="IN28" s="103"/>
      <c r="IO28" s="104" t="str">
        <f t="shared" si="540"/>
        <v/>
      </c>
      <c r="IP28" s="105" t="str">
        <f t="shared" si="541"/>
        <v/>
      </c>
      <c r="IQ28" s="106" t="str">
        <f t="shared" si="542"/>
        <v/>
      </c>
      <c r="IR28" s="107" t="str">
        <f t="shared" si="543"/>
        <v/>
      </c>
      <c r="IS28" s="108" t="str">
        <f t="shared" si="544"/>
        <v/>
      </c>
      <c r="IT28" s="2" t="str">
        <f t="shared" si="545"/>
        <v/>
      </c>
      <c r="IU28" s="99"/>
      <c r="IV28" s="244"/>
      <c r="IW28" s="100" t="str">
        <f t="shared" si="546"/>
        <v/>
      </c>
      <c r="IX28" s="101" t="str">
        <f t="shared" si="547"/>
        <v/>
      </c>
      <c r="IY28" s="102"/>
      <c r="IZ28" s="103"/>
      <c r="JA28" s="104" t="str">
        <f t="shared" si="548"/>
        <v/>
      </c>
      <c r="JB28" s="105" t="str">
        <f t="shared" si="549"/>
        <v/>
      </c>
      <c r="JC28" s="106" t="str">
        <f t="shared" si="550"/>
        <v/>
      </c>
      <c r="JD28" s="107" t="str">
        <f t="shared" si="551"/>
        <v/>
      </c>
      <c r="JE28" s="108" t="str">
        <f t="shared" si="552"/>
        <v/>
      </c>
      <c r="JF28" s="2" t="str">
        <f t="shared" si="553"/>
        <v/>
      </c>
      <c r="JG28" s="99"/>
      <c r="JH28" s="244"/>
      <c r="JI28" s="100" t="str">
        <f t="shared" si="554"/>
        <v/>
      </c>
      <c r="JJ28" s="101" t="str">
        <f t="shared" si="555"/>
        <v/>
      </c>
      <c r="JK28" s="102"/>
      <c r="JL28" s="103"/>
      <c r="JM28" s="104" t="str">
        <f t="shared" si="556"/>
        <v/>
      </c>
      <c r="JN28" s="105" t="str">
        <f t="shared" si="557"/>
        <v/>
      </c>
      <c r="JO28" s="106" t="str">
        <f t="shared" si="558"/>
        <v/>
      </c>
      <c r="JP28" s="107" t="str">
        <f t="shared" si="559"/>
        <v/>
      </c>
      <c r="JQ28" s="108" t="str">
        <f t="shared" si="560"/>
        <v/>
      </c>
      <c r="JR28" s="2" t="str">
        <f t="shared" si="561"/>
        <v/>
      </c>
      <c r="JS28" s="99"/>
      <c r="JT28" s="244"/>
      <c r="JU28" s="100" t="str">
        <f t="shared" si="562"/>
        <v/>
      </c>
      <c r="JV28" s="101" t="str">
        <f t="shared" si="563"/>
        <v/>
      </c>
      <c r="JW28" s="102"/>
      <c r="JX28" s="103"/>
      <c r="JY28" s="104" t="str">
        <f t="shared" si="564"/>
        <v/>
      </c>
      <c r="JZ28" s="105" t="str">
        <f t="shared" si="565"/>
        <v/>
      </c>
      <c r="KA28" s="106" t="str">
        <f t="shared" si="566"/>
        <v/>
      </c>
      <c r="KB28" s="107" t="str">
        <f t="shared" si="567"/>
        <v/>
      </c>
      <c r="KC28" s="108" t="str">
        <f t="shared" si="568"/>
        <v/>
      </c>
      <c r="KD28" s="2" t="str">
        <f t="shared" si="569"/>
        <v/>
      </c>
      <c r="KE28" s="99"/>
      <c r="KF28" s="244"/>
    </row>
    <row r="29" spans="1:292" ht="13.5" customHeight="1" x14ac:dyDescent="0.25">
      <c r="A29" s="20"/>
      <c r="B29" s="99" t="s">
        <v>842</v>
      </c>
      <c r="C29" s="2" t="s">
        <v>873</v>
      </c>
      <c r="D29" s="244"/>
      <c r="E29" s="100" t="str">
        <f t="shared" si="371"/>
        <v/>
      </c>
      <c r="F29" s="101" t="str">
        <f t="shared" si="372"/>
        <v/>
      </c>
      <c r="G29" s="102"/>
      <c r="H29" s="103"/>
      <c r="I29" s="104" t="str">
        <f t="shared" si="373"/>
        <v/>
      </c>
      <c r="J29" s="105" t="str">
        <f t="shared" si="374"/>
        <v/>
      </c>
      <c r="K29" s="106" t="str">
        <f t="shared" si="375"/>
        <v/>
      </c>
      <c r="L29" s="107" t="str">
        <f t="shared" si="376"/>
        <v/>
      </c>
      <c r="M29" s="108" t="str">
        <f t="shared" si="377"/>
        <v/>
      </c>
      <c r="N29" s="2" t="str">
        <f t="shared" si="378"/>
        <v/>
      </c>
      <c r="O29" s="99"/>
      <c r="P29" s="244" t="s">
        <v>292</v>
      </c>
      <c r="Q29" s="100" t="str">
        <f t="shared" si="379"/>
        <v/>
      </c>
      <c r="R29" s="101" t="str">
        <f t="shared" si="380"/>
        <v/>
      </c>
      <c r="S29" s="102"/>
      <c r="T29" s="103"/>
      <c r="U29" s="104" t="str">
        <f t="shared" si="381"/>
        <v/>
      </c>
      <c r="V29" s="105" t="str">
        <f t="shared" si="382"/>
        <v/>
      </c>
      <c r="W29" s="106" t="str">
        <f t="shared" si="383"/>
        <v/>
      </c>
      <c r="X29" s="107" t="str">
        <f t="shared" si="384"/>
        <v/>
      </c>
      <c r="Y29" s="108" t="str">
        <f t="shared" si="385"/>
        <v/>
      </c>
      <c r="Z29" s="2" t="str">
        <f t="shared" si="386"/>
        <v/>
      </c>
      <c r="AA29" s="99"/>
      <c r="AB29" s="244" t="s">
        <v>292</v>
      </c>
      <c r="AC29" s="100">
        <v>35720</v>
      </c>
      <c r="AD29" s="101" t="s">
        <v>365</v>
      </c>
      <c r="AE29" s="102">
        <v>35431</v>
      </c>
      <c r="AF29" s="103">
        <v>35713</v>
      </c>
      <c r="AG29" s="104" t="s">
        <v>843</v>
      </c>
      <c r="AH29" s="105" t="s">
        <v>844</v>
      </c>
      <c r="AI29" s="106" t="s">
        <v>845</v>
      </c>
      <c r="AJ29" s="107" t="s">
        <v>295</v>
      </c>
      <c r="AK29" s="108" t="s">
        <v>846</v>
      </c>
      <c r="AL29" s="2" t="s">
        <v>292</v>
      </c>
      <c r="AM29" s="99"/>
      <c r="AN29" s="244" t="s">
        <v>691</v>
      </c>
      <c r="AO29" s="100">
        <v>36602</v>
      </c>
      <c r="AP29" s="101" t="s">
        <v>366</v>
      </c>
      <c r="AQ29" s="102">
        <v>35713</v>
      </c>
      <c r="AR29" s="103">
        <v>36602</v>
      </c>
      <c r="AS29" s="104" t="s">
        <v>847</v>
      </c>
      <c r="AT29" s="105" t="s">
        <v>848</v>
      </c>
      <c r="AU29" s="106" t="s">
        <v>772</v>
      </c>
      <c r="AV29" s="107" t="s">
        <v>298</v>
      </c>
      <c r="AW29" s="108" t="s">
        <v>849</v>
      </c>
      <c r="AX29" s="2" t="s">
        <v>292</v>
      </c>
      <c r="AY29" s="99"/>
      <c r="AZ29" s="244" t="s">
        <v>850</v>
      </c>
      <c r="BA29" s="100">
        <v>37183</v>
      </c>
      <c r="BB29" s="101" t="s">
        <v>367</v>
      </c>
      <c r="BC29" s="102">
        <v>36602</v>
      </c>
      <c r="BD29" s="103">
        <v>37183</v>
      </c>
      <c r="BE29" s="104" t="s">
        <v>851</v>
      </c>
      <c r="BF29" s="105" t="s">
        <v>852</v>
      </c>
      <c r="BG29" s="106" t="s">
        <v>845</v>
      </c>
      <c r="BH29" s="107" t="s">
        <v>295</v>
      </c>
      <c r="BI29" s="108" t="s">
        <v>853</v>
      </c>
      <c r="BJ29" s="2" t="s">
        <v>292</v>
      </c>
      <c r="BK29" s="99"/>
      <c r="BL29" s="244" t="s">
        <v>692</v>
      </c>
      <c r="BM29" s="100">
        <v>38642</v>
      </c>
      <c r="BN29" s="101" t="s">
        <v>368</v>
      </c>
      <c r="BO29" s="102">
        <v>37183</v>
      </c>
      <c r="BP29" s="103">
        <v>38156</v>
      </c>
      <c r="BQ29" s="104" t="s">
        <v>854</v>
      </c>
      <c r="BR29" s="105" t="s">
        <v>855</v>
      </c>
      <c r="BS29" s="106" t="s">
        <v>772</v>
      </c>
      <c r="BT29" s="107" t="s">
        <v>299</v>
      </c>
      <c r="BU29" s="108" t="s">
        <v>856</v>
      </c>
      <c r="BV29" s="2" t="s">
        <v>292</v>
      </c>
      <c r="BW29" s="99" t="s">
        <v>857</v>
      </c>
      <c r="BX29" s="244" t="s">
        <v>635</v>
      </c>
      <c r="BY29" s="100">
        <v>40106</v>
      </c>
      <c r="BZ29" s="101" t="s">
        <v>369</v>
      </c>
      <c r="CA29" s="102">
        <v>38642</v>
      </c>
      <c r="CB29" s="103">
        <v>38989</v>
      </c>
      <c r="CC29" s="104" t="s">
        <v>858</v>
      </c>
      <c r="CD29" s="105" t="s">
        <v>855</v>
      </c>
      <c r="CE29" s="106" t="s">
        <v>772</v>
      </c>
      <c r="CF29" s="107" t="s">
        <v>295</v>
      </c>
      <c r="CG29" s="108" t="s">
        <v>859</v>
      </c>
      <c r="CH29" s="2" t="s">
        <v>292</v>
      </c>
      <c r="CI29" s="99" t="s">
        <v>609</v>
      </c>
      <c r="CJ29" s="244" t="s">
        <v>860</v>
      </c>
      <c r="CK29" s="100">
        <v>41517</v>
      </c>
      <c r="CL29" s="101" t="s">
        <v>861</v>
      </c>
      <c r="CM29" s="102">
        <v>40106</v>
      </c>
      <c r="CN29" s="103">
        <f>CK$3</f>
        <v>41563</v>
      </c>
      <c r="CO29" s="104" t="s">
        <v>862</v>
      </c>
      <c r="CP29" s="105" t="s">
        <v>863</v>
      </c>
      <c r="CQ29" s="106" t="s">
        <v>772</v>
      </c>
      <c r="CR29" s="107" t="s">
        <v>295</v>
      </c>
      <c r="CS29" s="108" t="s">
        <v>864</v>
      </c>
      <c r="CT29" s="2" t="s">
        <v>292</v>
      </c>
      <c r="CU29" s="99"/>
      <c r="CV29" s="244" t="s">
        <v>693</v>
      </c>
      <c r="CW29" s="100">
        <f t="shared" si="452"/>
        <v>43117</v>
      </c>
      <c r="CX29" s="101" t="str">
        <f t="shared" si="453"/>
        <v>Solberg I</v>
      </c>
      <c r="CY29" s="102">
        <f t="shared" si="454"/>
        <v>41563</v>
      </c>
      <c r="CZ29" s="102">
        <f t="shared" si="570"/>
        <v>43117</v>
      </c>
      <c r="DA29" s="104" t="str">
        <f t="shared" si="455"/>
        <v>Monica Mæland</v>
      </c>
      <c r="DB29" s="105" t="str">
        <f t="shared" si="456"/>
        <v>1968</v>
      </c>
      <c r="DC29" s="106" t="str">
        <f t="shared" si="457"/>
        <v>female</v>
      </c>
      <c r="DD29" s="107" t="str">
        <f t="shared" si="458"/>
        <v>no_h01</v>
      </c>
      <c r="DE29" s="108" t="str">
        <f t="shared" si="459"/>
        <v>Mæland_Monica_1968</v>
      </c>
      <c r="DF29" s="2" t="str">
        <f t="shared" si="460"/>
        <v/>
      </c>
      <c r="DG29" s="99"/>
      <c r="DH29" s="246" t="s">
        <v>829</v>
      </c>
      <c r="DI29" s="100">
        <f t="shared" si="461"/>
        <v>43487</v>
      </c>
      <c r="DJ29" s="101" t="str">
        <f t="shared" si="462"/>
        <v>Solberg II</v>
      </c>
      <c r="DK29" s="102">
        <f t="shared" si="256"/>
        <v>43117</v>
      </c>
      <c r="DL29" s="102">
        <f t="shared" si="257"/>
        <v>43487</v>
      </c>
      <c r="DM29" s="104" t="str">
        <f t="shared" si="463"/>
        <v>Torbjørn Røe Isaksen</v>
      </c>
      <c r="DN29" s="105" t="str">
        <f t="shared" si="464"/>
        <v>1978</v>
      </c>
      <c r="DO29" s="106" t="str">
        <f t="shared" si="465"/>
        <v>male</v>
      </c>
      <c r="DP29" s="107" t="str">
        <f t="shared" si="466"/>
        <v>no_h01</v>
      </c>
      <c r="DQ29" s="108" t="str">
        <f t="shared" si="467"/>
        <v>Isaksen_Torbjørn_1978</v>
      </c>
      <c r="DR29" s="2" t="str">
        <f t="shared" si="468"/>
        <v/>
      </c>
      <c r="DS29" s="99"/>
      <c r="DT29" s="244" t="s">
        <v>920</v>
      </c>
      <c r="DU29" s="100">
        <f t="shared" si="71"/>
        <v>43830</v>
      </c>
      <c r="DV29" s="101" t="str">
        <f t="shared" si="469"/>
        <v>Solberg III</v>
      </c>
      <c r="DW29" s="102">
        <f t="shared" si="265"/>
        <v>43487</v>
      </c>
      <c r="DX29" s="102">
        <f t="shared" si="266"/>
        <v>43830</v>
      </c>
      <c r="DY29" s="104" t="str">
        <f t="shared" si="470"/>
        <v>Torbjørn Røe Isaksen</v>
      </c>
      <c r="DZ29" s="105" t="str">
        <f t="shared" si="471"/>
        <v>1978</v>
      </c>
      <c r="EA29" s="106" t="str">
        <f t="shared" si="472"/>
        <v>male</v>
      </c>
      <c r="EB29" s="107" t="str">
        <f t="shared" si="473"/>
        <v>no_h01</v>
      </c>
      <c r="EC29" s="108" t="str">
        <f t="shared" si="474"/>
        <v>Isaksen_Torbjørn_1978</v>
      </c>
      <c r="ED29" s="2" t="str">
        <f t="shared" si="475"/>
        <v/>
      </c>
      <c r="EE29" s="99"/>
      <c r="EF29" s="244" t="s">
        <v>920</v>
      </c>
      <c r="EG29" s="100">
        <f t="shared" si="79"/>
        <v>44483</v>
      </c>
      <c r="EH29" s="101" t="str">
        <f t="shared" si="476"/>
        <v>Solberg IV</v>
      </c>
      <c r="EI29" s="102">
        <f t="shared" si="572"/>
        <v>43854</v>
      </c>
      <c r="EJ29" s="102">
        <f t="shared" si="571"/>
        <v>44483</v>
      </c>
      <c r="EK29" s="104" t="str">
        <f t="shared" si="477"/>
        <v>Iselin Nybø</v>
      </c>
      <c r="EL29" s="105" t="str">
        <f t="shared" si="478"/>
        <v>1981</v>
      </c>
      <c r="EM29" s="106" t="str">
        <f t="shared" si="479"/>
        <v>female</v>
      </c>
      <c r="EN29" s="107" t="str">
        <f t="shared" si="480"/>
        <v>no_v01</v>
      </c>
      <c r="EO29" s="108" t="str">
        <f t="shared" si="481"/>
        <v>Nybø_Iselin_1981</v>
      </c>
      <c r="EP29" s="2" t="str">
        <f t="shared" si="482"/>
        <v/>
      </c>
      <c r="EQ29" s="99"/>
      <c r="ER29" s="244" t="s">
        <v>919</v>
      </c>
      <c r="ES29" s="100">
        <f t="shared" si="87"/>
        <v>45291</v>
      </c>
      <c r="ET29" s="101" t="str">
        <f t="shared" si="275"/>
        <v>Støre I</v>
      </c>
      <c r="EU29" s="102">
        <f t="shared" si="276"/>
        <v>44483</v>
      </c>
      <c r="EV29" s="102">
        <f t="shared" si="277"/>
        <v>45291</v>
      </c>
      <c r="EW29" s="104" t="str">
        <f t="shared" si="278"/>
        <v>Jan Christian Vestre</v>
      </c>
      <c r="EX29" s="105" t="str">
        <f t="shared" si="279"/>
        <v>1986</v>
      </c>
      <c r="EY29" s="106" t="str">
        <f t="shared" si="280"/>
        <v>male</v>
      </c>
      <c r="EZ29" s="107" t="str">
        <f t="shared" si="281"/>
        <v>no_dna01</v>
      </c>
      <c r="FA29" s="108" t="str">
        <f t="shared" si="282"/>
        <v>Vestre_Jan_1986</v>
      </c>
      <c r="FB29" s="2" t="str">
        <f t="shared" si="283"/>
        <v/>
      </c>
      <c r="FC29" s="99"/>
      <c r="FD29" s="244" t="s">
        <v>966</v>
      </c>
      <c r="FE29" s="100"/>
      <c r="FF29" s="101" t="str">
        <f t="shared" si="483"/>
        <v/>
      </c>
      <c r="FG29" s="102"/>
      <c r="FH29" s="103"/>
      <c r="FI29" s="104" t="str">
        <f t="shared" si="484"/>
        <v/>
      </c>
      <c r="FJ29" s="105" t="str">
        <f t="shared" si="485"/>
        <v/>
      </c>
      <c r="FK29" s="106" t="str">
        <f t="shared" si="486"/>
        <v/>
      </c>
      <c r="FL29" s="107" t="str">
        <f t="shared" si="487"/>
        <v/>
      </c>
      <c r="FM29" s="108" t="str">
        <f t="shared" si="488"/>
        <v/>
      </c>
      <c r="FN29" s="2" t="str">
        <f t="shared" si="489"/>
        <v/>
      </c>
      <c r="FO29" s="99"/>
      <c r="FP29" s="244"/>
      <c r="FQ29" s="100" t="str">
        <f t="shared" si="490"/>
        <v/>
      </c>
      <c r="FR29" s="101" t="str">
        <f t="shared" si="491"/>
        <v/>
      </c>
      <c r="FS29" s="102"/>
      <c r="FT29" s="103"/>
      <c r="FU29" s="104" t="str">
        <f t="shared" si="492"/>
        <v/>
      </c>
      <c r="FV29" s="105" t="str">
        <f t="shared" si="493"/>
        <v/>
      </c>
      <c r="FW29" s="106" t="str">
        <f t="shared" si="494"/>
        <v/>
      </c>
      <c r="FX29" s="107" t="str">
        <f t="shared" si="495"/>
        <v/>
      </c>
      <c r="FY29" s="108" t="str">
        <f t="shared" si="496"/>
        <v/>
      </c>
      <c r="FZ29" s="2" t="str">
        <f t="shared" si="497"/>
        <v/>
      </c>
      <c r="GA29" s="99"/>
      <c r="GB29" s="244"/>
      <c r="GC29" s="100" t="str">
        <f t="shared" si="498"/>
        <v/>
      </c>
      <c r="GD29" s="101" t="str">
        <f t="shared" si="499"/>
        <v/>
      </c>
      <c r="GE29" s="102"/>
      <c r="GF29" s="103"/>
      <c r="GG29" s="104" t="str">
        <f t="shared" si="500"/>
        <v/>
      </c>
      <c r="GH29" s="105" t="str">
        <f t="shared" si="501"/>
        <v/>
      </c>
      <c r="GI29" s="106" t="str">
        <f t="shared" si="502"/>
        <v/>
      </c>
      <c r="GJ29" s="107" t="str">
        <f t="shared" si="503"/>
        <v/>
      </c>
      <c r="GK29" s="108" t="str">
        <f t="shared" si="504"/>
        <v/>
      </c>
      <c r="GL29" s="2" t="str">
        <f t="shared" si="505"/>
        <v/>
      </c>
      <c r="GM29" s="99"/>
      <c r="GN29" s="244"/>
      <c r="GO29" s="100" t="str">
        <f t="shared" si="506"/>
        <v/>
      </c>
      <c r="GP29" s="101" t="str">
        <f t="shared" si="507"/>
        <v/>
      </c>
      <c r="GQ29" s="102"/>
      <c r="GR29" s="103"/>
      <c r="GS29" s="104" t="str">
        <f t="shared" si="508"/>
        <v/>
      </c>
      <c r="GT29" s="105" t="str">
        <f t="shared" si="509"/>
        <v/>
      </c>
      <c r="GU29" s="106" t="str">
        <f t="shared" si="510"/>
        <v/>
      </c>
      <c r="GV29" s="107" t="str">
        <f t="shared" si="511"/>
        <v/>
      </c>
      <c r="GW29" s="108" t="str">
        <f t="shared" si="512"/>
        <v/>
      </c>
      <c r="GX29" s="2" t="str">
        <f t="shared" si="513"/>
        <v/>
      </c>
      <c r="GY29" s="99"/>
      <c r="GZ29" s="244"/>
      <c r="HA29" s="100" t="str">
        <f t="shared" si="514"/>
        <v/>
      </c>
      <c r="HB29" s="101" t="str">
        <f t="shared" si="515"/>
        <v/>
      </c>
      <c r="HC29" s="102"/>
      <c r="HD29" s="103"/>
      <c r="HE29" s="104" t="str">
        <f t="shared" si="516"/>
        <v/>
      </c>
      <c r="HF29" s="105" t="str">
        <f t="shared" si="517"/>
        <v/>
      </c>
      <c r="HG29" s="106" t="str">
        <f t="shared" si="518"/>
        <v/>
      </c>
      <c r="HH29" s="107" t="str">
        <f t="shared" si="519"/>
        <v/>
      </c>
      <c r="HI29" s="108" t="str">
        <f t="shared" si="520"/>
        <v/>
      </c>
      <c r="HJ29" s="2" t="str">
        <f t="shared" si="521"/>
        <v/>
      </c>
      <c r="HK29" s="99"/>
      <c r="HL29" s="244"/>
      <c r="HM29" s="100" t="str">
        <f t="shared" si="522"/>
        <v/>
      </c>
      <c r="HN29" s="101" t="str">
        <f t="shared" si="523"/>
        <v/>
      </c>
      <c r="HO29" s="102"/>
      <c r="HP29" s="103"/>
      <c r="HQ29" s="104" t="str">
        <f t="shared" si="524"/>
        <v/>
      </c>
      <c r="HR29" s="105" t="str">
        <f t="shared" si="525"/>
        <v/>
      </c>
      <c r="HS29" s="106" t="str">
        <f t="shared" si="526"/>
        <v/>
      </c>
      <c r="HT29" s="107" t="str">
        <f t="shared" si="527"/>
        <v/>
      </c>
      <c r="HU29" s="108" t="str">
        <f t="shared" si="528"/>
        <v/>
      </c>
      <c r="HV29" s="2" t="str">
        <f t="shared" si="529"/>
        <v/>
      </c>
      <c r="HW29" s="99"/>
      <c r="HX29" s="244"/>
      <c r="HY29" s="100" t="str">
        <f t="shared" si="530"/>
        <v/>
      </c>
      <c r="HZ29" s="101" t="str">
        <f t="shared" si="531"/>
        <v/>
      </c>
      <c r="IA29" s="102"/>
      <c r="IB29" s="103"/>
      <c r="IC29" s="104" t="str">
        <f t="shared" si="532"/>
        <v/>
      </c>
      <c r="ID29" s="105" t="str">
        <f t="shared" si="533"/>
        <v/>
      </c>
      <c r="IE29" s="106" t="str">
        <f t="shared" si="534"/>
        <v/>
      </c>
      <c r="IF29" s="107" t="str">
        <f t="shared" si="535"/>
        <v/>
      </c>
      <c r="IG29" s="108" t="str">
        <f t="shared" si="536"/>
        <v/>
      </c>
      <c r="IH29" s="2" t="str">
        <f t="shared" si="537"/>
        <v/>
      </c>
      <c r="II29" s="99"/>
      <c r="IJ29" s="244"/>
      <c r="IK29" s="100" t="str">
        <f t="shared" si="538"/>
        <v/>
      </c>
      <c r="IL29" s="101" t="str">
        <f t="shared" si="539"/>
        <v/>
      </c>
      <c r="IM29" s="102"/>
      <c r="IN29" s="103"/>
      <c r="IO29" s="104" t="str">
        <f t="shared" si="540"/>
        <v/>
      </c>
      <c r="IP29" s="105" t="str">
        <f t="shared" si="541"/>
        <v/>
      </c>
      <c r="IQ29" s="106" t="str">
        <f t="shared" si="542"/>
        <v/>
      </c>
      <c r="IR29" s="107" t="str">
        <f t="shared" si="543"/>
        <v/>
      </c>
      <c r="IS29" s="108" t="str">
        <f t="shared" si="544"/>
        <v/>
      </c>
      <c r="IT29" s="2" t="str">
        <f t="shared" si="545"/>
        <v/>
      </c>
      <c r="IU29" s="99"/>
      <c r="IV29" s="244"/>
      <c r="IW29" s="100" t="str">
        <f t="shared" si="546"/>
        <v/>
      </c>
      <c r="IX29" s="101" t="str">
        <f t="shared" si="547"/>
        <v/>
      </c>
      <c r="IY29" s="102"/>
      <c r="IZ29" s="103"/>
      <c r="JA29" s="104" t="str">
        <f t="shared" si="548"/>
        <v/>
      </c>
      <c r="JB29" s="105" t="str">
        <f t="shared" si="549"/>
        <v/>
      </c>
      <c r="JC29" s="106" t="str">
        <f t="shared" si="550"/>
        <v/>
      </c>
      <c r="JD29" s="107" t="str">
        <f t="shared" si="551"/>
        <v/>
      </c>
      <c r="JE29" s="108" t="str">
        <f t="shared" si="552"/>
        <v/>
      </c>
      <c r="JF29" s="2" t="str">
        <f t="shared" si="553"/>
        <v/>
      </c>
      <c r="JG29" s="99"/>
      <c r="JH29" s="244"/>
      <c r="JI29" s="100" t="str">
        <f t="shared" si="554"/>
        <v/>
      </c>
      <c r="JJ29" s="101" t="str">
        <f t="shared" si="555"/>
        <v/>
      </c>
      <c r="JK29" s="102"/>
      <c r="JL29" s="103"/>
      <c r="JM29" s="104" t="str">
        <f t="shared" si="556"/>
        <v/>
      </c>
      <c r="JN29" s="105" t="str">
        <f t="shared" si="557"/>
        <v/>
      </c>
      <c r="JO29" s="106" t="str">
        <f t="shared" si="558"/>
        <v/>
      </c>
      <c r="JP29" s="107" t="str">
        <f t="shared" si="559"/>
        <v/>
      </c>
      <c r="JQ29" s="108" t="str">
        <f t="shared" si="560"/>
        <v/>
      </c>
      <c r="JR29" s="2" t="str">
        <f t="shared" si="561"/>
        <v/>
      </c>
      <c r="JS29" s="99"/>
      <c r="JT29" s="244"/>
      <c r="JU29" s="100" t="str">
        <f t="shared" si="562"/>
        <v/>
      </c>
      <c r="JV29" s="101" t="str">
        <f t="shared" si="563"/>
        <v/>
      </c>
      <c r="JW29" s="102"/>
      <c r="JX29" s="103"/>
      <c r="JY29" s="104" t="str">
        <f t="shared" si="564"/>
        <v/>
      </c>
      <c r="JZ29" s="105" t="str">
        <f t="shared" si="565"/>
        <v/>
      </c>
      <c r="KA29" s="106" t="str">
        <f t="shared" si="566"/>
        <v/>
      </c>
      <c r="KB29" s="107" t="str">
        <f t="shared" si="567"/>
        <v/>
      </c>
      <c r="KC29" s="108" t="str">
        <f t="shared" si="568"/>
        <v/>
      </c>
      <c r="KD29" s="2" t="str">
        <f t="shared" si="569"/>
        <v/>
      </c>
      <c r="KE29" s="99"/>
      <c r="KF29" s="244"/>
    </row>
    <row r="30" spans="1:292" ht="13.5" customHeight="1" x14ac:dyDescent="0.25">
      <c r="A30" s="20"/>
      <c r="B30" s="99" t="s">
        <v>842</v>
      </c>
      <c r="C30" s="2" t="s">
        <v>873</v>
      </c>
      <c r="D30" s="244"/>
      <c r="E30" s="100" t="str">
        <f t="shared" si="371"/>
        <v/>
      </c>
      <c r="F30" s="101" t="str">
        <f t="shared" si="372"/>
        <v/>
      </c>
      <c r="G30" s="102"/>
      <c r="H30" s="103"/>
      <c r="I30" s="104" t="str">
        <f t="shared" si="373"/>
        <v/>
      </c>
      <c r="J30" s="105" t="str">
        <f t="shared" si="374"/>
        <v/>
      </c>
      <c r="K30" s="106" t="str">
        <f t="shared" si="375"/>
        <v/>
      </c>
      <c r="L30" s="107" t="str">
        <f t="shared" si="376"/>
        <v/>
      </c>
      <c r="M30" s="108" t="str">
        <f t="shared" si="377"/>
        <v/>
      </c>
      <c r="N30" s="2" t="str">
        <f t="shared" si="378"/>
        <v/>
      </c>
      <c r="O30" s="99"/>
      <c r="P30" s="244" t="s">
        <v>292</v>
      </c>
      <c r="Q30" s="100" t="str">
        <f t="shared" si="379"/>
        <v/>
      </c>
      <c r="R30" s="101" t="str">
        <f t="shared" si="380"/>
        <v/>
      </c>
      <c r="S30" s="102"/>
      <c r="T30" s="103"/>
      <c r="U30" s="104" t="str">
        <f t="shared" si="381"/>
        <v/>
      </c>
      <c r="V30" s="105" t="str">
        <f t="shared" si="382"/>
        <v/>
      </c>
      <c r="W30" s="106" t="str">
        <f t="shared" si="383"/>
        <v/>
      </c>
      <c r="X30" s="107" t="str">
        <f t="shared" si="384"/>
        <v/>
      </c>
      <c r="Y30" s="108" t="str">
        <f t="shared" si="385"/>
        <v/>
      </c>
      <c r="Z30" s="2" t="str">
        <f t="shared" si="386"/>
        <v/>
      </c>
      <c r="AA30" s="99"/>
      <c r="AB30" s="244" t="s">
        <v>292</v>
      </c>
      <c r="AC30" s="100" t="s">
        <v>292</v>
      </c>
      <c r="AD30" s="101" t="s">
        <v>292</v>
      </c>
      <c r="AE30" s="102" t="s">
        <v>292</v>
      </c>
      <c r="AF30" s="103" t="s">
        <v>292</v>
      </c>
      <c r="AG30" s="104" t="s">
        <v>292</v>
      </c>
      <c r="AH30" s="105" t="s">
        <v>292</v>
      </c>
      <c r="AI30" s="106" t="s">
        <v>292</v>
      </c>
      <c r="AJ30" s="107" t="s">
        <v>292</v>
      </c>
      <c r="AK30" s="108" t="s">
        <v>292</v>
      </c>
      <c r="AL30" s="2" t="s">
        <v>292</v>
      </c>
      <c r="AM30" s="99"/>
      <c r="AN30" s="244" t="s">
        <v>292</v>
      </c>
      <c r="AO30" s="100" t="s">
        <v>292</v>
      </c>
      <c r="AP30" s="101" t="s">
        <v>292</v>
      </c>
      <c r="AQ30" s="102" t="s">
        <v>292</v>
      </c>
      <c r="AR30" s="103" t="s">
        <v>292</v>
      </c>
      <c r="AS30" s="104" t="s">
        <v>292</v>
      </c>
      <c r="AT30" s="105" t="s">
        <v>292</v>
      </c>
      <c r="AU30" s="106" t="s">
        <v>292</v>
      </c>
      <c r="AV30" s="107" t="s">
        <v>292</v>
      </c>
      <c r="AW30" s="108" t="s">
        <v>292</v>
      </c>
      <c r="AX30" s="2" t="s">
        <v>292</v>
      </c>
      <c r="AY30" s="99"/>
      <c r="AZ30" s="244" t="s">
        <v>292</v>
      </c>
      <c r="BA30" s="100" t="s">
        <v>292</v>
      </c>
      <c r="BB30" s="101" t="s">
        <v>292</v>
      </c>
      <c r="BC30" s="102" t="s">
        <v>292</v>
      </c>
      <c r="BD30" s="103" t="s">
        <v>292</v>
      </c>
      <c r="BE30" s="104" t="s">
        <v>292</v>
      </c>
      <c r="BF30" s="105" t="s">
        <v>292</v>
      </c>
      <c r="BG30" s="106" t="s">
        <v>292</v>
      </c>
      <c r="BH30" s="107" t="s">
        <v>292</v>
      </c>
      <c r="BI30" s="108" t="s">
        <v>292</v>
      </c>
      <c r="BJ30" s="2" t="s">
        <v>292</v>
      </c>
      <c r="BK30" s="99"/>
      <c r="BL30" s="244" t="s">
        <v>292</v>
      </c>
      <c r="BM30" s="100">
        <v>38642</v>
      </c>
      <c r="BN30" s="101" t="s">
        <v>368</v>
      </c>
      <c r="BO30" s="102">
        <v>38156</v>
      </c>
      <c r="BP30" s="103">
        <v>38642</v>
      </c>
      <c r="BQ30" s="104" t="s">
        <v>865</v>
      </c>
      <c r="BR30" s="105" t="s">
        <v>866</v>
      </c>
      <c r="BS30" s="106" t="s">
        <v>772</v>
      </c>
      <c r="BT30" s="107" t="s">
        <v>299</v>
      </c>
      <c r="BU30" s="108" t="s">
        <v>867</v>
      </c>
      <c r="BV30" s="2" t="s">
        <v>292</v>
      </c>
      <c r="BW30" s="99"/>
      <c r="BX30" s="244" t="s">
        <v>636</v>
      </c>
      <c r="BY30" s="100">
        <v>40106</v>
      </c>
      <c r="BZ30" s="101" t="s">
        <v>369</v>
      </c>
      <c r="CA30" s="102">
        <v>38989</v>
      </c>
      <c r="CB30" s="103">
        <v>39619</v>
      </c>
      <c r="CC30" s="104" t="s">
        <v>868</v>
      </c>
      <c r="CD30" s="105" t="s">
        <v>848</v>
      </c>
      <c r="CE30" s="106" t="s">
        <v>845</v>
      </c>
      <c r="CF30" s="107" t="s">
        <v>295</v>
      </c>
      <c r="CG30" s="108" t="s">
        <v>869</v>
      </c>
      <c r="CH30" s="2" t="s">
        <v>292</v>
      </c>
      <c r="CI30" s="99"/>
      <c r="CJ30" s="244" t="s">
        <v>870</v>
      </c>
      <c r="CK30" s="100" t="s">
        <v>292</v>
      </c>
      <c r="CL30" s="101" t="s">
        <v>292</v>
      </c>
      <c r="CM30" s="102" t="s">
        <v>292</v>
      </c>
      <c r="CN30" s="103" t="s">
        <v>292</v>
      </c>
      <c r="CO30" s="104" t="s">
        <v>292</v>
      </c>
      <c r="CP30" s="105" t="s">
        <v>292</v>
      </c>
      <c r="CQ30" s="106" t="s">
        <v>292</v>
      </c>
      <c r="CR30" s="107" t="s">
        <v>292</v>
      </c>
      <c r="CS30" s="108" t="s">
        <v>292</v>
      </c>
      <c r="CT30" s="2" t="s">
        <v>292</v>
      </c>
      <c r="CU30" s="99"/>
      <c r="CV30" s="244" t="s">
        <v>292</v>
      </c>
      <c r="CW30" s="100" t="str">
        <f t="shared" si="452"/>
        <v/>
      </c>
      <c r="CX30" s="101" t="str">
        <f t="shared" si="453"/>
        <v/>
      </c>
      <c r="CY30" s="102" t="str">
        <f t="shared" si="454"/>
        <v/>
      </c>
      <c r="CZ30" s="102" t="str">
        <f t="shared" si="570"/>
        <v/>
      </c>
      <c r="DA30" s="104" t="str">
        <f t="shared" si="455"/>
        <v/>
      </c>
      <c r="DB30" s="105" t="str">
        <f t="shared" si="456"/>
        <v/>
      </c>
      <c r="DC30" s="106" t="str">
        <f t="shared" si="457"/>
        <v/>
      </c>
      <c r="DD30" s="107" t="str">
        <f t="shared" si="458"/>
        <v/>
      </c>
      <c r="DE30" s="108" t="str">
        <f t="shared" si="459"/>
        <v/>
      </c>
      <c r="DF30" s="2" t="str">
        <f t="shared" si="460"/>
        <v/>
      </c>
      <c r="DG30" s="99"/>
      <c r="DH30" s="244"/>
      <c r="DI30" s="100" t="str">
        <f t="shared" si="461"/>
        <v/>
      </c>
      <c r="DJ30" s="101" t="str">
        <f t="shared" si="462"/>
        <v/>
      </c>
      <c r="DK30" s="102" t="str">
        <f t="shared" si="256"/>
        <v/>
      </c>
      <c r="DL30" s="102" t="str">
        <f t="shared" si="257"/>
        <v/>
      </c>
      <c r="DM30" s="104" t="str">
        <f t="shared" si="463"/>
        <v/>
      </c>
      <c r="DN30" s="105" t="str">
        <f t="shared" si="464"/>
        <v/>
      </c>
      <c r="DO30" s="106" t="str">
        <f t="shared" si="465"/>
        <v/>
      </c>
      <c r="DP30" s="107" t="str">
        <f t="shared" si="466"/>
        <v/>
      </c>
      <c r="DQ30" s="108" t="str">
        <f t="shared" si="467"/>
        <v/>
      </c>
      <c r="DR30" s="2" t="str">
        <f t="shared" si="468"/>
        <v/>
      </c>
      <c r="DS30" s="99"/>
      <c r="DT30" s="244"/>
      <c r="DU30" s="100" t="str">
        <f t="shared" si="71"/>
        <v/>
      </c>
      <c r="DV30" s="101" t="str">
        <f t="shared" si="469"/>
        <v/>
      </c>
      <c r="DW30" s="102" t="str">
        <f t="shared" si="265"/>
        <v/>
      </c>
      <c r="DX30" s="102" t="str">
        <f t="shared" si="266"/>
        <v/>
      </c>
      <c r="DY30" s="104" t="str">
        <f t="shared" si="470"/>
        <v/>
      </c>
      <c r="DZ30" s="105" t="str">
        <f t="shared" si="471"/>
        <v/>
      </c>
      <c r="EA30" s="106" t="str">
        <f t="shared" si="472"/>
        <v/>
      </c>
      <c r="EB30" s="107" t="str">
        <f t="shared" si="473"/>
        <v/>
      </c>
      <c r="EC30" s="108" t="str">
        <f t="shared" si="474"/>
        <v/>
      </c>
      <c r="ED30" s="2" t="str">
        <f t="shared" si="475"/>
        <v/>
      </c>
      <c r="EE30" s="99"/>
      <c r="EF30" s="244"/>
      <c r="EG30" s="100" t="str">
        <f t="shared" si="79"/>
        <v/>
      </c>
      <c r="EH30" s="101" t="str">
        <f t="shared" si="476"/>
        <v/>
      </c>
      <c r="EI30" s="102" t="str">
        <f t="shared" si="572"/>
        <v/>
      </c>
      <c r="EJ30" s="102" t="str">
        <f t="shared" si="571"/>
        <v/>
      </c>
      <c r="EK30" s="104" t="str">
        <f t="shared" si="477"/>
        <v/>
      </c>
      <c r="EL30" s="105" t="str">
        <f t="shared" si="478"/>
        <v/>
      </c>
      <c r="EM30" s="106" t="str">
        <f t="shared" si="479"/>
        <v/>
      </c>
      <c r="EN30" s="107" t="str">
        <f t="shared" si="480"/>
        <v/>
      </c>
      <c r="EO30" s="108" t="str">
        <f t="shared" si="481"/>
        <v/>
      </c>
      <c r="EP30" s="2" t="str">
        <f t="shared" si="482"/>
        <v/>
      </c>
      <c r="EQ30" s="99"/>
      <c r="ER30" s="244"/>
      <c r="ES30" s="100" t="str">
        <f t="shared" si="87"/>
        <v/>
      </c>
      <c r="ET30" s="101" t="str">
        <f t="shared" si="275"/>
        <v/>
      </c>
      <c r="EU30" s="102" t="str">
        <f t="shared" si="276"/>
        <v/>
      </c>
      <c r="EV30" s="102" t="str">
        <f t="shared" si="277"/>
        <v/>
      </c>
      <c r="EW30" s="104" t="str">
        <f t="shared" si="278"/>
        <v/>
      </c>
      <c r="EX30" s="105" t="str">
        <f t="shared" si="279"/>
        <v/>
      </c>
      <c r="EY30" s="106" t="str">
        <f t="shared" si="280"/>
        <v/>
      </c>
      <c r="EZ30" s="107" t="str">
        <f t="shared" si="281"/>
        <v/>
      </c>
      <c r="FA30" s="108" t="str">
        <f t="shared" si="282"/>
        <v/>
      </c>
      <c r="FB30" s="2" t="str">
        <f t="shared" si="283"/>
        <v/>
      </c>
      <c r="FC30" s="99"/>
      <c r="FD30" s="244"/>
      <c r="FE30" s="100"/>
      <c r="FF30" s="101" t="str">
        <f t="shared" si="483"/>
        <v/>
      </c>
      <c r="FG30" s="102"/>
      <c r="FH30" s="103"/>
      <c r="FI30" s="104" t="str">
        <f t="shared" si="484"/>
        <v/>
      </c>
      <c r="FJ30" s="105" t="str">
        <f t="shared" si="485"/>
        <v/>
      </c>
      <c r="FK30" s="106" t="str">
        <f t="shared" si="486"/>
        <v/>
      </c>
      <c r="FL30" s="107" t="str">
        <f t="shared" si="487"/>
        <v/>
      </c>
      <c r="FM30" s="108" t="str">
        <f t="shared" si="488"/>
        <v/>
      </c>
      <c r="FN30" s="2" t="str">
        <f t="shared" si="489"/>
        <v/>
      </c>
      <c r="FO30" s="99"/>
      <c r="FP30" s="244"/>
      <c r="FQ30" s="100" t="str">
        <f t="shared" si="490"/>
        <v/>
      </c>
      <c r="FR30" s="101" t="str">
        <f t="shared" si="491"/>
        <v/>
      </c>
      <c r="FS30" s="102"/>
      <c r="FT30" s="103"/>
      <c r="FU30" s="104" t="str">
        <f t="shared" si="492"/>
        <v/>
      </c>
      <c r="FV30" s="105" t="str">
        <f t="shared" si="493"/>
        <v/>
      </c>
      <c r="FW30" s="106" t="str">
        <f t="shared" si="494"/>
        <v/>
      </c>
      <c r="FX30" s="107" t="str">
        <f t="shared" si="495"/>
        <v/>
      </c>
      <c r="FY30" s="108" t="str">
        <f t="shared" si="496"/>
        <v/>
      </c>
      <c r="FZ30" s="2" t="str">
        <f t="shared" si="497"/>
        <v/>
      </c>
      <c r="GA30" s="99"/>
      <c r="GB30" s="244"/>
      <c r="GC30" s="100" t="str">
        <f t="shared" si="498"/>
        <v/>
      </c>
      <c r="GD30" s="101" t="str">
        <f t="shared" si="499"/>
        <v/>
      </c>
      <c r="GE30" s="102"/>
      <c r="GF30" s="103"/>
      <c r="GG30" s="104" t="str">
        <f t="shared" si="500"/>
        <v/>
      </c>
      <c r="GH30" s="105" t="str">
        <f t="shared" si="501"/>
        <v/>
      </c>
      <c r="GI30" s="106" t="str">
        <f t="shared" si="502"/>
        <v/>
      </c>
      <c r="GJ30" s="107" t="str">
        <f t="shared" si="503"/>
        <v/>
      </c>
      <c r="GK30" s="108" t="str">
        <f t="shared" si="504"/>
        <v/>
      </c>
      <c r="GL30" s="2" t="str">
        <f t="shared" si="505"/>
        <v/>
      </c>
      <c r="GM30" s="99"/>
      <c r="GN30" s="244"/>
      <c r="GO30" s="100" t="str">
        <f t="shared" si="506"/>
        <v/>
      </c>
      <c r="GP30" s="101" t="str">
        <f t="shared" si="507"/>
        <v/>
      </c>
      <c r="GQ30" s="102"/>
      <c r="GR30" s="103"/>
      <c r="GS30" s="104" t="str">
        <f t="shared" si="508"/>
        <v/>
      </c>
      <c r="GT30" s="105" t="str">
        <f t="shared" si="509"/>
        <v/>
      </c>
      <c r="GU30" s="106" t="str">
        <f t="shared" si="510"/>
        <v/>
      </c>
      <c r="GV30" s="107" t="str">
        <f t="shared" si="511"/>
        <v/>
      </c>
      <c r="GW30" s="108" t="str">
        <f t="shared" si="512"/>
        <v/>
      </c>
      <c r="GX30" s="2" t="str">
        <f t="shared" si="513"/>
        <v/>
      </c>
      <c r="GY30" s="99"/>
      <c r="GZ30" s="244"/>
      <c r="HA30" s="100" t="str">
        <f t="shared" si="514"/>
        <v/>
      </c>
      <c r="HB30" s="101" t="str">
        <f t="shared" si="515"/>
        <v/>
      </c>
      <c r="HC30" s="102"/>
      <c r="HD30" s="103"/>
      <c r="HE30" s="104" t="str">
        <f t="shared" si="516"/>
        <v/>
      </c>
      <c r="HF30" s="105" t="str">
        <f t="shared" si="517"/>
        <v/>
      </c>
      <c r="HG30" s="106" t="str">
        <f t="shared" si="518"/>
        <v/>
      </c>
      <c r="HH30" s="107" t="str">
        <f t="shared" si="519"/>
        <v/>
      </c>
      <c r="HI30" s="108" t="str">
        <f t="shared" si="520"/>
        <v/>
      </c>
      <c r="HJ30" s="2" t="str">
        <f t="shared" si="521"/>
        <v/>
      </c>
      <c r="HK30" s="99"/>
      <c r="HL30" s="244"/>
      <c r="HM30" s="100" t="str">
        <f t="shared" si="522"/>
        <v/>
      </c>
      <c r="HN30" s="101" t="str">
        <f t="shared" si="523"/>
        <v/>
      </c>
      <c r="HO30" s="102"/>
      <c r="HP30" s="103"/>
      <c r="HQ30" s="104" t="str">
        <f t="shared" si="524"/>
        <v/>
      </c>
      <c r="HR30" s="105" t="str">
        <f t="shared" si="525"/>
        <v/>
      </c>
      <c r="HS30" s="106" t="str">
        <f t="shared" si="526"/>
        <v/>
      </c>
      <c r="HT30" s="107" t="str">
        <f t="shared" si="527"/>
        <v/>
      </c>
      <c r="HU30" s="108" t="str">
        <f t="shared" si="528"/>
        <v/>
      </c>
      <c r="HV30" s="2" t="str">
        <f t="shared" si="529"/>
        <v/>
      </c>
      <c r="HW30" s="99"/>
      <c r="HX30" s="244"/>
      <c r="HY30" s="100" t="str">
        <f t="shared" si="530"/>
        <v/>
      </c>
      <c r="HZ30" s="101" t="str">
        <f t="shared" si="531"/>
        <v/>
      </c>
      <c r="IA30" s="102"/>
      <c r="IB30" s="103"/>
      <c r="IC30" s="104" t="str">
        <f t="shared" si="532"/>
        <v/>
      </c>
      <c r="ID30" s="105" t="str">
        <f t="shared" si="533"/>
        <v/>
      </c>
      <c r="IE30" s="106" t="str">
        <f t="shared" si="534"/>
        <v/>
      </c>
      <c r="IF30" s="107" t="str">
        <f t="shared" si="535"/>
        <v/>
      </c>
      <c r="IG30" s="108" t="str">
        <f t="shared" si="536"/>
        <v/>
      </c>
      <c r="IH30" s="2" t="str">
        <f t="shared" si="537"/>
        <v/>
      </c>
      <c r="II30" s="99"/>
      <c r="IJ30" s="244"/>
      <c r="IK30" s="100" t="str">
        <f t="shared" si="538"/>
        <v/>
      </c>
      <c r="IL30" s="101" t="str">
        <f t="shared" si="539"/>
        <v/>
      </c>
      <c r="IM30" s="102"/>
      <c r="IN30" s="103"/>
      <c r="IO30" s="104" t="str">
        <f t="shared" si="540"/>
        <v/>
      </c>
      <c r="IP30" s="105" t="str">
        <f t="shared" si="541"/>
        <v/>
      </c>
      <c r="IQ30" s="106" t="str">
        <f t="shared" si="542"/>
        <v/>
      </c>
      <c r="IR30" s="107" t="str">
        <f t="shared" si="543"/>
        <v/>
      </c>
      <c r="IS30" s="108" t="str">
        <f t="shared" si="544"/>
        <v/>
      </c>
      <c r="IT30" s="2" t="str">
        <f t="shared" si="545"/>
        <v/>
      </c>
      <c r="IU30" s="99"/>
      <c r="IV30" s="244"/>
      <c r="IW30" s="100" t="str">
        <f t="shared" si="546"/>
        <v/>
      </c>
      <c r="IX30" s="101" t="str">
        <f t="shared" si="547"/>
        <v/>
      </c>
      <c r="IY30" s="102"/>
      <c r="IZ30" s="103"/>
      <c r="JA30" s="104" t="str">
        <f t="shared" si="548"/>
        <v/>
      </c>
      <c r="JB30" s="105" t="str">
        <f t="shared" si="549"/>
        <v/>
      </c>
      <c r="JC30" s="106" t="str">
        <f t="shared" si="550"/>
        <v/>
      </c>
      <c r="JD30" s="107" t="str">
        <f t="shared" si="551"/>
        <v/>
      </c>
      <c r="JE30" s="108" t="str">
        <f t="shared" si="552"/>
        <v/>
      </c>
      <c r="JF30" s="2" t="str">
        <f t="shared" si="553"/>
        <v/>
      </c>
      <c r="JG30" s="99"/>
      <c r="JH30" s="244"/>
      <c r="JI30" s="100" t="str">
        <f t="shared" si="554"/>
        <v/>
      </c>
      <c r="JJ30" s="101" t="str">
        <f t="shared" si="555"/>
        <v/>
      </c>
      <c r="JK30" s="102"/>
      <c r="JL30" s="103"/>
      <c r="JM30" s="104" t="str">
        <f t="shared" si="556"/>
        <v/>
      </c>
      <c r="JN30" s="105" t="str">
        <f t="shared" si="557"/>
        <v/>
      </c>
      <c r="JO30" s="106" t="str">
        <f t="shared" si="558"/>
        <v/>
      </c>
      <c r="JP30" s="107" t="str">
        <f t="shared" si="559"/>
        <v/>
      </c>
      <c r="JQ30" s="108" t="str">
        <f t="shared" si="560"/>
        <v/>
      </c>
      <c r="JR30" s="2" t="str">
        <f t="shared" si="561"/>
        <v/>
      </c>
      <c r="JS30" s="99"/>
      <c r="JT30" s="244"/>
      <c r="JU30" s="100" t="str">
        <f t="shared" si="562"/>
        <v/>
      </c>
      <c r="JV30" s="101" t="str">
        <f t="shared" si="563"/>
        <v/>
      </c>
      <c r="JW30" s="102"/>
      <c r="JX30" s="103"/>
      <c r="JY30" s="104" t="str">
        <f t="shared" si="564"/>
        <v/>
      </c>
      <c r="JZ30" s="105" t="str">
        <f t="shared" si="565"/>
        <v/>
      </c>
      <c r="KA30" s="106" t="str">
        <f t="shared" si="566"/>
        <v/>
      </c>
      <c r="KB30" s="107" t="str">
        <f t="shared" si="567"/>
        <v/>
      </c>
      <c r="KC30" s="108" t="str">
        <f t="shared" si="568"/>
        <v/>
      </c>
      <c r="KD30" s="2" t="str">
        <f t="shared" si="569"/>
        <v/>
      </c>
      <c r="KE30" s="99"/>
      <c r="KF30" s="244"/>
    </row>
    <row r="31" spans="1:292" ht="13.5" customHeight="1" x14ac:dyDescent="0.25">
      <c r="A31" s="20"/>
      <c r="B31" s="99" t="s">
        <v>842</v>
      </c>
      <c r="C31" s="2" t="s">
        <v>873</v>
      </c>
      <c r="D31" s="244"/>
      <c r="E31" s="100"/>
      <c r="F31" s="101"/>
      <c r="G31" s="102"/>
      <c r="H31" s="103"/>
      <c r="I31" s="104"/>
      <c r="J31" s="105"/>
      <c r="K31" s="106"/>
      <c r="L31" s="107"/>
      <c r="M31" s="108"/>
      <c r="O31" s="99"/>
      <c r="P31" s="244"/>
      <c r="Q31" s="100"/>
      <c r="R31" s="101"/>
      <c r="S31" s="102"/>
      <c r="T31" s="103"/>
      <c r="U31" s="104"/>
      <c r="V31" s="105"/>
      <c r="W31" s="106"/>
      <c r="X31" s="107"/>
      <c r="Y31" s="108"/>
      <c r="AA31" s="99"/>
      <c r="AB31" s="244"/>
      <c r="AC31" s="100" t="s">
        <v>292</v>
      </c>
      <c r="AD31" s="101" t="s">
        <v>292</v>
      </c>
      <c r="AE31" s="102" t="s">
        <v>292</v>
      </c>
      <c r="AF31" s="103" t="s">
        <v>292</v>
      </c>
      <c r="AG31" s="104" t="s">
        <v>292</v>
      </c>
      <c r="AH31" s="105" t="s">
        <v>292</v>
      </c>
      <c r="AI31" s="106" t="s">
        <v>292</v>
      </c>
      <c r="AJ31" s="107" t="s">
        <v>292</v>
      </c>
      <c r="AK31" s="108" t="s">
        <v>292</v>
      </c>
      <c r="AL31" s="2" t="s">
        <v>292</v>
      </c>
      <c r="AM31" s="99"/>
      <c r="AN31" s="244" t="s">
        <v>292</v>
      </c>
      <c r="AO31" s="100" t="s">
        <v>292</v>
      </c>
      <c r="AP31" s="101" t="s">
        <v>292</v>
      </c>
      <c r="AQ31" s="102" t="s">
        <v>292</v>
      </c>
      <c r="AR31" s="103" t="s">
        <v>292</v>
      </c>
      <c r="AS31" s="104" t="s">
        <v>292</v>
      </c>
      <c r="AT31" s="105" t="s">
        <v>292</v>
      </c>
      <c r="AU31" s="106" t="s">
        <v>292</v>
      </c>
      <c r="AV31" s="107" t="s">
        <v>292</v>
      </c>
      <c r="AW31" s="108" t="s">
        <v>292</v>
      </c>
      <c r="AX31" s="2" t="s">
        <v>292</v>
      </c>
      <c r="AY31" s="99"/>
      <c r="AZ31" s="244" t="s">
        <v>292</v>
      </c>
      <c r="BA31" s="100" t="s">
        <v>292</v>
      </c>
      <c r="BB31" s="101" t="s">
        <v>292</v>
      </c>
      <c r="BC31" s="102" t="s">
        <v>292</v>
      </c>
      <c r="BD31" s="103" t="s">
        <v>292</v>
      </c>
      <c r="BE31" s="104" t="s">
        <v>292</v>
      </c>
      <c r="BF31" s="105" t="s">
        <v>292</v>
      </c>
      <c r="BG31" s="106" t="s">
        <v>292</v>
      </c>
      <c r="BH31" s="107" t="s">
        <v>292</v>
      </c>
      <c r="BI31" s="108" t="s">
        <v>292</v>
      </c>
      <c r="BJ31" s="2" t="s">
        <v>292</v>
      </c>
      <c r="BK31" s="99"/>
      <c r="BL31" s="244" t="s">
        <v>292</v>
      </c>
      <c r="BM31" s="100" t="s">
        <v>292</v>
      </c>
      <c r="BN31" s="101" t="s">
        <v>292</v>
      </c>
      <c r="BO31" s="102" t="s">
        <v>292</v>
      </c>
      <c r="BP31" s="103" t="s">
        <v>292</v>
      </c>
      <c r="BQ31" s="104" t="s">
        <v>292</v>
      </c>
      <c r="BR31" s="105" t="s">
        <v>292</v>
      </c>
      <c r="BS31" s="106" t="s">
        <v>292</v>
      </c>
      <c r="BT31" s="107" t="s">
        <v>292</v>
      </c>
      <c r="BU31" s="108" t="s">
        <v>292</v>
      </c>
      <c r="BV31" s="2" t="s">
        <v>292</v>
      </c>
      <c r="BW31" s="99"/>
      <c r="BX31" s="244" t="s">
        <v>292</v>
      </c>
      <c r="BY31" s="100">
        <v>40106</v>
      </c>
      <c r="BZ31" s="101" t="s">
        <v>369</v>
      </c>
      <c r="CA31" s="102">
        <v>39619</v>
      </c>
      <c r="CB31" s="103">
        <v>40106</v>
      </c>
      <c r="CC31" s="104" t="s">
        <v>871</v>
      </c>
      <c r="CD31" s="105" t="s">
        <v>863</v>
      </c>
      <c r="CE31" s="106" t="s">
        <v>845</v>
      </c>
      <c r="CF31" s="107" t="s">
        <v>295</v>
      </c>
      <c r="CG31" s="108" t="s">
        <v>872</v>
      </c>
      <c r="CH31" s="2" t="s">
        <v>292</v>
      </c>
      <c r="CI31" s="99"/>
      <c r="CJ31" s="244" t="s">
        <v>637</v>
      </c>
      <c r="CK31" s="100" t="s">
        <v>292</v>
      </c>
      <c r="CL31" s="101" t="s">
        <v>292</v>
      </c>
      <c r="CM31" s="102" t="s">
        <v>292</v>
      </c>
      <c r="CN31" s="103" t="s">
        <v>292</v>
      </c>
      <c r="CO31" s="104" t="s">
        <v>292</v>
      </c>
      <c r="CP31" s="105" t="s">
        <v>292</v>
      </c>
      <c r="CQ31" s="106" t="s">
        <v>292</v>
      </c>
      <c r="CR31" s="107" t="s">
        <v>292</v>
      </c>
      <c r="CS31" s="108" t="s">
        <v>292</v>
      </c>
      <c r="CT31" s="2" t="s">
        <v>292</v>
      </c>
      <c r="CU31" s="99"/>
      <c r="CV31" s="244" t="s">
        <v>292</v>
      </c>
      <c r="CW31" s="100"/>
      <c r="CX31" s="101"/>
      <c r="CY31" s="102"/>
      <c r="CZ31" s="102"/>
      <c r="DA31" s="104"/>
      <c r="DB31" s="105"/>
      <c r="DC31" s="106"/>
      <c r="DD31" s="107"/>
      <c r="DE31" s="108"/>
      <c r="DG31" s="99"/>
      <c r="DH31" s="244"/>
      <c r="DI31" s="100"/>
      <c r="DJ31" s="101"/>
      <c r="DK31" s="102" t="str">
        <f t="shared" si="256"/>
        <v/>
      </c>
      <c r="DL31" s="102" t="str">
        <f t="shared" si="257"/>
        <v/>
      </c>
      <c r="DM31" s="104"/>
      <c r="DN31" s="105"/>
      <c r="DO31" s="106"/>
      <c r="DP31" s="107"/>
      <c r="DQ31" s="108"/>
      <c r="DS31" s="99"/>
      <c r="DT31" s="244"/>
      <c r="DU31" s="100" t="str">
        <f t="shared" si="71"/>
        <v/>
      </c>
      <c r="DV31" s="101"/>
      <c r="DW31" s="102" t="str">
        <f t="shared" si="265"/>
        <v/>
      </c>
      <c r="DX31" s="102" t="str">
        <f t="shared" si="266"/>
        <v/>
      </c>
      <c r="DY31" s="104"/>
      <c r="DZ31" s="105"/>
      <c r="EA31" s="106"/>
      <c r="EB31" s="107"/>
      <c r="EC31" s="108"/>
      <c r="EE31" s="99"/>
      <c r="EF31" s="244"/>
      <c r="EG31" s="100" t="str">
        <f t="shared" si="79"/>
        <v/>
      </c>
      <c r="EH31" s="101"/>
      <c r="EI31" s="102" t="str">
        <f t="shared" si="572"/>
        <v/>
      </c>
      <c r="EJ31" s="102" t="str">
        <f t="shared" si="571"/>
        <v/>
      </c>
      <c r="EK31" s="104"/>
      <c r="EL31" s="105"/>
      <c r="EM31" s="106"/>
      <c r="EN31" s="107"/>
      <c r="EO31" s="108"/>
      <c r="EQ31" s="99"/>
      <c r="ER31" s="244"/>
      <c r="ES31" s="100" t="str">
        <f t="shared" si="87"/>
        <v/>
      </c>
      <c r="ET31" s="101" t="str">
        <f t="shared" si="275"/>
        <v/>
      </c>
      <c r="EU31" s="102" t="str">
        <f t="shared" si="276"/>
        <v/>
      </c>
      <c r="EV31" s="102" t="str">
        <f t="shared" si="277"/>
        <v/>
      </c>
      <c r="EW31" s="104" t="str">
        <f t="shared" si="278"/>
        <v/>
      </c>
      <c r="EX31" s="105" t="str">
        <f t="shared" si="279"/>
        <v/>
      </c>
      <c r="EY31" s="106" t="str">
        <f t="shared" si="280"/>
        <v/>
      </c>
      <c r="EZ31" s="107" t="str">
        <f t="shared" si="281"/>
        <v/>
      </c>
      <c r="FA31" s="108" t="str">
        <f t="shared" si="282"/>
        <v/>
      </c>
      <c r="FB31" s="2" t="str">
        <f t="shared" si="283"/>
        <v/>
      </c>
      <c r="FC31" s="99"/>
      <c r="FD31" s="244"/>
      <c r="FE31" s="100"/>
      <c r="FF31" s="101"/>
      <c r="FG31" s="102"/>
      <c r="FH31" s="103"/>
      <c r="FI31" s="104"/>
      <c r="FJ31" s="105"/>
      <c r="FK31" s="106"/>
      <c r="FL31" s="107"/>
      <c r="FM31" s="108"/>
      <c r="FO31" s="99"/>
      <c r="FP31" s="244"/>
      <c r="FQ31" s="100"/>
      <c r="FR31" s="101"/>
      <c r="FS31" s="102"/>
      <c r="FT31" s="103"/>
      <c r="FU31" s="104"/>
      <c r="FV31" s="105"/>
      <c r="FW31" s="106"/>
      <c r="FX31" s="107"/>
      <c r="FY31" s="108"/>
      <c r="GA31" s="99"/>
      <c r="GB31" s="244"/>
      <c r="GC31" s="100"/>
      <c r="GD31" s="101"/>
      <c r="GE31" s="102"/>
      <c r="GF31" s="103"/>
      <c r="GG31" s="104"/>
      <c r="GH31" s="105"/>
      <c r="GI31" s="106"/>
      <c r="GJ31" s="107"/>
      <c r="GK31" s="108"/>
      <c r="GM31" s="99"/>
      <c r="GN31" s="244"/>
      <c r="GO31" s="100"/>
      <c r="GP31" s="101"/>
      <c r="GQ31" s="102"/>
      <c r="GR31" s="103"/>
      <c r="GS31" s="104"/>
      <c r="GT31" s="105"/>
      <c r="GU31" s="106"/>
      <c r="GV31" s="107"/>
      <c r="GW31" s="108"/>
      <c r="GY31" s="99"/>
      <c r="GZ31" s="244"/>
      <c r="HA31" s="100"/>
      <c r="HB31" s="101"/>
      <c r="HC31" s="102"/>
      <c r="HD31" s="103"/>
      <c r="HE31" s="104"/>
      <c r="HF31" s="105"/>
      <c r="HG31" s="106"/>
      <c r="HH31" s="107"/>
      <c r="HI31" s="108"/>
      <c r="HK31" s="99"/>
      <c r="HL31" s="244"/>
      <c r="HM31" s="100"/>
      <c r="HN31" s="101"/>
      <c r="HO31" s="102"/>
      <c r="HP31" s="103"/>
      <c r="HQ31" s="104"/>
      <c r="HR31" s="105"/>
      <c r="HS31" s="106"/>
      <c r="HT31" s="107"/>
      <c r="HU31" s="108"/>
      <c r="HW31" s="99"/>
      <c r="HX31" s="244"/>
      <c r="HY31" s="100"/>
      <c r="HZ31" s="101"/>
      <c r="IA31" s="102"/>
      <c r="IB31" s="103"/>
      <c r="IC31" s="104"/>
      <c r="ID31" s="105"/>
      <c r="IE31" s="106"/>
      <c r="IF31" s="107"/>
      <c r="IG31" s="108"/>
      <c r="II31" s="99"/>
      <c r="IJ31" s="244"/>
      <c r="IK31" s="100"/>
      <c r="IL31" s="101"/>
      <c r="IM31" s="102"/>
      <c r="IN31" s="103"/>
      <c r="IO31" s="104"/>
      <c r="IP31" s="105"/>
      <c r="IQ31" s="106"/>
      <c r="IR31" s="107"/>
      <c r="IS31" s="108"/>
      <c r="IU31" s="99"/>
      <c r="IV31" s="244"/>
      <c r="IW31" s="100"/>
      <c r="IX31" s="101"/>
      <c r="IY31" s="102"/>
      <c r="IZ31" s="103"/>
      <c r="JA31" s="104"/>
      <c r="JB31" s="105"/>
      <c r="JC31" s="106"/>
      <c r="JD31" s="107"/>
      <c r="JE31" s="108"/>
      <c r="JG31" s="99"/>
      <c r="JH31" s="244"/>
      <c r="JI31" s="100"/>
      <c r="JJ31" s="101"/>
      <c r="JK31" s="102"/>
      <c r="JL31" s="103"/>
      <c r="JM31" s="104"/>
      <c r="JN31" s="105"/>
      <c r="JO31" s="106"/>
      <c r="JP31" s="107"/>
      <c r="JQ31" s="108"/>
      <c r="JS31" s="99"/>
      <c r="JT31" s="244"/>
      <c r="JU31" s="100"/>
      <c r="JV31" s="101"/>
      <c r="JW31" s="102"/>
      <c r="JX31" s="103"/>
      <c r="JY31" s="104"/>
      <c r="JZ31" s="105"/>
      <c r="KA31" s="106"/>
      <c r="KB31" s="107"/>
      <c r="KC31" s="108"/>
      <c r="KE31" s="99"/>
      <c r="KF31" s="244"/>
    </row>
    <row r="32" spans="1:292" ht="13.5" customHeight="1" x14ac:dyDescent="0.25">
      <c r="A32" s="20"/>
      <c r="B32" s="99" t="s">
        <v>836</v>
      </c>
      <c r="C32" s="2" t="s">
        <v>837</v>
      </c>
      <c r="D32" s="244"/>
      <c r="E32" s="100"/>
      <c r="F32" s="101"/>
      <c r="G32" s="102"/>
      <c r="H32" s="103"/>
      <c r="I32" s="104"/>
      <c r="J32" s="105"/>
      <c r="K32" s="106"/>
      <c r="L32" s="107"/>
      <c r="M32" s="108"/>
      <c r="O32" s="99"/>
      <c r="P32" s="244"/>
      <c r="Q32" s="100"/>
      <c r="R32" s="101"/>
      <c r="S32" s="102"/>
      <c r="T32" s="103"/>
      <c r="U32" s="104"/>
      <c r="V32" s="105"/>
      <c r="W32" s="106"/>
      <c r="X32" s="107"/>
      <c r="Y32" s="108"/>
      <c r="AA32" s="99"/>
      <c r="AB32" s="244"/>
      <c r="AC32" s="100"/>
      <c r="AD32" s="101"/>
      <c r="AE32" s="102"/>
      <c r="AF32" s="103"/>
      <c r="AG32" s="104"/>
      <c r="AH32" s="105"/>
      <c r="AI32" s="106"/>
      <c r="AJ32" s="107"/>
      <c r="AK32" s="108"/>
      <c r="AM32" s="99"/>
      <c r="AN32" s="244"/>
      <c r="AO32" s="100"/>
      <c r="AP32" s="101"/>
      <c r="AQ32" s="102"/>
      <c r="AR32" s="103"/>
      <c r="AS32" s="104"/>
      <c r="AT32" s="105"/>
      <c r="AU32" s="106"/>
      <c r="AV32" s="107"/>
      <c r="AW32" s="108"/>
      <c r="AY32" s="99"/>
      <c r="AZ32" s="244"/>
      <c r="BA32" s="100"/>
      <c r="BB32" s="101"/>
      <c r="BC32" s="102"/>
      <c r="BD32" s="103"/>
      <c r="BE32" s="104"/>
      <c r="BF32" s="105"/>
      <c r="BG32" s="106"/>
      <c r="BH32" s="107"/>
      <c r="BI32" s="108"/>
      <c r="BK32" s="99"/>
      <c r="BL32" s="244"/>
      <c r="BM32" s="100"/>
      <c r="BN32" s="101"/>
      <c r="BO32" s="102"/>
      <c r="BP32" s="103"/>
      <c r="BQ32" s="104"/>
      <c r="BR32" s="105"/>
      <c r="BS32" s="106"/>
      <c r="BT32" s="107"/>
      <c r="BU32" s="108"/>
      <c r="BW32" s="99"/>
      <c r="BX32" s="244"/>
      <c r="BY32" s="100"/>
      <c r="BZ32" s="101"/>
      <c r="CA32" s="102"/>
      <c r="CB32" s="103"/>
      <c r="CC32" s="104"/>
      <c r="CD32" s="105"/>
      <c r="CE32" s="106"/>
      <c r="CF32" s="107"/>
      <c r="CG32" s="108"/>
      <c r="CI32" s="99"/>
      <c r="CJ32" s="244"/>
      <c r="CK32" s="100"/>
      <c r="CL32" s="101"/>
      <c r="CM32" s="102"/>
      <c r="CN32" s="103"/>
      <c r="CO32" s="104"/>
      <c r="CP32" s="105"/>
      <c r="CQ32" s="106"/>
      <c r="CR32" s="107"/>
      <c r="CS32" s="108"/>
      <c r="CU32" s="99"/>
      <c r="CV32" s="244"/>
      <c r="CW32" s="100">
        <f t="shared" si="452"/>
        <v>43117</v>
      </c>
      <c r="CX32" s="101" t="str">
        <f t="shared" si="453"/>
        <v>Solberg I</v>
      </c>
      <c r="CY32" s="102">
        <v>41640</v>
      </c>
      <c r="CZ32" s="102">
        <f t="shared" si="570"/>
        <v>43117</v>
      </c>
      <c r="DA32" s="104" t="str">
        <f t="shared" si="455"/>
        <v>Monica Mæland</v>
      </c>
      <c r="DB32" s="105" t="str">
        <f t="shared" si="456"/>
        <v>1968</v>
      </c>
      <c r="DC32" s="106" t="str">
        <f t="shared" si="457"/>
        <v>female</v>
      </c>
      <c r="DD32" s="107" t="str">
        <f t="shared" si="458"/>
        <v>no_h01</v>
      </c>
      <c r="DE32" s="108" t="str">
        <f t="shared" si="459"/>
        <v>Mæland_Monica_1968</v>
      </c>
      <c r="DF32" s="2" t="s">
        <v>839</v>
      </c>
      <c r="DG32" s="99"/>
      <c r="DH32" s="246" t="s">
        <v>829</v>
      </c>
      <c r="DI32" s="100"/>
      <c r="DJ32" s="101"/>
      <c r="DK32" s="102" t="str">
        <f t="shared" si="256"/>
        <v/>
      </c>
      <c r="DL32" s="102" t="str">
        <f t="shared" si="257"/>
        <v/>
      </c>
      <c r="DM32" s="104"/>
      <c r="DN32" s="105"/>
      <c r="DO32" s="106"/>
      <c r="DP32" s="107"/>
      <c r="DQ32" s="108"/>
      <c r="DS32" s="99"/>
      <c r="DT32" s="244"/>
      <c r="DU32" s="100" t="str">
        <f t="shared" si="71"/>
        <v/>
      </c>
      <c r="DV32" s="101"/>
      <c r="DW32" s="102" t="str">
        <f t="shared" si="265"/>
        <v/>
      </c>
      <c r="DX32" s="102" t="str">
        <f t="shared" si="266"/>
        <v/>
      </c>
      <c r="DY32" s="104"/>
      <c r="DZ32" s="105"/>
      <c r="EA32" s="106"/>
      <c r="EB32" s="107"/>
      <c r="EC32" s="108"/>
      <c r="EE32" s="99"/>
      <c r="EF32" s="244"/>
      <c r="EG32" s="100" t="str">
        <f t="shared" si="79"/>
        <v/>
      </c>
      <c r="EH32" s="101"/>
      <c r="EI32" s="102" t="str">
        <f t="shared" si="572"/>
        <v/>
      </c>
      <c r="EJ32" s="102" t="str">
        <f t="shared" si="571"/>
        <v/>
      </c>
      <c r="EK32" s="104"/>
      <c r="EL32" s="105"/>
      <c r="EM32" s="106"/>
      <c r="EN32" s="107"/>
      <c r="EO32" s="108"/>
      <c r="EQ32" s="99"/>
      <c r="ER32" s="244"/>
      <c r="ES32" s="100" t="str">
        <f t="shared" si="87"/>
        <v/>
      </c>
      <c r="ET32" s="101" t="str">
        <f t="shared" si="275"/>
        <v/>
      </c>
      <c r="EU32" s="102" t="str">
        <f t="shared" si="276"/>
        <v/>
      </c>
      <c r="EV32" s="102" t="str">
        <f t="shared" si="277"/>
        <v/>
      </c>
      <c r="EW32" s="104" t="str">
        <f t="shared" si="278"/>
        <v/>
      </c>
      <c r="EX32" s="105" t="str">
        <f t="shared" si="279"/>
        <v/>
      </c>
      <c r="EY32" s="106" t="str">
        <f t="shared" si="280"/>
        <v/>
      </c>
      <c r="EZ32" s="107" t="str">
        <f t="shared" si="281"/>
        <v/>
      </c>
      <c r="FA32" s="108" t="str">
        <f t="shared" si="282"/>
        <v/>
      </c>
      <c r="FB32" s="2" t="str">
        <f t="shared" si="283"/>
        <v/>
      </c>
      <c r="FC32" s="99"/>
      <c r="FD32" s="244"/>
      <c r="FE32" s="100"/>
      <c r="FF32" s="101"/>
      <c r="FG32" s="102"/>
      <c r="FH32" s="103"/>
      <c r="FI32" s="104"/>
      <c r="FJ32" s="105"/>
      <c r="FK32" s="106"/>
      <c r="FL32" s="107"/>
      <c r="FM32" s="108"/>
      <c r="FO32" s="99"/>
      <c r="FP32" s="244"/>
      <c r="FQ32" s="100"/>
      <c r="FR32" s="101"/>
      <c r="FS32" s="102"/>
      <c r="FT32" s="103"/>
      <c r="FU32" s="104"/>
      <c r="FV32" s="105"/>
      <c r="FW32" s="106"/>
      <c r="FX32" s="107"/>
      <c r="FY32" s="108"/>
      <c r="GA32" s="99"/>
      <c r="GB32" s="244"/>
      <c r="GC32" s="100"/>
      <c r="GD32" s="101"/>
      <c r="GE32" s="102"/>
      <c r="GF32" s="103"/>
      <c r="GG32" s="104"/>
      <c r="GH32" s="105"/>
      <c r="GI32" s="106"/>
      <c r="GJ32" s="107"/>
      <c r="GK32" s="108"/>
      <c r="GM32" s="99"/>
      <c r="GN32" s="244"/>
      <c r="GO32" s="100"/>
      <c r="GP32" s="101"/>
      <c r="GQ32" s="102"/>
      <c r="GR32" s="103"/>
      <c r="GS32" s="104"/>
      <c r="GT32" s="105"/>
      <c r="GU32" s="106"/>
      <c r="GV32" s="107"/>
      <c r="GW32" s="108"/>
      <c r="GY32" s="99"/>
      <c r="GZ32" s="244"/>
      <c r="HA32" s="100"/>
      <c r="HB32" s="101"/>
      <c r="HC32" s="102"/>
      <c r="HD32" s="103"/>
      <c r="HE32" s="104"/>
      <c r="HF32" s="105"/>
      <c r="HG32" s="106"/>
      <c r="HH32" s="107"/>
      <c r="HI32" s="108"/>
      <c r="HK32" s="99"/>
      <c r="HL32" s="244"/>
      <c r="HM32" s="100"/>
      <c r="HN32" s="101"/>
      <c r="HO32" s="102"/>
      <c r="HP32" s="103"/>
      <c r="HQ32" s="104"/>
      <c r="HR32" s="105"/>
      <c r="HS32" s="106"/>
      <c r="HT32" s="107"/>
      <c r="HU32" s="108"/>
      <c r="HW32" s="99"/>
      <c r="HX32" s="244"/>
      <c r="HY32" s="100"/>
      <c r="HZ32" s="101"/>
      <c r="IA32" s="102"/>
      <c r="IB32" s="103"/>
      <c r="IC32" s="104"/>
      <c r="ID32" s="105"/>
      <c r="IE32" s="106"/>
      <c r="IF32" s="107"/>
      <c r="IG32" s="108"/>
      <c r="II32" s="99"/>
      <c r="IJ32" s="244"/>
      <c r="IK32" s="100"/>
      <c r="IL32" s="101"/>
      <c r="IM32" s="102"/>
      <c r="IN32" s="103"/>
      <c r="IO32" s="104"/>
      <c r="IP32" s="105"/>
      <c r="IQ32" s="106"/>
      <c r="IR32" s="107"/>
      <c r="IS32" s="108"/>
      <c r="IU32" s="99"/>
      <c r="IV32" s="244"/>
      <c r="IW32" s="100"/>
      <c r="IX32" s="101"/>
      <c r="IY32" s="102"/>
      <c r="IZ32" s="103"/>
      <c r="JA32" s="104"/>
      <c r="JB32" s="105"/>
      <c r="JC32" s="106"/>
      <c r="JD32" s="107"/>
      <c r="JE32" s="108"/>
      <c r="JG32" s="99"/>
      <c r="JH32" s="244"/>
      <c r="JI32" s="100"/>
      <c r="JJ32" s="101"/>
      <c r="JK32" s="102"/>
      <c r="JL32" s="103"/>
      <c r="JM32" s="104"/>
      <c r="JN32" s="105"/>
      <c r="JO32" s="106"/>
      <c r="JP32" s="107"/>
      <c r="JQ32" s="108"/>
      <c r="JS32" s="99"/>
      <c r="JT32" s="244"/>
      <c r="JU32" s="100"/>
      <c r="JV32" s="101"/>
      <c r="JW32" s="102"/>
      <c r="JX32" s="103"/>
      <c r="JY32" s="104"/>
      <c r="JZ32" s="105"/>
      <c r="KA32" s="106"/>
      <c r="KB32" s="107"/>
      <c r="KC32" s="108"/>
      <c r="KE32" s="99"/>
      <c r="KF32" s="244"/>
    </row>
    <row r="33" spans="1:292" ht="13.5" customHeight="1" x14ac:dyDescent="0.25">
      <c r="A33" s="20"/>
      <c r="B33" s="99" t="s">
        <v>835</v>
      </c>
      <c r="C33" s="2" t="s">
        <v>838</v>
      </c>
      <c r="D33" s="244"/>
      <c r="E33" s="100"/>
      <c r="F33" s="101"/>
      <c r="G33" s="102"/>
      <c r="H33" s="103"/>
      <c r="I33" s="104"/>
      <c r="J33" s="105"/>
      <c r="K33" s="106"/>
      <c r="L33" s="107"/>
      <c r="M33" s="108"/>
      <c r="O33" s="99"/>
      <c r="P33" s="244"/>
      <c r="Q33" s="100"/>
      <c r="R33" s="101"/>
      <c r="S33" s="102"/>
      <c r="T33" s="103"/>
      <c r="U33" s="104"/>
      <c r="V33" s="105"/>
      <c r="W33" s="106"/>
      <c r="X33" s="107"/>
      <c r="Y33" s="108"/>
      <c r="AA33" s="99"/>
      <c r="AB33" s="244"/>
      <c r="AC33" s="100"/>
      <c r="AD33" s="101"/>
      <c r="AE33" s="102"/>
      <c r="AF33" s="103"/>
      <c r="AG33" s="104"/>
      <c r="AH33" s="105"/>
      <c r="AI33" s="106"/>
      <c r="AJ33" s="107"/>
      <c r="AK33" s="108"/>
      <c r="AM33" s="99"/>
      <c r="AN33" s="244"/>
      <c r="AO33" s="100"/>
      <c r="AP33" s="101"/>
      <c r="AQ33" s="102"/>
      <c r="AR33" s="103"/>
      <c r="AS33" s="104"/>
      <c r="AT33" s="105"/>
      <c r="AU33" s="106"/>
      <c r="AV33" s="107"/>
      <c r="AW33" s="108"/>
      <c r="AY33" s="99"/>
      <c r="AZ33" s="244"/>
      <c r="BA33" s="100"/>
      <c r="BB33" s="101"/>
      <c r="BC33" s="102"/>
      <c r="BD33" s="103"/>
      <c r="BE33" s="104"/>
      <c r="BF33" s="105"/>
      <c r="BG33" s="106"/>
      <c r="BH33" s="107"/>
      <c r="BI33" s="108"/>
      <c r="BK33" s="99"/>
      <c r="BL33" s="244"/>
      <c r="BM33" s="100"/>
      <c r="BN33" s="101"/>
      <c r="BO33" s="102"/>
      <c r="BP33" s="103"/>
      <c r="BQ33" s="104"/>
      <c r="BR33" s="105"/>
      <c r="BS33" s="106"/>
      <c r="BT33" s="107"/>
      <c r="BU33" s="108"/>
      <c r="BW33" s="99"/>
      <c r="BX33" s="244"/>
      <c r="BY33" s="100"/>
      <c r="BZ33" s="101"/>
      <c r="CA33" s="102"/>
      <c r="CB33" s="103"/>
      <c r="CC33" s="104"/>
      <c r="CD33" s="105"/>
      <c r="CE33" s="106"/>
      <c r="CF33" s="107"/>
      <c r="CG33" s="108"/>
      <c r="CI33" s="99"/>
      <c r="CJ33" s="244"/>
      <c r="CK33" s="100"/>
      <c r="CL33" s="101"/>
      <c r="CM33" s="102"/>
      <c r="CN33" s="103"/>
      <c r="CO33" s="104"/>
      <c r="CP33" s="105"/>
      <c r="CQ33" s="106"/>
      <c r="CR33" s="107"/>
      <c r="CS33" s="108"/>
      <c r="CU33" s="99"/>
      <c r="CV33" s="244"/>
      <c r="CW33" s="100">
        <f t="shared" si="452"/>
        <v>43117</v>
      </c>
      <c r="CX33" s="101" t="str">
        <f t="shared" si="453"/>
        <v>Solberg I</v>
      </c>
      <c r="CY33" s="102">
        <v>41640</v>
      </c>
      <c r="CZ33" s="102">
        <f t="shared" si="570"/>
        <v>43117</v>
      </c>
      <c r="DA33" s="104" t="str">
        <f t="shared" si="455"/>
        <v>Elisabeth Aspaker</v>
      </c>
      <c r="DB33" s="105" t="str">
        <f t="shared" si="456"/>
        <v>1962</v>
      </c>
      <c r="DC33" s="106" t="str">
        <f t="shared" si="457"/>
        <v>female</v>
      </c>
      <c r="DD33" s="107" t="str">
        <f t="shared" si="458"/>
        <v>no_h01</v>
      </c>
      <c r="DE33" s="108" t="str">
        <f t="shared" si="459"/>
        <v>Aspaker_Elisabeth_1962</v>
      </c>
      <c r="DF33" s="2" t="s">
        <v>839</v>
      </c>
      <c r="DG33" s="99"/>
      <c r="DH33" s="244" t="s">
        <v>822</v>
      </c>
      <c r="DI33" s="100"/>
      <c r="DJ33" s="101"/>
      <c r="DK33" s="102" t="str">
        <f t="shared" si="256"/>
        <v/>
      </c>
      <c r="DL33" s="102" t="str">
        <f t="shared" si="257"/>
        <v/>
      </c>
      <c r="DM33" s="104"/>
      <c r="DN33" s="105"/>
      <c r="DO33" s="106"/>
      <c r="DP33" s="107"/>
      <c r="DQ33" s="108"/>
      <c r="DS33" s="99"/>
      <c r="DT33" s="244"/>
      <c r="DU33" s="100" t="str">
        <f t="shared" si="71"/>
        <v/>
      </c>
      <c r="DV33" s="101"/>
      <c r="DW33" s="102" t="str">
        <f t="shared" si="265"/>
        <v/>
      </c>
      <c r="DX33" s="102" t="str">
        <f t="shared" si="266"/>
        <v/>
      </c>
      <c r="DY33" s="104"/>
      <c r="DZ33" s="105"/>
      <c r="EA33" s="106"/>
      <c r="EB33" s="107"/>
      <c r="EC33" s="108"/>
      <c r="EE33" s="99"/>
      <c r="EF33" s="244"/>
      <c r="EG33" s="100" t="str">
        <f t="shared" si="79"/>
        <v/>
      </c>
      <c r="EH33" s="101"/>
      <c r="EI33" s="102" t="str">
        <f t="shared" si="572"/>
        <v/>
      </c>
      <c r="EJ33" s="102" t="str">
        <f t="shared" si="571"/>
        <v/>
      </c>
      <c r="EK33" s="104"/>
      <c r="EL33" s="105"/>
      <c r="EM33" s="106"/>
      <c r="EN33" s="107"/>
      <c r="EO33" s="108"/>
      <c r="EQ33" s="99"/>
      <c r="ER33" s="244"/>
      <c r="ES33" s="100" t="str">
        <f t="shared" si="87"/>
        <v/>
      </c>
      <c r="ET33" s="101" t="str">
        <f t="shared" si="275"/>
        <v/>
      </c>
      <c r="EU33" s="102" t="str">
        <f t="shared" si="276"/>
        <v/>
      </c>
      <c r="EV33" s="102" t="str">
        <f t="shared" si="277"/>
        <v/>
      </c>
      <c r="EW33" s="104" t="str">
        <f t="shared" si="278"/>
        <v/>
      </c>
      <c r="EX33" s="105" t="str">
        <f t="shared" si="279"/>
        <v/>
      </c>
      <c r="EY33" s="106" t="str">
        <f t="shared" si="280"/>
        <v/>
      </c>
      <c r="EZ33" s="107" t="str">
        <f t="shared" si="281"/>
        <v/>
      </c>
      <c r="FA33" s="108" t="str">
        <f t="shared" si="282"/>
        <v/>
      </c>
      <c r="FB33" s="2" t="str">
        <f t="shared" si="283"/>
        <v/>
      </c>
      <c r="FC33" s="99"/>
      <c r="FD33" s="244"/>
      <c r="FE33" s="100"/>
      <c r="FF33" s="101"/>
      <c r="FG33" s="102"/>
      <c r="FH33" s="103"/>
      <c r="FI33" s="104"/>
      <c r="FJ33" s="105"/>
      <c r="FK33" s="106"/>
      <c r="FL33" s="107"/>
      <c r="FM33" s="108"/>
      <c r="FO33" s="99"/>
      <c r="FP33" s="244"/>
      <c r="FQ33" s="100"/>
      <c r="FR33" s="101"/>
      <c r="FS33" s="102"/>
      <c r="FT33" s="103"/>
      <c r="FU33" s="104"/>
      <c r="FV33" s="105"/>
      <c r="FW33" s="106"/>
      <c r="FX33" s="107"/>
      <c r="FY33" s="108"/>
      <c r="GA33" s="99"/>
      <c r="GB33" s="244"/>
      <c r="GC33" s="100"/>
      <c r="GD33" s="101"/>
      <c r="GE33" s="102"/>
      <c r="GF33" s="103"/>
      <c r="GG33" s="104"/>
      <c r="GH33" s="105"/>
      <c r="GI33" s="106"/>
      <c r="GJ33" s="107"/>
      <c r="GK33" s="108"/>
      <c r="GM33" s="99"/>
      <c r="GN33" s="244"/>
      <c r="GO33" s="100"/>
      <c r="GP33" s="101"/>
      <c r="GQ33" s="102"/>
      <c r="GR33" s="103"/>
      <c r="GS33" s="104"/>
      <c r="GT33" s="105"/>
      <c r="GU33" s="106"/>
      <c r="GV33" s="107"/>
      <c r="GW33" s="108"/>
      <c r="GY33" s="99"/>
      <c r="GZ33" s="244"/>
      <c r="HA33" s="100"/>
      <c r="HB33" s="101"/>
      <c r="HC33" s="102"/>
      <c r="HD33" s="103"/>
      <c r="HE33" s="104"/>
      <c r="HF33" s="105"/>
      <c r="HG33" s="106"/>
      <c r="HH33" s="107"/>
      <c r="HI33" s="108"/>
      <c r="HK33" s="99"/>
      <c r="HL33" s="244"/>
      <c r="HM33" s="100"/>
      <c r="HN33" s="101"/>
      <c r="HO33" s="102"/>
      <c r="HP33" s="103"/>
      <c r="HQ33" s="104"/>
      <c r="HR33" s="105"/>
      <c r="HS33" s="106"/>
      <c r="HT33" s="107"/>
      <c r="HU33" s="108"/>
      <c r="HW33" s="99"/>
      <c r="HX33" s="244"/>
      <c r="HY33" s="100"/>
      <c r="HZ33" s="101"/>
      <c r="IA33" s="102"/>
      <c r="IB33" s="103"/>
      <c r="IC33" s="104"/>
      <c r="ID33" s="105"/>
      <c r="IE33" s="106"/>
      <c r="IF33" s="107"/>
      <c r="IG33" s="108"/>
      <c r="II33" s="99"/>
      <c r="IJ33" s="244"/>
      <c r="IK33" s="100"/>
      <c r="IL33" s="101"/>
      <c r="IM33" s="102"/>
      <c r="IN33" s="103"/>
      <c r="IO33" s="104"/>
      <c r="IP33" s="105"/>
      <c r="IQ33" s="106"/>
      <c r="IR33" s="107"/>
      <c r="IS33" s="108"/>
      <c r="IU33" s="99"/>
      <c r="IV33" s="244"/>
      <c r="IW33" s="100"/>
      <c r="IX33" s="101"/>
      <c r="IY33" s="102"/>
      <c r="IZ33" s="103"/>
      <c r="JA33" s="104"/>
      <c r="JB33" s="105"/>
      <c r="JC33" s="106"/>
      <c r="JD33" s="107"/>
      <c r="JE33" s="108"/>
      <c r="JG33" s="99"/>
      <c r="JH33" s="244"/>
      <c r="JI33" s="100"/>
      <c r="JJ33" s="101"/>
      <c r="JK33" s="102"/>
      <c r="JL33" s="103"/>
      <c r="JM33" s="104"/>
      <c r="JN33" s="105"/>
      <c r="JO33" s="106"/>
      <c r="JP33" s="107"/>
      <c r="JQ33" s="108"/>
      <c r="JS33" s="99"/>
      <c r="JT33" s="244"/>
      <c r="JU33" s="100"/>
      <c r="JV33" s="101"/>
      <c r="JW33" s="102"/>
      <c r="JX33" s="103"/>
      <c r="JY33" s="104"/>
      <c r="JZ33" s="105"/>
      <c r="KA33" s="106"/>
      <c r="KB33" s="107"/>
      <c r="KC33" s="108"/>
      <c r="KE33" s="99"/>
      <c r="KF33" s="244"/>
    </row>
    <row r="34" spans="1:292" ht="13.5" customHeight="1" x14ac:dyDescent="0.25">
      <c r="A34" s="20"/>
      <c r="B34" s="99" t="s">
        <v>568</v>
      </c>
      <c r="C34" s="2" t="s">
        <v>569</v>
      </c>
      <c r="D34" s="244"/>
      <c r="E34" s="100">
        <f>IF(I34="","",E$3)</f>
        <v>34226</v>
      </c>
      <c r="F34" s="101" t="str">
        <f>IF(I34="","",E$1)</f>
        <v>Brundtland III</v>
      </c>
      <c r="G34" s="102">
        <v>33180</v>
      </c>
      <c r="H34" s="103">
        <v>33851</v>
      </c>
      <c r="I34" s="104" t="str">
        <f>IF(P34="","",IF(ISNUMBER(SEARCH(":",P34)),MID(P34,FIND(":",P34)+2,FIND("(",P34)-FIND(":",P34)-3),LEFT(P34,FIND("(",P34)-2)))</f>
        <v>Oddrun Pettersen</v>
      </c>
      <c r="J34" s="105" t="str">
        <f>IF(P34="","",MID(P34,FIND("(",P34)+1,4))</f>
        <v>1937</v>
      </c>
      <c r="K34" s="106" t="str">
        <f>IF(ISNUMBER(SEARCH("*female*",P34)),"female",IF(ISNUMBER(SEARCH("*male*",P34)),"male",""))</f>
        <v>female</v>
      </c>
      <c r="L34" s="107" t="str">
        <f>IF(P34="","",IF(ISERROR(MID(P34,FIND("male,",P34)+6,(FIND(")",P34)-(FIND("male,",P34)+6))))=TRUE,"missing/error",MID(P34,FIND("male,",P34)+6,(FIND(")",P34)-(FIND("male,",P34)+6)))))</f>
        <v>no_dna01</v>
      </c>
      <c r="M34" s="108" t="str">
        <f>IF(I34="","",(MID(I34,(SEARCH("^^",SUBSTITUTE(I34," ","^^",LEN(I34)-LEN(SUBSTITUTE(I34," ","")))))+1,99)&amp;"_"&amp;LEFT(I34,FIND(" ",I34)-1)&amp;"_"&amp;J34))</f>
        <v>Pettersen_Oddrun_1937</v>
      </c>
      <c r="N34" s="2" t="str">
        <f>IF(P34="","",IF((LEN(P34)-LEN(SUBSTITUTE(P34,"male","")))/LEN("male")&gt;1,"!",IF(RIGHT(P34,1)=")","",IF(RIGHT(P34,2)=") ","",IF(RIGHT(P34,2)=").","","!!")))))</f>
        <v/>
      </c>
      <c r="O34" s="99" t="s">
        <v>603</v>
      </c>
      <c r="P34" s="244" t="s">
        <v>724</v>
      </c>
      <c r="Q34" s="100">
        <f>IF(U34="","",Q$3)</f>
        <v>35363</v>
      </c>
      <c r="R34" s="101" t="str">
        <f>IF(U34="","",Q$1)</f>
        <v>Brundtland IV</v>
      </c>
      <c r="S34" s="102">
        <v>34226</v>
      </c>
      <c r="T34" s="103">
        <v>35363</v>
      </c>
      <c r="U34" s="104" t="str">
        <f>IF(AB34="","",IF(ISNUMBER(SEARCH(":",AB34)),MID(AB34,FIND(":",AB34)+2,FIND("(",AB34)-FIND(":",AB34)-3),LEFT(AB34,FIND("(",AB34)-2)))</f>
        <v>Jan Henry T. Olsen</v>
      </c>
      <c r="V34" s="105" t="str">
        <f>IF(AB34="","",MID(AB34,FIND("(",AB34)+1,4))</f>
        <v>1956</v>
      </c>
      <c r="W34" s="106" t="str">
        <f>IF(ISNUMBER(SEARCH("*female*",AB34)),"female",IF(ISNUMBER(SEARCH("*male*",AB34)),"male",""))</f>
        <v>male</v>
      </c>
      <c r="X34" s="107" t="str">
        <f>IF(AB34="","",IF(ISERROR(MID(AB34,FIND("male,",AB34)+6,(FIND(")",AB34)-(FIND("male,",AB34)+6))))=TRUE,"missing/error",MID(AB34,FIND("male,",AB34)+6,(FIND(")",AB34)-(FIND("male,",AB34)+6)))))</f>
        <v>no_dna01</v>
      </c>
      <c r="Y34" s="108" t="str">
        <f>IF(U34="","",(MID(U34,(SEARCH("^^",SUBSTITUTE(U34," ","^^",LEN(U34)-LEN(SUBSTITUTE(U34," ","")))))+1,99)&amp;"_"&amp;LEFT(U34,FIND(" ",U34)-1)&amp;"_"&amp;V34))</f>
        <v>Olsen_Jan_1956</v>
      </c>
      <c r="Z34" s="2" t="str">
        <f>IF(AB34="","",IF((LEN(AB34)-LEN(SUBSTITUTE(AB34,"male","")))/LEN("male")&gt;1,"!",IF(RIGHT(AB34,1)=")","",IF(RIGHT(AB34,2)=") ","",IF(RIGHT(AB34,2)=").","","!!")))))</f>
        <v/>
      </c>
      <c r="AA34" s="99"/>
      <c r="AB34" s="244" t="s">
        <v>725</v>
      </c>
      <c r="AC34" s="100">
        <f>IF(AG34="","",AC$3)</f>
        <v>35720</v>
      </c>
      <c r="AD34" s="101" t="str">
        <f>IF(AG34="","",AC$1)</f>
        <v>Jagland I</v>
      </c>
      <c r="AE34" s="102">
        <v>35363</v>
      </c>
      <c r="AF34" s="103">
        <v>35713</v>
      </c>
      <c r="AG34" s="104" t="str">
        <f>IF(AN34="","",IF(ISNUMBER(SEARCH(":",AN34)),MID(AN34,FIND(":",AN34)+2,FIND("(",AN34)-FIND(":",AN34)-3),LEFT(AN34,FIND("(",AN34)-2)))</f>
        <v>Karl Eirik Schøtt-Pedersen</v>
      </c>
      <c r="AH34" s="105" t="str">
        <f>IF(AN34="","",MID(AN34,FIND("(",AN34)+1,4))</f>
        <v>1959</v>
      </c>
      <c r="AI34" s="106" t="str">
        <f>IF(ISNUMBER(SEARCH("*female*",AN34)),"female",IF(ISNUMBER(SEARCH("*male*",AN34)),"male",""))</f>
        <v>male</v>
      </c>
      <c r="AJ34" s="107" t="str">
        <f>IF(AN34="","",IF(ISERROR(MID(AN34,FIND("male,",AN34)+6,(FIND(")",AN34)-(FIND("male,",AN34)+6))))=TRUE,"missing/error",MID(AN34,FIND("male,",AN34)+6,(FIND(")",AN34)-(FIND("male,",AN34)+6)))))</f>
        <v>no_dna01</v>
      </c>
      <c r="AK34" s="108" t="str">
        <f>IF(AG34="","",(MID(AG34,(SEARCH("^^",SUBSTITUTE(AG34," ","^^",LEN(AG34)-LEN(SUBSTITUTE(AG34," ","")))))+1,99)&amp;"_"&amp;LEFT(AG34,FIND(" ",AG34)-1)&amp;"_"&amp;AH34))</f>
        <v>Schøtt-Pedersen_Karl_1959</v>
      </c>
      <c r="AL34" s="2" t="str">
        <f>IF(AN34="","",IF((LEN(AN34)-LEN(SUBSTITUTE(AN34,"male","")))/LEN("male")&gt;1,"!",IF(RIGHT(AN34,1)=")","",IF(RIGHT(AN34,2)=") ","",IF(RIGHT(AN34,2)=").","","!!")))))</f>
        <v/>
      </c>
      <c r="AM34" s="99"/>
      <c r="AN34" s="244" t="s">
        <v>726</v>
      </c>
      <c r="AO34" s="100">
        <f>IF(AS34="","",AO$3)</f>
        <v>36602</v>
      </c>
      <c r="AP34" s="101" t="str">
        <f>IF(AS34="","",AO$1)</f>
        <v>Bondevik I</v>
      </c>
      <c r="AQ34" s="102">
        <v>35713</v>
      </c>
      <c r="AR34" s="103">
        <v>36546</v>
      </c>
      <c r="AS34" s="104" t="str">
        <f>IF(AZ34="","",IF(ISNUMBER(SEARCH(":",AZ34)),MID(AZ34,FIND(":",AZ34)+2,FIND("(",AZ34)-FIND(":",AZ34)-3),LEFT(AZ34,FIND("(",AZ34)-2)))</f>
        <v>Peter Angelsen</v>
      </c>
      <c r="AT34" s="105" t="str">
        <f>IF(AZ34="","",MID(AZ34,FIND("(",AZ34)+1,4))</f>
        <v>1935</v>
      </c>
      <c r="AU34" s="106" t="str">
        <f>IF(ISNUMBER(SEARCH("*female*",AZ34)),"female",IF(ISNUMBER(SEARCH("*male*",AZ34)),"male",""))</f>
        <v>male</v>
      </c>
      <c r="AV34" s="107" t="s">
        <v>297</v>
      </c>
      <c r="AW34" s="108" t="str">
        <f>IF(AS34="","",(MID(AS34,(SEARCH("^^",SUBSTITUTE(AS34," ","^^",LEN(AS34)-LEN(SUBSTITUTE(AS34," ","")))))+1,99)&amp;"_"&amp;LEFT(AS34,FIND(" ",AS34)-1)&amp;"_"&amp;AT34))</f>
        <v>Angelsen_Peter_1935</v>
      </c>
      <c r="AX34" s="2" t="str">
        <f>IF(AZ34="","",IF((LEN(AZ34)-LEN(SUBSTITUTE(AZ34,"male","")))/LEN("male")&gt;1,"!",IF(RIGHT(AZ34,1)=")","",IF(RIGHT(AZ34,2)=") ","",IF(RIGHT(AZ34,2)=").","","!!")))))</f>
        <v/>
      </c>
      <c r="AY34" s="99"/>
      <c r="AZ34" s="244" t="s">
        <v>661</v>
      </c>
      <c r="BA34" s="100">
        <f>IF(BE34="","",BA$3)</f>
        <v>37183</v>
      </c>
      <c r="BB34" s="101" t="str">
        <f>IF(BE34="","",BA$1)</f>
        <v>Stoltenberg I</v>
      </c>
      <c r="BC34" s="102">
        <v>36602</v>
      </c>
      <c r="BD34" s="103">
        <v>37183</v>
      </c>
      <c r="BE34" s="104" t="str">
        <f>IF(BL34="","",IF(ISNUMBER(SEARCH(":",BL34)),MID(BL34,FIND(":",BL34)+2,FIND("(",BL34)-FIND(":",BL34)-3),LEFT(BL34,FIND("(",BL34)-2)))</f>
        <v>Otto Gregussen</v>
      </c>
      <c r="BF34" s="105" t="str">
        <f>IF(BL34="","",MID(BL34,FIND("(",BL34)+1,4))</f>
        <v>1956</v>
      </c>
      <c r="BG34" s="106" t="str">
        <f>IF(ISNUMBER(SEARCH("*female*",BL34)),"female",IF(ISNUMBER(SEARCH("*male*",BL34)),"male",""))</f>
        <v>male</v>
      </c>
      <c r="BH34" s="107" t="str">
        <f>IF(BL34="","",IF(ISERROR(MID(BL34,FIND("male,",BL34)+6,(FIND(")",BL34)-(FIND("male,",BL34)+6))))=TRUE,"missing/error",MID(BL34,FIND("male,",BL34)+6,(FIND(")",BL34)-(FIND("male,",BL34)+6)))))</f>
        <v>no_dna01</v>
      </c>
      <c r="BI34" s="108" t="str">
        <f>IF(BE34="","",(MID(BE34,(SEARCH("^^",SUBSTITUTE(BE34," ","^^",LEN(BE34)-LEN(SUBSTITUTE(BE34," ","")))))+1,99)&amp;"_"&amp;LEFT(BE34,FIND(" ",BE34)-1)&amp;"_"&amp;BF34))</f>
        <v>Gregussen_Otto_1956</v>
      </c>
      <c r="BJ34" s="2" t="str">
        <f>IF(BL34="","",IF((LEN(BL34)-LEN(SUBSTITUTE(BL34,"male","")))/LEN("male")&gt;1,"!",IF(RIGHT(BL34,1)=")","",IF(RIGHT(BL34,2)=") ","",IF(RIGHT(BL34,2)=").","","!!")))))</f>
        <v/>
      </c>
      <c r="BK34" s="99"/>
      <c r="BL34" s="244" t="s">
        <v>727</v>
      </c>
      <c r="BM34" s="100">
        <f>IF(BQ34="","",BM$3)</f>
        <v>38642</v>
      </c>
      <c r="BN34" s="101" t="str">
        <f>IF(BQ34="","",BM$1)</f>
        <v>Bondevik II</v>
      </c>
      <c r="BO34" s="102">
        <v>37183</v>
      </c>
      <c r="BP34" s="103">
        <v>38642</v>
      </c>
      <c r="BQ34" s="104" t="str">
        <f>IF(BX34="","",IF(ISNUMBER(SEARCH(":",BX34)),MID(BX34,FIND(":",BX34)+2,FIND("(",BX34)-FIND(":",BX34)-3),LEFT(BX34,FIND("(",BX34)-2)))</f>
        <v>Svein Ludvigsen</v>
      </c>
      <c r="BR34" s="105" t="str">
        <f>IF(BX34="","",MID(BX34,FIND("(",BX34)+1,4))</f>
        <v>1946</v>
      </c>
      <c r="BS34" s="106" t="str">
        <f>IF(ISNUMBER(SEARCH("*female*",BX34)),"female",IF(ISNUMBER(SEARCH("*male*",BX34)),"male",""))</f>
        <v>male</v>
      </c>
      <c r="BT34" s="107" t="s">
        <v>299</v>
      </c>
      <c r="BU34" s="108" t="str">
        <f>IF(BQ34="","",(MID(BQ34,(SEARCH("^^",SUBSTITUTE(BQ34," ","^^",LEN(BQ34)-LEN(SUBSTITUTE(BQ34," ","")))))+1,99)&amp;"_"&amp;LEFT(BQ34,FIND(" ",BQ34)-1)&amp;"_"&amp;BR34))</f>
        <v>Ludvigsen_Svein_1946</v>
      </c>
      <c r="BV34" s="2" t="str">
        <f>IF(BX34="","",IF((LEN(BX34)-LEN(SUBSTITUTE(BX34,"male","")))/LEN("male")&gt;1,"!",IF(RIGHT(BX34,1)=")","",IF(RIGHT(BX34,2)=") ","",IF(RIGHT(BX34,2)=").","","!!")))))</f>
        <v/>
      </c>
      <c r="BW34" s="99"/>
      <c r="BX34" s="244" t="s">
        <v>662</v>
      </c>
      <c r="BY34" s="100" t="str">
        <f>IF(CC34="","",BY$3)</f>
        <v/>
      </c>
      <c r="BZ34" s="101" t="str">
        <f>IF(CC34="","",BY$1)</f>
        <v/>
      </c>
      <c r="CA34" s="102" t="s">
        <v>292</v>
      </c>
      <c r="CB34" s="103" t="s">
        <v>292</v>
      </c>
      <c r="CC34" s="104" t="str">
        <f>IF(CJ34="","",IF(ISNUMBER(SEARCH(":",CJ34)),MID(CJ34,FIND(":",CJ34)+2,FIND("(",CJ34)-FIND(":",CJ34)-3),LEFT(CJ34,FIND("(",CJ34)-2)))</f>
        <v/>
      </c>
      <c r="CD34" s="105" t="str">
        <f>IF(CJ34="","",MID(CJ34,FIND("(",CJ34)+1,4))</f>
        <v/>
      </c>
      <c r="CE34" s="106" t="str">
        <f>IF(ISNUMBER(SEARCH("*female*",CJ34)),"female",IF(ISNUMBER(SEARCH("*male*",CJ34)),"male",""))</f>
        <v/>
      </c>
      <c r="CF34" s="107" t="s">
        <v>292</v>
      </c>
      <c r="CG34" s="108" t="str">
        <f>IF(CC34="","",(MID(CC34,(SEARCH("^^",SUBSTITUTE(CC34," ","^^",LEN(CC34)-LEN(SUBSTITUTE(CC34," ","")))))+1,99)&amp;"_"&amp;LEFT(CC34,FIND(" ",CC34)-1)&amp;"_"&amp;CD34))</f>
        <v/>
      </c>
      <c r="CH34" s="2" t="str">
        <f>IF(CJ34="","",IF((LEN(CJ34)-LEN(SUBSTITUTE(CJ34,"male","")))/LEN("male")&gt;1,"!",IF(RIGHT(CJ34,1)=")","",IF(RIGHT(CJ34,2)=") ","",IF(RIGHT(CJ34,2)=").","","!!")))))</f>
        <v/>
      </c>
      <c r="CI34" s="99"/>
      <c r="CJ34" s="244" t="s">
        <v>292</v>
      </c>
      <c r="CK34" s="100" t="str">
        <f>IF(CO34="","",CK$3)</f>
        <v/>
      </c>
      <c r="CL34" s="101" t="str">
        <f>IF(CO34="","",CK$1)</f>
        <v/>
      </c>
      <c r="CM34" s="102" t="s">
        <v>292</v>
      </c>
      <c r="CN34" s="103" t="s">
        <v>292</v>
      </c>
      <c r="CO34" s="104" t="str">
        <f>IF(CV34="","",IF(ISNUMBER(SEARCH(":",CV34)),MID(CV34,FIND(":",CV34)+2,FIND("(",CV34)-FIND(":",CV34)-3),LEFT(CV34,FIND("(",CV34)-2)))</f>
        <v/>
      </c>
      <c r="CP34" s="105" t="str">
        <f>IF(CV34="","",MID(CV34,FIND("(",CV34)+1,4))</f>
        <v/>
      </c>
      <c r="CQ34" s="106" t="str">
        <f>IF(ISNUMBER(SEARCH("*female*",CV34)),"female",IF(ISNUMBER(SEARCH("*male*",CV34)),"male",""))</f>
        <v/>
      </c>
      <c r="CR34" s="107" t="s">
        <v>292</v>
      </c>
      <c r="CS34" s="108" t="str">
        <f>IF(CO34="","",(MID(CO34,(SEARCH("^^",SUBSTITUTE(CO34," ","^^",LEN(CO34)-LEN(SUBSTITUTE(CO34," ","")))))+1,99)&amp;"_"&amp;LEFT(CO34,FIND(" ",CO34)-1)&amp;"_"&amp;CP34))</f>
        <v/>
      </c>
      <c r="CT34" s="2" t="str">
        <f>IF(CV34="","",IF((LEN(CV34)-LEN(SUBSTITUTE(CV34,"male","")))/LEN("male")&gt;1,"!",IF(RIGHT(CV34,1)=")","",IF(RIGHT(CV34,2)=") ","",IF(RIGHT(CV34,2)=").","","!!")))))</f>
        <v/>
      </c>
      <c r="CU34" s="99"/>
      <c r="CV34" s="244" t="s">
        <v>292</v>
      </c>
      <c r="CW34" s="100">
        <f t="shared" si="452"/>
        <v>43117</v>
      </c>
      <c r="CX34" s="101" t="str">
        <f t="shared" si="453"/>
        <v>Solberg I</v>
      </c>
      <c r="CY34" s="102">
        <f>IF($DA34="","",CW$2)</f>
        <v>41563</v>
      </c>
      <c r="CZ34" s="102">
        <v>42354</v>
      </c>
      <c r="DA34" s="104" t="str">
        <f t="shared" si="455"/>
        <v>Elisabeth Aspaker</v>
      </c>
      <c r="DB34" s="105" t="str">
        <f t="shared" si="456"/>
        <v>1962</v>
      </c>
      <c r="DC34" s="106" t="str">
        <f t="shared" si="457"/>
        <v>female</v>
      </c>
      <c r="DD34" s="107" t="str">
        <f t="shared" si="458"/>
        <v>no_h01</v>
      </c>
      <c r="DE34" s="108" t="str">
        <f t="shared" si="459"/>
        <v>Aspaker_Elisabeth_1962</v>
      </c>
      <c r="DF34" s="2" t="s">
        <v>839</v>
      </c>
      <c r="DG34" s="99"/>
      <c r="DH34" s="244" t="s">
        <v>822</v>
      </c>
      <c r="DI34" s="100">
        <f>IF(DM34="","",DI$3)</f>
        <v>43487</v>
      </c>
      <c r="DJ34" s="101" t="str">
        <f>IF(DM34="","",DI$1)</f>
        <v>Solberg II</v>
      </c>
      <c r="DK34" s="102">
        <f t="shared" si="256"/>
        <v>43117</v>
      </c>
      <c r="DL34" s="102">
        <v>43343</v>
      </c>
      <c r="DM34" s="104" t="str">
        <f>IF(DT34="","",IF(ISNUMBER(SEARCH(":",DT34)),MID(DT34,FIND(":",DT34)+2,FIND("(",DT34)-FIND(":",DT34)-3),LEFT(DT34,FIND("(",DT34)-2)))</f>
        <v>Per Sandberg</v>
      </c>
      <c r="DN34" s="105" t="str">
        <f>IF(DT34="","",MID(DT34,FIND("(",DT34)+1,4))</f>
        <v>1960</v>
      </c>
      <c r="DO34" s="106" t="str">
        <f>IF(ISNUMBER(SEARCH("*female*",DT34)),"female",IF(ISNUMBER(SEARCH("*male*",DT34)),"male",""))</f>
        <v>male</v>
      </c>
      <c r="DP34" s="107" t="str">
        <f>IF(DT34="","",IF(ISERROR(MID(DT34,FIND("male,",DT34)+6,(FIND(")",DT34)-(FIND("male,",DT34)+6))))=TRUE,"missing/error",MID(DT34,FIND("male,",DT34)+6,(FIND(")",DT34)-(FIND("male,",DT34)+6)))))</f>
        <v>no_frp01</v>
      </c>
      <c r="DQ34" s="108" t="str">
        <f>IF(DM34="","",(MID(DM34,(SEARCH("^^",SUBSTITUTE(DM34," ","^^",LEN(DM34)-LEN(SUBSTITUTE(DM34," ","")))))+1,99)&amp;"_"&amp;LEFT(DM34,FIND(" ",DM34)-1)&amp;"_"&amp;DN34))</f>
        <v>Sandberg_Per_1960</v>
      </c>
      <c r="DR34" s="2" t="str">
        <f>IF(DT34="","",IF((LEN(DT34)-LEN(SUBSTITUTE(DT34,"male","")))/LEN("male")&gt;1,"!",IF(RIGHT(DT34,1)=")","",IF(RIGHT(DT34,2)=") ","",IF(RIGHT(DT34,2)=").","","!!")))))</f>
        <v/>
      </c>
      <c r="DS34" s="99"/>
      <c r="DT34" s="244" t="s">
        <v>913</v>
      </c>
      <c r="DU34" s="100">
        <f t="shared" si="71"/>
        <v>43830</v>
      </c>
      <c r="DV34" s="101" t="str">
        <f>IF(DY34="","",DU$1)</f>
        <v>Solberg III</v>
      </c>
      <c r="DW34" s="102">
        <f t="shared" si="265"/>
        <v>43487</v>
      </c>
      <c r="DX34" s="102">
        <f t="shared" si="266"/>
        <v>43830</v>
      </c>
      <c r="DY34" s="104" t="str">
        <f>IF(EF34="","",IF(ISNUMBER(SEARCH(":",EF34)),MID(EF34,FIND(":",EF34)+2,FIND("(",EF34)-FIND(":",EF34)-3),LEFT(EF34,FIND("(",EF34)-2)))</f>
        <v>Harald Tom Nesvik</v>
      </c>
      <c r="DZ34" s="105" t="str">
        <f>IF(EF34="","",MID(EF34,FIND("(",EF34)+1,4))</f>
        <v>1966</v>
      </c>
      <c r="EA34" s="106" t="str">
        <f>IF(ISNUMBER(SEARCH("*female*",EF34)),"female",IF(ISNUMBER(SEARCH("*male*",EF34)),"male",""))</f>
        <v>male</v>
      </c>
      <c r="EB34" s="107" t="str">
        <f>IF(EF34="","",IF(ISERROR(MID(EF34,FIND("male,",EF34)+6,(FIND(")",EF34)-(FIND("male,",EF34)+6))))=TRUE,"missing/error",MID(EF34,FIND("male,",EF34)+6,(FIND(")",EF34)-(FIND("male,",EF34)+6)))))</f>
        <v>no_frp01</v>
      </c>
      <c r="EC34" s="108" t="str">
        <f>IF(DY34="","",(MID(DY34,(SEARCH("^^",SUBSTITUTE(DY34," ","^^",LEN(DY34)-LEN(SUBSTITUTE(DY34," ","")))))+1,99)&amp;"_"&amp;LEFT(DY34,FIND(" ",DY34)-1)&amp;"_"&amp;DZ34))</f>
        <v>Nesvik_Harald_1966</v>
      </c>
      <c r="ED34" s="2" t="str">
        <f>IF(EF34="","",IF((LEN(EF34)-LEN(SUBSTITUTE(EF34,"male","")))/LEN("male")&gt;1,"!",IF(RIGHT(EF34,1)=")","",IF(RIGHT(EF34,2)=") ","",IF(RIGHT(EF34,2)=").","","!!")))))</f>
        <v/>
      </c>
      <c r="EE34" s="99"/>
      <c r="EF34" s="244" t="s">
        <v>922</v>
      </c>
      <c r="EG34" s="100">
        <f t="shared" si="79"/>
        <v>44483</v>
      </c>
      <c r="EH34" s="101" t="str">
        <f>IF(EK34="","",EG$1)</f>
        <v>Solberg IV</v>
      </c>
      <c r="EI34" s="102">
        <f t="shared" si="572"/>
        <v>43854</v>
      </c>
      <c r="EJ34" s="102">
        <f t="shared" si="571"/>
        <v>44483</v>
      </c>
      <c r="EK34" s="104" t="str">
        <f>IF(ER34="","",IF(ISNUMBER(SEARCH(":",ER34)),MID(ER34,FIND(":",ER34)+2,FIND("(",ER34)-FIND(":",ER34)-3),LEFT(ER34,FIND("(",ER34)-2)))</f>
        <v>Geir-Inge Sivertsen</v>
      </c>
      <c r="EL34" s="105" t="str">
        <f>IF(ER34="","",MID(ER34,FIND("(",ER34)+1,4))</f>
        <v>1965</v>
      </c>
      <c r="EM34" s="106" t="str">
        <f>IF(ISNUMBER(SEARCH("*female*",ER34)),"female",IF(ISNUMBER(SEARCH("*male*",ER34)),"male",""))</f>
        <v>male</v>
      </c>
      <c r="EN34" s="107" t="str">
        <f>IF(ER34="","",IF(ISERROR(MID(ER34,FIND("male,",ER34)+6,(FIND(")",ER34)-(FIND("male,",ER34)+6))))=TRUE,"missing/error",MID(ER34,FIND("male,",ER34)+6,(FIND(")",ER34)-(FIND("male,",ER34)+6)))))</f>
        <v>no_h01</v>
      </c>
      <c r="EO34" s="108" t="str">
        <f>IF(EK34="","",(MID(EK34,(SEARCH("^^",SUBSTITUTE(EK34," ","^^",LEN(EK34)-LEN(SUBSTITUTE(EK34," ","")))))+1,99)&amp;"_"&amp;LEFT(EK34,FIND(" ",EK34)-1)&amp;"_"&amp;EL34))</f>
        <v>Sivertsen_Geir-Inge_1965</v>
      </c>
      <c r="EP34" s="2" t="str">
        <f>IF(ER34="","",IF((LEN(ER34)-LEN(SUBSTITUTE(ER34,"male","")))/LEN("male")&gt;1,"!",IF(RIGHT(ER34,1)=")","",IF(RIGHT(ER34,2)=") ","",IF(RIGHT(ER34,2)=").","","!!")))))</f>
        <v/>
      </c>
      <c r="EQ34" s="99"/>
      <c r="ER34" s="244" t="s">
        <v>947</v>
      </c>
      <c r="ES34" s="100" t="str">
        <f t="shared" si="87"/>
        <v/>
      </c>
      <c r="ET34" s="101" t="str">
        <f t="shared" si="275"/>
        <v/>
      </c>
      <c r="EU34" s="102" t="str">
        <f t="shared" si="276"/>
        <v/>
      </c>
      <c r="EV34" s="102" t="str">
        <f t="shared" si="277"/>
        <v/>
      </c>
      <c r="EW34" s="104" t="str">
        <f t="shared" si="278"/>
        <v/>
      </c>
      <c r="EX34" s="105" t="str">
        <f t="shared" si="279"/>
        <v/>
      </c>
      <c r="EY34" s="106" t="str">
        <f t="shared" si="280"/>
        <v/>
      </c>
      <c r="EZ34" s="107" t="str">
        <f t="shared" si="281"/>
        <v/>
      </c>
      <c r="FA34" s="108" t="str">
        <f t="shared" si="282"/>
        <v/>
      </c>
      <c r="FB34" s="2" t="str">
        <f t="shared" si="283"/>
        <v/>
      </c>
      <c r="FC34" s="99"/>
      <c r="FD34" s="244"/>
      <c r="FE34" s="100"/>
      <c r="FF34" s="101" t="str">
        <f>IF(FI34="","",FE$1)</f>
        <v/>
      </c>
      <c r="FG34" s="102"/>
      <c r="FH34" s="103"/>
      <c r="FI34" s="104" t="str">
        <f>IF(FP34="","",IF(ISNUMBER(SEARCH(":",FP34)),MID(FP34,FIND(":",FP34)+2,FIND("(",FP34)-FIND(":",FP34)-3),LEFT(FP34,FIND("(",FP34)-2)))</f>
        <v/>
      </c>
      <c r="FJ34" s="105" t="str">
        <f>IF(FP34="","",MID(FP34,FIND("(",FP34)+1,4))</f>
        <v/>
      </c>
      <c r="FK34" s="106" t="str">
        <f>IF(ISNUMBER(SEARCH("*female*",FP34)),"female",IF(ISNUMBER(SEARCH("*male*",FP34)),"male",""))</f>
        <v/>
      </c>
      <c r="FL34" s="107" t="str">
        <f>IF(FP34="","",IF(ISERROR(MID(FP34,FIND("male,",FP34)+6,(FIND(")",FP34)-(FIND("male,",FP34)+6))))=TRUE,"missing/error",MID(FP34,FIND("male,",FP34)+6,(FIND(")",FP34)-(FIND("male,",FP34)+6)))))</f>
        <v/>
      </c>
      <c r="FM34" s="108" t="str">
        <f>IF(FI34="","",(MID(FI34,(SEARCH("^^",SUBSTITUTE(FI34," ","^^",LEN(FI34)-LEN(SUBSTITUTE(FI34," ","")))))+1,99)&amp;"_"&amp;LEFT(FI34,FIND(" ",FI34)-1)&amp;"_"&amp;FJ34))</f>
        <v/>
      </c>
      <c r="FN34" s="2" t="str">
        <f>IF(FP34="","",IF((LEN(FP34)-LEN(SUBSTITUTE(FP34,"male","")))/LEN("male")&gt;1,"!",IF(RIGHT(FP34,1)=")","",IF(RIGHT(FP34,2)=") ","",IF(RIGHT(FP34,2)=").","","!!")))))</f>
        <v/>
      </c>
      <c r="FO34" s="99"/>
      <c r="FP34" s="244"/>
      <c r="FQ34" s="100" t="str">
        <f>IF(FU34="","",FQ$3)</f>
        <v/>
      </c>
      <c r="FR34" s="101" t="str">
        <f>IF(FU34="","",FQ$1)</f>
        <v/>
      </c>
      <c r="FS34" s="102"/>
      <c r="FT34" s="103"/>
      <c r="FU34" s="104" t="str">
        <f>IF(GB34="","",IF(ISNUMBER(SEARCH(":",GB34)),MID(GB34,FIND(":",GB34)+2,FIND("(",GB34)-FIND(":",GB34)-3),LEFT(GB34,FIND("(",GB34)-2)))</f>
        <v/>
      </c>
      <c r="FV34" s="105" t="str">
        <f>IF(GB34="","",MID(GB34,FIND("(",GB34)+1,4))</f>
        <v/>
      </c>
      <c r="FW34" s="106" t="str">
        <f>IF(ISNUMBER(SEARCH("*female*",GB34)),"female",IF(ISNUMBER(SEARCH("*male*",GB34)),"male",""))</f>
        <v/>
      </c>
      <c r="FX34" s="107" t="str">
        <f>IF(GB34="","",IF(ISERROR(MID(GB34,FIND("male,",GB34)+6,(FIND(")",GB34)-(FIND("male,",GB34)+6))))=TRUE,"missing/error",MID(GB34,FIND("male,",GB34)+6,(FIND(")",GB34)-(FIND("male,",GB34)+6)))))</f>
        <v/>
      </c>
      <c r="FY34" s="108" t="str">
        <f>IF(FU34="","",(MID(FU34,(SEARCH("^^",SUBSTITUTE(FU34," ","^^",LEN(FU34)-LEN(SUBSTITUTE(FU34," ","")))))+1,99)&amp;"_"&amp;LEFT(FU34,FIND(" ",FU34)-1)&amp;"_"&amp;FV34))</f>
        <v/>
      </c>
      <c r="FZ34" s="2" t="str">
        <f>IF(GB34="","",IF((LEN(GB34)-LEN(SUBSTITUTE(GB34,"male","")))/LEN("male")&gt;1,"!",IF(RIGHT(GB34,1)=")","",IF(RIGHT(GB34,2)=") ","",IF(RIGHT(GB34,2)=").","","!!")))))</f>
        <v/>
      </c>
      <c r="GA34" s="99"/>
      <c r="GB34" s="244"/>
      <c r="GC34" s="100" t="str">
        <f>IF(GG34="","",GC$3)</f>
        <v/>
      </c>
      <c r="GD34" s="101" t="str">
        <f>IF(GG34="","",GC$1)</f>
        <v/>
      </c>
      <c r="GE34" s="102"/>
      <c r="GF34" s="103"/>
      <c r="GG34" s="104" t="str">
        <f>IF(GN34="","",IF(ISNUMBER(SEARCH(":",GN34)),MID(GN34,FIND(":",GN34)+2,FIND("(",GN34)-FIND(":",GN34)-3),LEFT(GN34,FIND("(",GN34)-2)))</f>
        <v/>
      </c>
      <c r="GH34" s="105" t="str">
        <f>IF(GN34="","",MID(GN34,FIND("(",GN34)+1,4))</f>
        <v/>
      </c>
      <c r="GI34" s="106" t="str">
        <f>IF(ISNUMBER(SEARCH("*female*",GN34)),"female",IF(ISNUMBER(SEARCH("*male*",GN34)),"male",""))</f>
        <v/>
      </c>
      <c r="GJ34" s="107" t="str">
        <f>IF(GN34="","",IF(ISERROR(MID(GN34,FIND("male,",GN34)+6,(FIND(")",GN34)-(FIND("male,",GN34)+6))))=TRUE,"missing/error",MID(GN34,FIND("male,",GN34)+6,(FIND(")",GN34)-(FIND("male,",GN34)+6)))))</f>
        <v/>
      </c>
      <c r="GK34" s="108" t="str">
        <f>IF(GG34="","",(MID(GG34,(SEARCH("^^",SUBSTITUTE(GG34," ","^^",LEN(GG34)-LEN(SUBSTITUTE(GG34," ","")))))+1,99)&amp;"_"&amp;LEFT(GG34,FIND(" ",GG34)-1)&amp;"_"&amp;GH34))</f>
        <v/>
      </c>
      <c r="GL34" s="2" t="str">
        <f>IF(GN34="","",IF((LEN(GN34)-LEN(SUBSTITUTE(GN34,"male","")))/LEN("male")&gt;1,"!",IF(RIGHT(GN34,1)=")","",IF(RIGHT(GN34,2)=") ","",IF(RIGHT(GN34,2)=").","","!!")))))</f>
        <v/>
      </c>
      <c r="GM34" s="99"/>
      <c r="GN34" s="244"/>
      <c r="GO34" s="100" t="str">
        <f>IF(GS34="","",GO$3)</f>
        <v/>
      </c>
      <c r="GP34" s="101" t="str">
        <f>IF(GS34="","",GO$1)</f>
        <v/>
      </c>
      <c r="GQ34" s="102"/>
      <c r="GR34" s="103"/>
      <c r="GS34" s="104" t="str">
        <f>IF(GZ34="","",IF(ISNUMBER(SEARCH(":",GZ34)),MID(GZ34,FIND(":",GZ34)+2,FIND("(",GZ34)-FIND(":",GZ34)-3),LEFT(GZ34,FIND("(",GZ34)-2)))</f>
        <v/>
      </c>
      <c r="GT34" s="105" t="str">
        <f>IF(GZ34="","",MID(GZ34,FIND("(",GZ34)+1,4))</f>
        <v/>
      </c>
      <c r="GU34" s="106" t="str">
        <f>IF(ISNUMBER(SEARCH("*female*",GZ34)),"female",IF(ISNUMBER(SEARCH("*male*",GZ34)),"male",""))</f>
        <v/>
      </c>
      <c r="GV34" s="107" t="str">
        <f>IF(GZ34="","",IF(ISERROR(MID(GZ34,FIND("male,",GZ34)+6,(FIND(")",GZ34)-(FIND("male,",GZ34)+6))))=TRUE,"missing/error",MID(GZ34,FIND("male,",GZ34)+6,(FIND(")",GZ34)-(FIND("male,",GZ34)+6)))))</f>
        <v/>
      </c>
      <c r="GW34" s="108" t="str">
        <f>IF(GS34="","",(MID(GS34,(SEARCH("^^",SUBSTITUTE(GS34," ","^^",LEN(GS34)-LEN(SUBSTITUTE(GS34," ","")))))+1,99)&amp;"_"&amp;LEFT(GS34,FIND(" ",GS34)-1)&amp;"_"&amp;GT34))</f>
        <v/>
      </c>
      <c r="GX34" s="2" t="str">
        <f>IF(GZ34="","",IF((LEN(GZ34)-LEN(SUBSTITUTE(GZ34,"male","")))/LEN("male")&gt;1,"!",IF(RIGHT(GZ34,1)=")","",IF(RIGHT(GZ34,2)=") ","",IF(RIGHT(GZ34,2)=").","","!!")))))</f>
        <v/>
      </c>
      <c r="GY34" s="99"/>
      <c r="GZ34" s="244"/>
      <c r="HA34" s="100" t="str">
        <f>IF(HE34="","",HA$3)</f>
        <v/>
      </c>
      <c r="HB34" s="101" t="str">
        <f>IF(HE34="","",HA$1)</f>
        <v/>
      </c>
      <c r="HC34" s="102"/>
      <c r="HD34" s="103"/>
      <c r="HE34" s="104" t="str">
        <f>IF(HL34="","",IF(ISNUMBER(SEARCH(":",HL34)),MID(HL34,FIND(":",HL34)+2,FIND("(",HL34)-FIND(":",HL34)-3),LEFT(HL34,FIND("(",HL34)-2)))</f>
        <v/>
      </c>
      <c r="HF34" s="105" t="str">
        <f>IF(HL34="","",MID(HL34,FIND("(",HL34)+1,4))</f>
        <v/>
      </c>
      <c r="HG34" s="106" t="str">
        <f>IF(ISNUMBER(SEARCH("*female*",HL34)),"female",IF(ISNUMBER(SEARCH("*male*",HL34)),"male",""))</f>
        <v/>
      </c>
      <c r="HH34" s="107" t="str">
        <f>IF(HL34="","",IF(ISERROR(MID(HL34,FIND("male,",HL34)+6,(FIND(")",HL34)-(FIND("male,",HL34)+6))))=TRUE,"missing/error",MID(HL34,FIND("male,",HL34)+6,(FIND(")",HL34)-(FIND("male,",HL34)+6)))))</f>
        <v/>
      </c>
      <c r="HI34" s="108" t="str">
        <f>IF(HE34="","",(MID(HE34,(SEARCH("^^",SUBSTITUTE(HE34," ","^^",LEN(HE34)-LEN(SUBSTITUTE(HE34," ","")))))+1,99)&amp;"_"&amp;LEFT(HE34,FIND(" ",HE34)-1)&amp;"_"&amp;HF34))</f>
        <v/>
      </c>
      <c r="HJ34" s="2" t="str">
        <f>IF(HL34="","",IF((LEN(HL34)-LEN(SUBSTITUTE(HL34,"male","")))/LEN("male")&gt;1,"!",IF(RIGHT(HL34,1)=")","",IF(RIGHT(HL34,2)=") ","",IF(RIGHT(HL34,2)=").","","!!")))))</f>
        <v/>
      </c>
      <c r="HK34" s="99"/>
      <c r="HL34" s="244"/>
      <c r="HM34" s="100" t="str">
        <f>IF(HQ34="","",HM$3)</f>
        <v/>
      </c>
      <c r="HN34" s="101" t="str">
        <f>IF(HQ34="","",HM$1)</f>
        <v/>
      </c>
      <c r="HO34" s="102"/>
      <c r="HP34" s="103"/>
      <c r="HQ34" s="104" t="str">
        <f>IF(HX34="","",IF(ISNUMBER(SEARCH(":",HX34)),MID(HX34,FIND(":",HX34)+2,FIND("(",HX34)-FIND(":",HX34)-3),LEFT(HX34,FIND("(",HX34)-2)))</f>
        <v/>
      </c>
      <c r="HR34" s="105" t="str">
        <f>IF(HX34="","",MID(HX34,FIND("(",HX34)+1,4))</f>
        <v/>
      </c>
      <c r="HS34" s="106" t="str">
        <f>IF(ISNUMBER(SEARCH("*female*",HX34)),"female",IF(ISNUMBER(SEARCH("*male*",HX34)),"male",""))</f>
        <v/>
      </c>
      <c r="HT34" s="107" t="str">
        <f>IF(HX34="","",IF(ISERROR(MID(HX34,FIND("male,",HX34)+6,(FIND(")",HX34)-(FIND("male,",HX34)+6))))=TRUE,"missing/error",MID(HX34,FIND("male,",HX34)+6,(FIND(")",HX34)-(FIND("male,",HX34)+6)))))</f>
        <v/>
      </c>
      <c r="HU34" s="108" t="str">
        <f>IF(HQ34="","",(MID(HQ34,(SEARCH("^^",SUBSTITUTE(HQ34," ","^^",LEN(HQ34)-LEN(SUBSTITUTE(HQ34," ","")))))+1,99)&amp;"_"&amp;LEFT(HQ34,FIND(" ",HQ34)-1)&amp;"_"&amp;HR34))</f>
        <v/>
      </c>
      <c r="HV34" s="2" t="str">
        <f>IF(HX34="","",IF((LEN(HX34)-LEN(SUBSTITUTE(HX34,"male","")))/LEN("male")&gt;1,"!",IF(RIGHT(HX34,1)=")","",IF(RIGHT(HX34,2)=") ","",IF(RIGHT(HX34,2)=").","","!!")))))</f>
        <v/>
      </c>
      <c r="HW34" s="99"/>
      <c r="HX34" s="244"/>
      <c r="HY34" s="100" t="str">
        <f>IF(IC34="","",HY$3)</f>
        <v/>
      </c>
      <c r="HZ34" s="101" t="str">
        <f>IF(IC34="","",HY$1)</f>
        <v/>
      </c>
      <c r="IA34" s="102"/>
      <c r="IB34" s="103"/>
      <c r="IC34" s="104" t="str">
        <f>IF(IJ34="","",IF(ISNUMBER(SEARCH(":",IJ34)),MID(IJ34,FIND(":",IJ34)+2,FIND("(",IJ34)-FIND(":",IJ34)-3),LEFT(IJ34,FIND("(",IJ34)-2)))</f>
        <v/>
      </c>
      <c r="ID34" s="105" t="str">
        <f>IF(IJ34="","",MID(IJ34,FIND("(",IJ34)+1,4))</f>
        <v/>
      </c>
      <c r="IE34" s="106" t="str">
        <f>IF(ISNUMBER(SEARCH("*female*",IJ34)),"female",IF(ISNUMBER(SEARCH("*male*",IJ34)),"male",""))</f>
        <v/>
      </c>
      <c r="IF34" s="107" t="str">
        <f>IF(IJ34="","",IF(ISERROR(MID(IJ34,FIND("male,",IJ34)+6,(FIND(")",IJ34)-(FIND("male,",IJ34)+6))))=TRUE,"missing/error",MID(IJ34,FIND("male,",IJ34)+6,(FIND(")",IJ34)-(FIND("male,",IJ34)+6)))))</f>
        <v/>
      </c>
      <c r="IG34" s="108" t="str">
        <f>IF(IC34="","",(MID(IC34,(SEARCH("^^",SUBSTITUTE(IC34," ","^^",LEN(IC34)-LEN(SUBSTITUTE(IC34," ","")))))+1,99)&amp;"_"&amp;LEFT(IC34,FIND(" ",IC34)-1)&amp;"_"&amp;ID34))</f>
        <v/>
      </c>
      <c r="IH34" s="2" t="str">
        <f>IF(IJ34="","",IF((LEN(IJ34)-LEN(SUBSTITUTE(IJ34,"male","")))/LEN("male")&gt;1,"!",IF(RIGHT(IJ34,1)=")","",IF(RIGHT(IJ34,2)=") ","",IF(RIGHT(IJ34,2)=").","","!!")))))</f>
        <v/>
      </c>
      <c r="II34" s="99"/>
      <c r="IJ34" s="244"/>
      <c r="IK34" s="100" t="str">
        <f>IF(IO34="","",IK$3)</f>
        <v/>
      </c>
      <c r="IL34" s="101" t="str">
        <f>IF(IO34="","",IK$1)</f>
        <v/>
      </c>
      <c r="IM34" s="102"/>
      <c r="IN34" s="103"/>
      <c r="IO34" s="104" t="str">
        <f>IF(IV34="","",IF(ISNUMBER(SEARCH(":",IV34)),MID(IV34,FIND(":",IV34)+2,FIND("(",IV34)-FIND(":",IV34)-3),LEFT(IV34,FIND("(",IV34)-2)))</f>
        <v/>
      </c>
      <c r="IP34" s="105" t="str">
        <f>IF(IV34="","",MID(IV34,FIND("(",IV34)+1,4))</f>
        <v/>
      </c>
      <c r="IQ34" s="106" t="str">
        <f>IF(ISNUMBER(SEARCH("*female*",IV34)),"female",IF(ISNUMBER(SEARCH("*male*",IV34)),"male",""))</f>
        <v/>
      </c>
      <c r="IR34" s="107" t="str">
        <f>IF(IV34="","",IF(ISERROR(MID(IV34,FIND("male,",IV34)+6,(FIND(")",IV34)-(FIND("male,",IV34)+6))))=TRUE,"missing/error",MID(IV34,FIND("male,",IV34)+6,(FIND(")",IV34)-(FIND("male,",IV34)+6)))))</f>
        <v/>
      </c>
      <c r="IS34" s="108" t="str">
        <f>IF(IO34="","",(MID(IO34,(SEARCH("^^",SUBSTITUTE(IO34," ","^^",LEN(IO34)-LEN(SUBSTITUTE(IO34," ","")))))+1,99)&amp;"_"&amp;LEFT(IO34,FIND(" ",IO34)-1)&amp;"_"&amp;IP34))</f>
        <v/>
      </c>
      <c r="IT34" s="2" t="str">
        <f>IF(IV34="","",IF((LEN(IV34)-LEN(SUBSTITUTE(IV34,"male","")))/LEN("male")&gt;1,"!",IF(RIGHT(IV34,1)=")","",IF(RIGHT(IV34,2)=") ","",IF(RIGHT(IV34,2)=").","","!!")))))</f>
        <v/>
      </c>
      <c r="IU34" s="99"/>
      <c r="IV34" s="244"/>
      <c r="IW34" s="100" t="str">
        <f>IF(JA34="","",IW$3)</f>
        <v/>
      </c>
      <c r="IX34" s="101" t="str">
        <f>IF(JA34="","",IW$1)</f>
        <v/>
      </c>
      <c r="IY34" s="102"/>
      <c r="IZ34" s="103"/>
      <c r="JA34" s="104" t="str">
        <f>IF(JH34="","",IF(ISNUMBER(SEARCH(":",JH34)),MID(JH34,FIND(":",JH34)+2,FIND("(",JH34)-FIND(":",JH34)-3),LEFT(JH34,FIND("(",JH34)-2)))</f>
        <v/>
      </c>
      <c r="JB34" s="105" t="str">
        <f>IF(JH34="","",MID(JH34,FIND("(",JH34)+1,4))</f>
        <v/>
      </c>
      <c r="JC34" s="106" t="str">
        <f>IF(ISNUMBER(SEARCH("*female*",JH34)),"female",IF(ISNUMBER(SEARCH("*male*",JH34)),"male",""))</f>
        <v/>
      </c>
      <c r="JD34" s="107" t="str">
        <f>IF(JH34="","",IF(ISERROR(MID(JH34,FIND("male,",JH34)+6,(FIND(")",JH34)-(FIND("male,",JH34)+6))))=TRUE,"missing/error",MID(JH34,FIND("male,",JH34)+6,(FIND(")",JH34)-(FIND("male,",JH34)+6)))))</f>
        <v/>
      </c>
      <c r="JE34" s="108" t="str">
        <f>IF(JA34="","",(MID(JA34,(SEARCH("^^",SUBSTITUTE(JA34," ","^^",LEN(JA34)-LEN(SUBSTITUTE(JA34," ","")))))+1,99)&amp;"_"&amp;LEFT(JA34,FIND(" ",JA34)-1)&amp;"_"&amp;JB34))</f>
        <v/>
      </c>
      <c r="JF34" s="2" t="str">
        <f>IF(JH34="","",IF((LEN(JH34)-LEN(SUBSTITUTE(JH34,"male","")))/LEN("male")&gt;1,"!",IF(RIGHT(JH34,1)=")","",IF(RIGHT(JH34,2)=") ","",IF(RIGHT(JH34,2)=").","","!!")))))</f>
        <v/>
      </c>
      <c r="JG34" s="99"/>
      <c r="JH34" s="244"/>
      <c r="JI34" s="100" t="str">
        <f>IF(JM34="","",JI$3)</f>
        <v/>
      </c>
      <c r="JJ34" s="101" t="str">
        <f>IF(JM34="","",JI$1)</f>
        <v/>
      </c>
      <c r="JK34" s="102"/>
      <c r="JL34" s="103"/>
      <c r="JM34" s="104" t="str">
        <f>IF(JT34="","",IF(ISNUMBER(SEARCH(":",JT34)),MID(JT34,FIND(":",JT34)+2,FIND("(",JT34)-FIND(":",JT34)-3),LEFT(JT34,FIND("(",JT34)-2)))</f>
        <v/>
      </c>
      <c r="JN34" s="105" t="str">
        <f>IF(JT34="","",MID(JT34,FIND("(",JT34)+1,4))</f>
        <v/>
      </c>
      <c r="JO34" s="106" t="str">
        <f>IF(ISNUMBER(SEARCH("*female*",JT34)),"female",IF(ISNUMBER(SEARCH("*male*",JT34)),"male",""))</f>
        <v/>
      </c>
      <c r="JP34" s="107" t="str">
        <f>IF(JT34="","",IF(ISERROR(MID(JT34,FIND("male,",JT34)+6,(FIND(")",JT34)-(FIND("male,",JT34)+6))))=TRUE,"missing/error",MID(JT34,FIND("male,",JT34)+6,(FIND(")",JT34)-(FIND("male,",JT34)+6)))))</f>
        <v/>
      </c>
      <c r="JQ34" s="108" t="str">
        <f>IF(JM34="","",(MID(JM34,(SEARCH("^^",SUBSTITUTE(JM34," ","^^",LEN(JM34)-LEN(SUBSTITUTE(JM34," ","")))))+1,99)&amp;"_"&amp;LEFT(JM34,FIND(" ",JM34)-1)&amp;"_"&amp;JN34))</f>
        <v/>
      </c>
      <c r="JR34" s="2" t="str">
        <f>IF(JT34="","",IF((LEN(JT34)-LEN(SUBSTITUTE(JT34,"male","")))/LEN("male")&gt;1,"!",IF(RIGHT(JT34,1)=")","",IF(RIGHT(JT34,2)=") ","",IF(RIGHT(JT34,2)=").","","!!")))))</f>
        <v/>
      </c>
      <c r="JS34" s="99"/>
      <c r="JT34" s="244"/>
      <c r="JU34" s="100" t="str">
        <f>IF(JY34="","",JU$3)</f>
        <v/>
      </c>
      <c r="JV34" s="101" t="str">
        <f>IF(JY34="","",JU$1)</f>
        <v/>
      </c>
      <c r="JW34" s="102"/>
      <c r="JX34" s="103"/>
      <c r="JY34" s="104" t="str">
        <f>IF(KF34="","",IF(ISNUMBER(SEARCH(":",KF34)),MID(KF34,FIND(":",KF34)+2,FIND("(",KF34)-FIND(":",KF34)-3),LEFT(KF34,FIND("(",KF34)-2)))</f>
        <v/>
      </c>
      <c r="JZ34" s="105" t="str">
        <f>IF(KF34="","",MID(KF34,FIND("(",KF34)+1,4))</f>
        <v/>
      </c>
      <c r="KA34" s="106" t="str">
        <f>IF(ISNUMBER(SEARCH("*female*",KF34)),"female",IF(ISNUMBER(SEARCH("*male*",KF34)),"male",""))</f>
        <v/>
      </c>
      <c r="KB34" s="107" t="str">
        <f>IF(KF34="","",IF(ISERROR(MID(KF34,FIND("male,",KF34)+6,(FIND(")",KF34)-(FIND("male,",KF34)+6))))=TRUE,"missing/error",MID(KF34,FIND("male,",KF34)+6,(FIND(")",KF34)-(FIND("male,",KF34)+6)))))</f>
        <v/>
      </c>
      <c r="KC34" s="108" t="str">
        <f>IF(JY34="","",(MID(JY34,(SEARCH("^^",SUBSTITUTE(JY34," ","^^",LEN(JY34)-LEN(SUBSTITUTE(JY34," ","")))))+1,99)&amp;"_"&amp;LEFT(JY34,FIND(" ",JY34)-1)&amp;"_"&amp;JZ34))</f>
        <v/>
      </c>
      <c r="KD34" s="2" t="str">
        <f>IF(KF34="","",IF((LEN(KF34)-LEN(SUBSTITUTE(KF34,"male","")))/LEN("male")&gt;1,"!",IF(RIGHT(KF34,1)=")","",IF(RIGHT(KF34,2)=") ","",IF(RIGHT(KF34,2)=").","","!!")))))</f>
        <v/>
      </c>
      <c r="KE34" s="99"/>
      <c r="KF34" s="244"/>
    </row>
    <row r="35" spans="1:292" ht="13.5" customHeight="1" x14ac:dyDescent="0.25">
      <c r="A35" s="20"/>
      <c r="B35" s="99" t="s">
        <v>568</v>
      </c>
      <c r="C35" s="99" t="s">
        <v>569</v>
      </c>
      <c r="E35" s="100">
        <f>IF(I35="","",E$3)</f>
        <v>34226</v>
      </c>
      <c r="F35" s="101" t="str">
        <f>IF(I35="","",E$1)</f>
        <v>Brundtland III</v>
      </c>
      <c r="G35" s="102">
        <v>33851</v>
      </c>
      <c r="H35" s="103">
        <v>34226</v>
      </c>
      <c r="I35" s="104" t="str">
        <f>IF(P35="","",IF(ISNUMBER(SEARCH(":",P35)),MID(P35,FIND(":",P35)+2,FIND("(",P35)-FIND(":",P35)-3),LEFT(P35,FIND("(",P35)-2)))</f>
        <v>Jan Henry T. Olsen</v>
      </c>
      <c r="J35" s="105" t="str">
        <f>IF(P35="","",MID(P35,FIND("(",P35)+1,4))</f>
        <v>1956</v>
      </c>
      <c r="K35" s="106" t="str">
        <f>IF(ISNUMBER(SEARCH("*female*",P35)),"female",IF(ISNUMBER(SEARCH("*male*",P35)),"male",""))</f>
        <v>male</v>
      </c>
      <c r="L35" s="107" t="str">
        <f>IF(P35="","",IF(ISERROR(MID(P35,FIND("male,",P35)+6,(FIND(")",P35)-(FIND("male,",P35)+6))))=TRUE,"missing/error",MID(P35,FIND("male,",P35)+6,(FIND(")",P35)-(FIND("male,",P35)+6)))))</f>
        <v>no_dna01</v>
      </c>
      <c r="M35" s="108" t="str">
        <f>IF(I35="","",(MID(I35,(SEARCH("^^",SUBSTITUTE(I35," ","^^",LEN(I35)-LEN(SUBSTITUTE(I35," ","")))))+1,99)&amp;"_"&amp;LEFT(I35,FIND(" ",I35)-1)&amp;"_"&amp;J35))</f>
        <v>Olsen_Jan_1956</v>
      </c>
      <c r="N35" s="2" t="str">
        <f>IF(P35="","",IF((LEN(P35)-LEN(SUBSTITUTE(P35,"male","")))/LEN("male")&gt;1,"!",IF(RIGHT(P35,1)=")","",IF(RIGHT(P35,2)=") ","",IF(RIGHT(P35,2)=").","","!!")))))</f>
        <v/>
      </c>
      <c r="O35" s="99"/>
      <c r="P35" s="244" t="s">
        <v>725</v>
      </c>
      <c r="Q35" s="100" t="str">
        <f>IF(U35="","",Q$3)</f>
        <v/>
      </c>
      <c r="R35" s="101" t="str">
        <f>IF(U35="","",Q$1)</f>
        <v/>
      </c>
      <c r="S35" s="102"/>
      <c r="T35" s="103"/>
      <c r="U35" s="104" t="str">
        <f>IF(AB35="","",IF(ISNUMBER(SEARCH(":",AB35)),MID(AB35,FIND(":",AB35)+2,FIND("(",AB35)-FIND(":",AB35)-3),LEFT(AB35,FIND("(",AB35)-2)))</f>
        <v/>
      </c>
      <c r="V35" s="105" t="str">
        <f>IF(AB35="","",MID(AB35,FIND("(",AB35)+1,4))</f>
        <v/>
      </c>
      <c r="W35" s="106" t="str">
        <f>IF(ISNUMBER(SEARCH("*female*",AB35)),"female",IF(ISNUMBER(SEARCH("*male*",AB35)),"male",""))</f>
        <v/>
      </c>
      <c r="X35" s="107" t="str">
        <f>IF(AB35="","",IF(ISERROR(MID(AB35,FIND("male,",AB35)+6,(FIND(")",AB35)-(FIND("male,",AB35)+6))))=TRUE,"missing/error",MID(AB35,FIND("male,",AB35)+6,(FIND(")",AB35)-(FIND("male,",AB35)+6)))))</f>
        <v/>
      </c>
      <c r="Y35" s="108" t="str">
        <f>IF(U35="","",(MID(U35,(SEARCH("^^",SUBSTITUTE(U35," ","^^",LEN(U35)-LEN(SUBSTITUTE(U35," ","")))))+1,99)&amp;"_"&amp;LEFT(U35,FIND(" ",U35)-1)&amp;"_"&amp;V35))</f>
        <v/>
      </c>
      <c r="Z35" s="2" t="str">
        <f>IF(AB35="","",IF((LEN(AB35)-LEN(SUBSTITUTE(AB35,"male","")))/LEN("male")&gt;1,"!",IF(RIGHT(AB35,1)=")","",IF(RIGHT(AB35,2)=") ","",IF(RIGHT(AB35,2)=").","","!!")))))</f>
        <v/>
      </c>
      <c r="AA35" s="99"/>
      <c r="AB35" s="244" t="s">
        <v>292</v>
      </c>
      <c r="AC35" s="100" t="str">
        <f>IF(AG35="","",AC$3)</f>
        <v/>
      </c>
      <c r="AD35" s="101" t="str">
        <f>IF(AG35="","",AC$1)</f>
        <v/>
      </c>
      <c r="AE35" s="102" t="s">
        <v>292</v>
      </c>
      <c r="AF35" s="103" t="s">
        <v>292</v>
      </c>
      <c r="AG35" s="104" t="str">
        <f>IF(AN35="","",IF(ISNUMBER(SEARCH(":",AN35)),MID(AN35,FIND(":",AN35)+2,FIND("(",AN35)-FIND(":",AN35)-3),LEFT(AN35,FIND("(",AN35)-2)))</f>
        <v/>
      </c>
      <c r="AH35" s="105" t="str">
        <f>IF(AN35="","",MID(AN35,FIND("(",AN35)+1,4))</f>
        <v/>
      </c>
      <c r="AI35" s="106" t="str">
        <f>IF(ISNUMBER(SEARCH("*female*",AN35)),"female",IF(ISNUMBER(SEARCH("*male*",AN35)),"male",""))</f>
        <v/>
      </c>
      <c r="AJ35" s="107" t="str">
        <f>IF(AN35="","",IF(ISERROR(MID(AN35,FIND("male,",AN35)+6,(FIND(")",AN35)-(FIND("male,",AN35)+6))))=TRUE,"missing/error",MID(AN35,FIND("male,",AN35)+6,(FIND(")",AN35)-(FIND("male,",AN35)+6)))))</f>
        <v/>
      </c>
      <c r="AK35" s="108" t="str">
        <f>IF(AG35="","",(MID(AG35,(SEARCH("^^",SUBSTITUTE(AG35," ","^^",LEN(AG35)-LEN(SUBSTITUTE(AG35," ","")))))+1,99)&amp;"_"&amp;LEFT(AG35,FIND(" ",AG35)-1)&amp;"_"&amp;AH35))</f>
        <v/>
      </c>
      <c r="AL35" s="2" t="str">
        <f>IF(AN35="","",IF((LEN(AN35)-LEN(SUBSTITUTE(AN35,"male","")))/LEN("male")&gt;1,"!",IF(RIGHT(AN35,1)=")","",IF(RIGHT(AN35,2)=") ","",IF(RIGHT(AN35,2)=").","","!!")))))</f>
        <v/>
      </c>
      <c r="AM35" s="99"/>
      <c r="AN35" s="244" t="s">
        <v>292</v>
      </c>
      <c r="AO35" s="100">
        <f>IF(AS35="","",AO$3)</f>
        <v>36602</v>
      </c>
      <c r="AP35" s="101" t="str">
        <f>IF(AS35="","",AO$1)</f>
        <v>Bondevik I</v>
      </c>
      <c r="AQ35" s="102">
        <v>36546</v>
      </c>
      <c r="AR35" s="103">
        <v>36602</v>
      </c>
      <c r="AS35" s="104" t="str">
        <f>IF(AZ35="","",IF(ISNUMBER(SEARCH(":",AZ35)),MID(AZ35,FIND(":",AZ35)+2,FIND("(",AZ35)-FIND(":",AZ35)-3),LEFT(AZ35,FIND("(",AZ35)-2)))</f>
        <v>Lars Peder Brekk</v>
      </c>
      <c r="AT35" s="105" t="str">
        <f>IF(AZ35="","",MID(AZ35,FIND("(",AZ35)+1,4))</f>
        <v>1955</v>
      </c>
      <c r="AU35" s="106" t="str">
        <f>IF(ISNUMBER(SEARCH("*female*",AZ35)),"female",IF(ISNUMBER(SEARCH("*male*",AZ35)),"male",""))</f>
        <v>male</v>
      </c>
      <c r="AV35" s="107" t="s">
        <v>297</v>
      </c>
      <c r="AW35" s="108" t="str">
        <f>IF(AS35="","",(MID(AS35,(SEARCH("^^",SUBSTITUTE(AS35," ","^^",LEN(AS35)-LEN(SUBSTITUTE(AS35," ","")))))+1,99)&amp;"_"&amp;LEFT(AS35,FIND(" ",AS35)-1)&amp;"_"&amp;AT35))</f>
        <v>Brekk_Lars_1955</v>
      </c>
      <c r="AX35" s="2" t="str">
        <f>IF(AZ35="","",IF((LEN(AZ35)-LEN(SUBSTITUTE(AZ35,"male","")))/LEN("male")&gt;1,"!",IF(RIGHT(AZ35,1)=")","",IF(RIGHT(AZ35,2)=") ","",IF(RIGHT(AZ35,2)=").","","!!")))))</f>
        <v/>
      </c>
      <c r="AY35" s="99"/>
      <c r="AZ35" s="244" t="s">
        <v>658</v>
      </c>
      <c r="BA35" s="100" t="str">
        <f>IF(BE35="","",BA$3)</f>
        <v/>
      </c>
      <c r="BB35" s="101" t="str">
        <f>IF(BE35="","",BA$1)</f>
        <v/>
      </c>
      <c r="BC35" s="102" t="s">
        <v>292</v>
      </c>
      <c r="BD35" s="103" t="s">
        <v>292</v>
      </c>
      <c r="BE35" s="104" t="str">
        <f>IF(BL35="","",IF(ISNUMBER(SEARCH(":",BL35)),MID(BL35,FIND(":",BL35)+2,FIND("(",BL35)-FIND(":",BL35)-3),LEFT(BL35,FIND("(",BL35)-2)))</f>
        <v/>
      </c>
      <c r="BF35" s="105" t="str">
        <f>IF(BL35="","",MID(BL35,FIND("(",BL35)+1,4))</f>
        <v/>
      </c>
      <c r="BG35" s="106" t="str">
        <f>IF(ISNUMBER(SEARCH("*female*",BL35)),"female",IF(ISNUMBER(SEARCH("*male*",BL35)),"male",""))</f>
        <v/>
      </c>
      <c r="BH35" s="107" t="str">
        <f>IF(BL35="","",IF(ISERROR(MID(BL35,FIND("male,",BL35)+6,(FIND(")",BL35)-(FIND("male,",BL35)+6))))=TRUE,"missing/error",MID(BL35,FIND("male,",BL35)+6,(FIND(")",BL35)-(FIND("male,",BL35)+6)))))</f>
        <v/>
      </c>
      <c r="BI35" s="108" t="str">
        <f>IF(BE35="","",(MID(BE35,(SEARCH("^^",SUBSTITUTE(BE35," ","^^",LEN(BE35)-LEN(SUBSTITUTE(BE35," ","")))))+1,99)&amp;"_"&amp;LEFT(BE35,FIND(" ",BE35)-1)&amp;"_"&amp;BF35))</f>
        <v/>
      </c>
      <c r="BJ35" s="2" t="str">
        <f>IF(BL35="","",IF((LEN(BL35)-LEN(SUBSTITUTE(BL35,"male","")))/LEN("male")&gt;1,"!",IF(RIGHT(BL35,1)=")","",IF(RIGHT(BL35,2)=") ","",IF(RIGHT(BL35,2)=").","","!!")))))</f>
        <v/>
      </c>
      <c r="BK35" s="99"/>
      <c r="BL35" s="244" t="s">
        <v>292</v>
      </c>
      <c r="BM35" s="100" t="str">
        <f>IF(BQ35="","",BM$3)</f>
        <v/>
      </c>
      <c r="BN35" s="101" t="str">
        <f>IF(BQ35="","",BM$1)</f>
        <v/>
      </c>
      <c r="BO35" s="102" t="s">
        <v>292</v>
      </c>
      <c r="BP35" s="103" t="s">
        <v>292</v>
      </c>
      <c r="BQ35" s="104" t="str">
        <f>IF(BX35="","",IF(ISNUMBER(SEARCH(":",BX35)),MID(BX35,FIND(":",BX35)+2,FIND("(",BX35)-FIND(":",BX35)-3),LEFT(BX35,FIND("(",BX35)-2)))</f>
        <v/>
      </c>
      <c r="BR35" s="105" t="str">
        <f>IF(BX35="","",MID(BX35,FIND("(",BX35)+1,4))</f>
        <v/>
      </c>
      <c r="BS35" s="106" t="str">
        <f>IF(ISNUMBER(SEARCH("*female*",BX35)),"female",IF(ISNUMBER(SEARCH("*male*",BX35)),"male",""))</f>
        <v/>
      </c>
      <c r="BT35" s="107" t="s">
        <v>292</v>
      </c>
      <c r="BU35" s="108" t="str">
        <f>IF(BQ35="","",(MID(BQ35,(SEARCH("^^",SUBSTITUTE(BQ35," ","^^",LEN(BQ35)-LEN(SUBSTITUTE(BQ35," ","")))))+1,99)&amp;"_"&amp;LEFT(BQ35,FIND(" ",BQ35)-1)&amp;"_"&amp;BR35))</f>
        <v/>
      </c>
      <c r="BV35" s="2" t="str">
        <f>IF(BX35="","",IF((LEN(BX35)-LEN(SUBSTITUTE(BX35,"male","")))/LEN("male")&gt;1,"!",IF(RIGHT(BX35,1)=")","",IF(RIGHT(BX35,2)=") ","",IF(RIGHT(BX35,2)=").","","!!")))))</f>
        <v/>
      </c>
      <c r="BW35" s="99"/>
      <c r="BX35" s="244" t="s">
        <v>292</v>
      </c>
      <c r="BY35" s="100" t="str">
        <f>IF(CC35="","",BY$3)</f>
        <v/>
      </c>
      <c r="BZ35" s="101" t="str">
        <f>IF(CC35="","",BY$1)</f>
        <v/>
      </c>
      <c r="CA35" s="102" t="s">
        <v>292</v>
      </c>
      <c r="CB35" s="103" t="s">
        <v>292</v>
      </c>
      <c r="CC35" s="104" t="str">
        <f>IF(CJ35="","",IF(ISNUMBER(SEARCH(":",CJ35)),MID(CJ35,FIND(":",CJ35)+2,FIND("(",CJ35)-FIND(":",CJ35)-3),LEFT(CJ35,FIND("(",CJ35)-2)))</f>
        <v/>
      </c>
      <c r="CD35" s="105" t="str">
        <f>IF(CJ35="","",MID(CJ35,FIND("(",CJ35)+1,4))</f>
        <v/>
      </c>
      <c r="CE35" s="106" t="str">
        <f>IF(ISNUMBER(SEARCH("*female*",CJ35)),"female",IF(ISNUMBER(SEARCH("*male*",CJ35)),"male",""))</f>
        <v/>
      </c>
      <c r="CF35" s="107" t="s">
        <v>292</v>
      </c>
      <c r="CG35" s="108" t="str">
        <f>IF(CC35="","",(MID(CC35,(SEARCH("^^",SUBSTITUTE(CC35," ","^^",LEN(CC35)-LEN(SUBSTITUTE(CC35," ","")))))+1,99)&amp;"_"&amp;LEFT(CC35,FIND(" ",CC35)-1)&amp;"_"&amp;CD35))</f>
        <v/>
      </c>
      <c r="CH35" s="2" t="str">
        <f>IF(CJ35="","",IF((LEN(CJ35)-LEN(SUBSTITUTE(CJ35,"male","")))/LEN("male")&gt;1,"!",IF(RIGHT(CJ35,1)=")","",IF(RIGHT(CJ35,2)=") ","",IF(RIGHT(CJ35,2)=").","","!!")))))</f>
        <v/>
      </c>
      <c r="CI35" s="99"/>
      <c r="CJ35" s="244" t="s">
        <v>292</v>
      </c>
      <c r="CK35" s="100" t="str">
        <f>IF(CO35="","",CK$3)</f>
        <v/>
      </c>
      <c r="CL35" s="101" t="str">
        <f>IF(CO35="","",CK$1)</f>
        <v/>
      </c>
      <c r="CM35" s="102" t="s">
        <v>292</v>
      </c>
      <c r="CN35" s="103" t="s">
        <v>292</v>
      </c>
      <c r="CO35" s="104" t="str">
        <f>IF(CV35="","",IF(ISNUMBER(SEARCH(":",CV35)),MID(CV35,FIND(":",CV35)+2,FIND("(",CV35)-FIND(":",CV35)-3),LEFT(CV35,FIND("(",CV35)-2)))</f>
        <v/>
      </c>
      <c r="CP35" s="105" t="str">
        <f>IF(CV35="","",MID(CV35,FIND("(",CV35)+1,4))</f>
        <v/>
      </c>
      <c r="CQ35" s="106" t="str">
        <f>IF(ISNUMBER(SEARCH("*female*",CV35)),"female",IF(ISNUMBER(SEARCH("*male*",CV35)),"male",""))</f>
        <v/>
      </c>
      <c r="CR35" s="107" t="s">
        <v>292</v>
      </c>
      <c r="CS35" s="108" t="str">
        <f>IF(CO35="","",(MID(CO35,(SEARCH("^^",SUBSTITUTE(CO35," ","^^",LEN(CO35)-LEN(SUBSTITUTE(CO35," ","")))))+1,99)&amp;"_"&amp;LEFT(CO35,FIND(" ",CO35)-1)&amp;"_"&amp;CP35))</f>
        <v/>
      </c>
      <c r="CT35" s="2" t="str">
        <f>IF(CV35="","",IF((LEN(CV35)-LEN(SUBSTITUTE(CV35,"male","")))/LEN("male")&gt;1,"!",IF(RIGHT(CV35,1)=")","",IF(RIGHT(CV35,2)=") ","",IF(RIGHT(CV35,2)=").","","!!")))))</f>
        <v/>
      </c>
      <c r="CU35" s="99"/>
      <c r="CV35" s="244" t="s">
        <v>292</v>
      </c>
      <c r="CW35" s="100">
        <f t="shared" ref="CW35" si="573">IF(DA35="","",CW$3)</f>
        <v>43117</v>
      </c>
      <c r="CX35" s="101" t="str">
        <f t="shared" ref="CX35" si="574">IF(DA35="","",CW$1)</f>
        <v>Solberg I</v>
      </c>
      <c r="CY35" s="102">
        <v>42354</v>
      </c>
      <c r="CZ35" s="102">
        <f t="shared" si="570"/>
        <v>43117</v>
      </c>
      <c r="DA35" s="104" t="str">
        <f t="shared" ref="DA35" si="575">IF(DH35="","",IF(ISNUMBER(SEARCH(":",DH35)),MID(DH35,FIND(":",DH35)+2,FIND("(",DH35)-FIND(":",DH35)-3),LEFT(DH35,FIND("(",DH35)-2)))</f>
        <v>Per Sandberg</v>
      </c>
      <c r="DB35" s="105" t="str">
        <f t="shared" ref="DB35" si="576">IF(DH35="","",MID(DH35,FIND("(",DH35)+1,4))</f>
        <v>1960</v>
      </c>
      <c r="DC35" s="106" t="str">
        <f t="shared" ref="DC35" si="577">IF(ISNUMBER(SEARCH("*female*",DH35)),"female",IF(ISNUMBER(SEARCH("*male*",DH35)),"male",""))</f>
        <v>male</v>
      </c>
      <c r="DD35" s="107" t="s">
        <v>301</v>
      </c>
      <c r="DE35" s="108" t="str">
        <f t="shared" ref="DE35" si="578">IF(DA35="","",(MID(DA35,(SEARCH("^^",SUBSTITUTE(DA35," ","^^",LEN(DA35)-LEN(SUBSTITUTE(DA35," ","")))))+1,99)&amp;"_"&amp;LEFT(DA35,FIND(" ",DA35)-1)&amp;"_"&amp;DB35))</f>
        <v>Sandberg_Per_1960</v>
      </c>
      <c r="DF35" s="2" t="s">
        <v>839</v>
      </c>
      <c r="DG35" s="99"/>
      <c r="DH35" s="244" t="s">
        <v>913</v>
      </c>
      <c r="DI35" s="100">
        <f>IF(DM35="","",DI$3)</f>
        <v>43487</v>
      </c>
      <c r="DJ35" s="101" t="str">
        <f>IF(DM35="","",DI$1)</f>
        <v>Solberg II</v>
      </c>
      <c r="DK35" s="102">
        <v>43343</v>
      </c>
      <c r="DL35" s="102">
        <f t="shared" si="257"/>
        <v>43487</v>
      </c>
      <c r="DM35" s="104" t="str">
        <f>IF(DT35="","",IF(ISNUMBER(SEARCH(":",DT35)),MID(DT35,FIND(":",DT35)+2,FIND("(",DT35)-FIND(":",DT35)-3),LEFT(DT35,FIND("(",DT35)-2)))</f>
        <v>Harald Tom Nesvik</v>
      </c>
      <c r="DN35" s="105" t="str">
        <f>IF(DT35="","",MID(DT35,FIND("(",DT35)+1,4))</f>
        <v>1966</v>
      </c>
      <c r="DO35" s="106" t="str">
        <f>IF(ISNUMBER(SEARCH("*female*",DT35)),"female",IF(ISNUMBER(SEARCH("*male*",DT35)),"male",""))</f>
        <v>male</v>
      </c>
      <c r="DP35" s="107" t="str">
        <f>IF(DT35="","",IF(ISERROR(MID(DT35,FIND("male,",DT35)+6,(FIND(")",DT35)-(FIND("male,",DT35)+6))))=TRUE,"missing/error",MID(DT35,FIND("male,",DT35)+6,(FIND(")",DT35)-(FIND("male,",DT35)+6)))))</f>
        <v>no_frp01</v>
      </c>
      <c r="DQ35" s="108" t="str">
        <f>IF(DM35="","",(MID(DM35,(SEARCH("^^",SUBSTITUTE(DM35," ","^^",LEN(DM35)-LEN(SUBSTITUTE(DM35," ","")))))+1,99)&amp;"_"&amp;LEFT(DM35,FIND(" ",DM35)-1)&amp;"_"&amp;DN35))</f>
        <v>Nesvik_Harald_1966</v>
      </c>
      <c r="DR35" s="2" t="str">
        <f>IF(DT35="","",IF((LEN(DT35)-LEN(SUBSTITUTE(DT35,"male","")))/LEN("male")&gt;1,"!",IF(RIGHT(DT35,1)=")","",IF(RIGHT(DT35,2)=") ","",IF(RIGHT(DT35,2)=").","","!!")))))</f>
        <v/>
      </c>
      <c r="DS35" s="99"/>
      <c r="DT35" s="244" t="s">
        <v>922</v>
      </c>
      <c r="DU35" s="100" t="str">
        <f t="shared" si="71"/>
        <v/>
      </c>
      <c r="DV35" s="101" t="str">
        <f>IF(DY35="","",DU$1)</f>
        <v/>
      </c>
      <c r="DW35" s="102" t="str">
        <f t="shared" si="265"/>
        <v/>
      </c>
      <c r="DX35" s="102" t="str">
        <f t="shared" si="266"/>
        <v/>
      </c>
      <c r="DY35" s="104" t="str">
        <f>IF(EF35="","",IF(ISNUMBER(SEARCH(":",EF35)),MID(EF35,FIND(":",EF35)+2,FIND("(",EF35)-FIND(":",EF35)-3),LEFT(EF35,FIND("(",EF35)-2)))</f>
        <v/>
      </c>
      <c r="DZ35" s="105" t="str">
        <f>IF(EF35="","",MID(EF35,FIND("(",EF35)+1,4))</f>
        <v/>
      </c>
      <c r="EA35" s="106" t="str">
        <f>IF(ISNUMBER(SEARCH("*female*",EF35)),"female",IF(ISNUMBER(SEARCH("*male*",EF35)),"male",""))</f>
        <v/>
      </c>
      <c r="EB35" s="107" t="str">
        <f>IF(EF35="","",IF(ISERROR(MID(EF35,FIND("male,",EF35)+6,(FIND(")",EF35)-(FIND("male,",EF35)+6))))=TRUE,"missing/error",MID(EF35,FIND("male,",EF35)+6,(FIND(")",EF35)-(FIND("male,",EF35)+6)))))</f>
        <v/>
      </c>
      <c r="EC35" s="108" t="str">
        <f>IF(DY35="","",(MID(DY35,(SEARCH("^^",SUBSTITUTE(DY35," ","^^",LEN(DY35)-LEN(SUBSTITUTE(DY35," ","")))))+1,99)&amp;"_"&amp;LEFT(DY35,FIND(" ",DY35)-1)&amp;"_"&amp;DZ35))</f>
        <v/>
      </c>
      <c r="ED35" s="2" t="str">
        <f>IF(EF35="","",IF((LEN(EF35)-LEN(SUBSTITUTE(EF35,"male","")))/LEN("male")&gt;1,"!",IF(RIGHT(EF35,1)=")","",IF(RIGHT(EF35,2)=") ","",IF(RIGHT(EF35,2)=").","","!!")))))</f>
        <v/>
      </c>
      <c r="EE35" s="99"/>
      <c r="EF35" s="244"/>
      <c r="EG35" s="100" t="str">
        <f t="shared" si="79"/>
        <v/>
      </c>
      <c r="EH35" s="101" t="str">
        <f>IF(EK35="","",EG$1)</f>
        <v/>
      </c>
      <c r="EI35" s="102" t="str">
        <f t="shared" si="572"/>
        <v/>
      </c>
      <c r="EJ35" s="102" t="str">
        <f t="shared" si="571"/>
        <v/>
      </c>
      <c r="EK35" s="104" t="str">
        <f>IF(ER35="","",IF(ISNUMBER(SEARCH(":",ER35)),MID(ER35,FIND(":",ER35)+2,FIND("(",ER35)-FIND(":",ER35)-3),LEFT(ER35,FIND("(",ER35)-2)))</f>
        <v/>
      </c>
      <c r="EL35" s="105" t="str">
        <f>IF(ER35="","",MID(ER35,FIND("(",ER35)+1,4))</f>
        <v/>
      </c>
      <c r="EM35" s="106" t="str">
        <f>IF(ISNUMBER(SEARCH("*female*",ER35)),"female",IF(ISNUMBER(SEARCH("*male*",ER35)),"male",""))</f>
        <v/>
      </c>
      <c r="EN35" s="107" t="str">
        <f>IF(ER35="","",IF(ISERROR(MID(ER35,FIND("male,",ER35)+6,(FIND(")",ER35)-(FIND("male,",ER35)+6))))=TRUE,"missing/error",MID(ER35,FIND("male,",ER35)+6,(FIND(")",ER35)-(FIND("male,",ER35)+6)))))</f>
        <v/>
      </c>
      <c r="EO35" s="108" t="str">
        <f>IF(EK35="","",(MID(EK35,(SEARCH("^^",SUBSTITUTE(EK35," ","^^",LEN(EK35)-LEN(SUBSTITUTE(EK35," ","")))))+1,99)&amp;"_"&amp;LEFT(EK35,FIND(" ",EK35)-1)&amp;"_"&amp;EL35))</f>
        <v/>
      </c>
      <c r="EP35" s="2" t="str">
        <f>IF(ER35="","",IF((LEN(ER35)-LEN(SUBSTITUTE(ER35,"male","")))/LEN("male")&gt;1,"!",IF(RIGHT(ER35,1)=")","",IF(RIGHT(ER35,2)=") ","",IF(RIGHT(ER35,2)=").","","!!")))))</f>
        <v/>
      </c>
      <c r="EQ35" s="99"/>
      <c r="ER35" s="244"/>
      <c r="ES35" s="100" t="str">
        <f t="shared" si="87"/>
        <v/>
      </c>
      <c r="ET35" s="101" t="str">
        <f t="shared" si="275"/>
        <v/>
      </c>
      <c r="EU35" s="102" t="str">
        <f t="shared" si="276"/>
        <v/>
      </c>
      <c r="EV35" s="102" t="str">
        <f t="shared" si="277"/>
        <v/>
      </c>
      <c r="EW35" s="104" t="str">
        <f t="shared" si="278"/>
        <v/>
      </c>
      <c r="EX35" s="105" t="str">
        <f t="shared" si="279"/>
        <v/>
      </c>
      <c r="EY35" s="106" t="str">
        <f t="shared" si="280"/>
        <v/>
      </c>
      <c r="EZ35" s="107" t="str">
        <f t="shared" si="281"/>
        <v/>
      </c>
      <c r="FA35" s="108" t="str">
        <f t="shared" si="282"/>
        <v/>
      </c>
      <c r="FB35" s="2" t="str">
        <f t="shared" si="283"/>
        <v/>
      </c>
      <c r="FC35" s="99"/>
      <c r="FD35" s="244"/>
      <c r="FE35" s="100"/>
      <c r="FF35" s="101" t="str">
        <f>IF(FI35="","",FE$1)</f>
        <v/>
      </c>
      <c r="FG35" s="102"/>
      <c r="FH35" s="103"/>
      <c r="FI35" s="104" t="str">
        <f>IF(FP35="","",IF(ISNUMBER(SEARCH(":",FP35)),MID(FP35,FIND(":",FP35)+2,FIND("(",FP35)-FIND(":",FP35)-3),LEFT(FP35,FIND("(",FP35)-2)))</f>
        <v/>
      </c>
      <c r="FJ35" s="105" t="str">
        <f>IF(FP35="","",MID(FP35,FIND("(",FP35)+1,4))</f>
        <v/>
      </c>
      <c r="FK35" s="106" t="str">
        <f>IF(ISNUMBER(SEARCH("*female*",FP35)),"female",IF(ISNUMBER(SEARCH("*male*",FP35)),"male",""))</f>
        <v/>
      </c>
      <c r="FL35" s="107" t="str">
        <f>IF(FP35="","",IF(ISERROR(MID(FP35,FIND("male,",FP35)+6,(FIND(")",FP35)-(FIND("male,",FP35)+6))))=TRUE,"missing/error",MID(FP35,FIND("male,",FP35)+6,(FIND(")",FP35)-(FIND("male,",FP35)+6)))))</f>
        <v/>
      </c>
      <c r="FM35" s="108" t="str">
        <f>IF(FI35="","",(MID(FI35,(SEARCH("^^",SUBSTITUTE(FI35," ","^^",LEN(FI35)-LEN(SUBSTITUTE(FI35," ","")))))+1,99)&amp;"_"&amp;LEFT(FI35,FIND(" ",FI35)-1)&amp;"_"&amp;FJ35))</f>
        <v/>
      </c>
      <c r="FN35" s="2" t="str">
        <f>IF(FP35="","",IF((LEN(FP35)-LEN(SUBSTITUTE(FP35,"male","")))/LEN("male")&gt;1,"!",IF(RIGHT(FP35,1)=")","",IF(RIGHT(FP35,2)=") ","",IF(RIGHT(FP35,2)=").","","!!")))))</f>
        <v/>
      </c>
      <c r="FO35" s="99"/>
      <c r="FP35" s="244"/>
      <c r="FQ35" s="100" t="str">
        <f>IF(FU35="","",FQ$3)</f>
        <v/>
      </c>
      <c r="FR35" s="101" t="str">
        <f>IF(FU35="","",FQ$1)</f>
        <v/>
      </c>
      <c r="FS35" s="102"/>
      <c r="FT35" s="103"/>
      <c r="FU35" s="104" t="str">
        <f>IF(GB35="","",IF(ISNUMBER(SEARCH(":",GB35)),MID(GB35,FIND(":",GB35)+2,FIND("(",GB35)-FIND(":",GB35)-3),LEFT(GB35,FIND("(",GB35)-2)))</f>
        <v/>
      </c>
      <c r="FV35" s="105" t="str">
        <f>IF(GB35="","",MID(GB35,FIND("(",GB35)+1,4))</f>
        <v/>
      </c>
      <c r="FW35" s="106" t="str">
        <f>IF(ISNUMBER(SEARCH("*female*",GB35)),"female",IF(ISNUMBER(SEARCH("*male*",GB35)),"male",""))</f>
        <v/>
      </c>
      <c r="FX35" s="107" t="str">
        <f>IF(GB35="","",IF(ISERROR(MID(GB35,FIND("male,",GB35)+6,(FIND(")",GB35)-(FIND("male,",GB35)+6))))=TRUE,"missing/error",MID(GB35,FIND("male,",GB35)+6,(FIND(")",GB35)-(FIND("male,",GB35)+6)))))</f>
        <v/>
      </c>
      <c r="FY35" s="108" t="str">
        <f>IF(FU35="","",(MID(FU35,(SEARCH("^^",SUBSTITUTE(FU35," ","^^",LEN(FU35)-LEN(SUBSTITUTE(FU35," ","")))))+1,99)&amp;"_"&amp;LEFT(FU35,FIND(" ",FU35)-1)&amp;"_"&amp;FV35))</f>
        <v/>
      </c>
      <c r="FZ35" s="2" t="str">
        <f>IF(GB35="","",IF((LEN(GB35)-LEN(SUBSTITUTE(GB35,"male","")))/LEN("male")&gt;1,"!",IF(RIGHT(GB35,1)=")","",IF(RIGHT(GB35,2)=") ","",IF(RIGHT(GB35,2)=").","","!!")))))</f>
        <v/>
      </c>
      <c r="GA35" s="99"/>
      <c r="GB35" s="244"/>
      <c r="GC35" s="100" t="str">
        <f>IF(GG35="","",GC$3)</f>
        <v/>
      </c>
      <c r="GD35" s="101" t="str">
        <f>IF(GG35="","",GC$1)</f>
        <v/>
      </c>
      <c r="GE35" s="102"/>
      <c r="GF35" s="103"/>
      <c r="GG35" s="104" t="str">
        <f>IF(GN35="","",IF(ISNUMBER(SEARCH(":",GN35)),MID(GN35,FIND(":",GN35)+2,FIND("(",GN35)-FIND(":",GN35)-3),LEFT(GN35,FIND("(",GN35)-2)))</f>
        <v/>
      </c>
      <c r="GH35" s="105" t="str">
        <f>IF(GN35="","",MID(GN35,FIND("(",GN35)+1,4))</f>
        <v/>
      </c>
      <c r="GI35" s="106" t="str">
        <f>IF(ISNUMBER(SEARCH("*female*",GN35)),"female",IF(ISNUMBER(SEARCH("*male*",GN35)),"male",""))</f>
        <v/>
      </c>
      <c r="GJ35" s="107" t="str">
        <f>IF(GN35="","",IF(ISERROR(MID(GN35,FIND("male,",GN35)+6,(FIND(")",GN35)-(FIND("male,",GN35)+6))))=TRUE,"missing/error",MID(GN35,FIND("male,",GN35)+6,(FIND(")",GN35)-(FIND("male,",GN35)+6)))))</f>
        <v/>
      </c>
      <c r="GK35" s="108" t="str">
        <f>IF(GG35="","",(MID(GG35,(SEARCH("^^",SUBSTITUTE(GG35," ","^^",LEN(GG35)-LEN(SUBSTITUTE(GG35," ","")))))+1,99)&amp;"_"&amp;LEFT(GG35,FIND(" ",GG35)-1)&amp;"_"&amp;GH35))</f>
        <v/>
      </c>
      <c r="GL35" s="2" t="str">
        <f>IF(GN35="","",IF((LEN(GN35)-LEN(SUBSTITUTE(GN35,"male","")))/LEN("male")&gt;1,"!",IF(RIGHT(GN35,1)=")","",IF(RIGHT(GN35,2)=") ","",IF(RIGHT(GN35,2)=").","","!!")))))</f>
        <v/>
      </c>
      <c r="GM35" s="99"/>
      <c r="GN35" s="244"/>
      <c r="GO35" s="100" t="str">
        <f>IF(GS35="","",GO$3)</f>
        <v/>
      </c>
      <c r="GP35" s="101" t="str">
        <f>IF(GS35="","",GO$1)</f>
        <v/>
      </c>
      <c r="GQ35" s="102"/>
      <c r="GR35" s="103"/>
      <c r="GS35" s="104" t="str">
        <f>IF(GZ35="","",IF(ISNUMBER(SEARCH(":",GZ35)),MID(GZ35,FIND(":",GZ35)+2,FIND("(",GZ35)-FIND(":",GZ35)-3),LEFT(GZ35,FIND("(",GZ35)-2)))</f>
        <v/>
      </c>
      <c r="GT35" s="105" t="str">
        <f>IF(GZ35="","",MID(GZ35,FIND("(",GZ35)+1,4))</f>
        <v/>
      </c>
      <c r="GU35" s="106" t="str">
        <f>IF(ISNUMBER(SEARCH("*female*",GZ35)),"female",IF(ISNUMBER(SEARCH("*male*",GZ35)),"male",""))</f>
        <v/>
      </c>
      <c r="GV35" s="107" t="str">
        <f>IF(GZ35="","",IF(ISERROR(MID(GZ35,FIND("male,",GZ35)+6,(FIND(")",GZ35)-(FIND("male,",GZ35)+6))))=TRUE,"missing/error",MID(GZ35,FIND("male,",GZ35)+6,(FIND(")",GZ35)-(FIND("male,",GZ35)+6)))))</f>
        <v/>
      </c>
      <c r="GW35" s="108" t="str">
        <f>IF(GS35="","",(MID(GS35,(SEARCH("^^",SUBSTITUTE(GS35," ","^^",LEN(GS35)-LEN(SUBSTITUTE(GS35," ","")))))+1,99)&amp;"_"&amp;LEFT(GS35,FIND(" ",GS35)-1)&amp;"_"&amp;GT35))</f>
        <v/>
      </c>
      <c r="GX35" s="2" t="str">
        <f>IF(GZ35="","",IF((LEN(GZ35)-LEN(SUBSTITUTE(GZ35,"male","")))/LEN("male")&gt;1,"!",IF(RIGHT(GZ35,1)=")","",IF(RIGHT(GZ35,2)=") ","",IF(RIGHT(GZ35,2)=").","","!!")))))</f>
        <v/>
      </c>
      <c r="GY35" s="99"/>
      <c r="GZ35" s="244"/>
      <c r="HA35" s="100" t="str">
        <f>IF(HE35="","",HA$3)</f>
        <v/>
      </c>
      <c r="HB35" s="101" t="str">
        <f>IF(HE35="","",HA$1)</f>
        <v/>
      </c>
      <c r="HC35" s="102"/>
      <c r="HD35" s="103"/>
      <c r="HE35" s="104" t="str">
        <f>IF(HL35="","",IF(ISNUMBER(SEARCH(":",HL35)),MID(HL35,FIND(":",HL35)+2,FIND("(",HL35)-FIND(":",HL35)-3),LEFT(HL35,FIND("(",HL35)-2)))</f>
        <v/>
      </c>
      <c r="HF35" s="105" t="str">
        <f>IF(HL35="","",MID(HL35,FIND("(",HL35)+1,4))</f>
        <v/>
      </c>
      <c r="HG35" s="106" t="str">
        <f>IF(ISNUMBER(SEARCH("*female*",HL35)),"female",IF(ISNUMBER(SEARCH("*male*",HL35)),"male",""))</f>
        <v/>
      </c>
      <c r="HH35" s="107" t="str">
        <f>IF(HL35="","",IF(ISERROR(MID(HL35,FIND("male,",HL35)+6,(FIND(")",HL35)-(FIND("male,",HL35)+6))))=TRUE,"missing/error",MID(HL35,FIND("male,",HL35)+6,(FIND(")",HL35)-(FIND("male,",HL35)+6)))))</f>
        <v/>
      </c>
      <c r="HI35" s="108" t="str">
        <f>IF(HE35="","",(MID(HE35,(SEARCH("^^",SUBSTITUTE(HE35," ","^^",LEN(HE35)-LEN(SUBSTITUTE(HE35," ","")))))+1,99)&amp;"_"&amp;LEFT(HE35,FIND(" ",HE35)-1)&amp;"_"&amp;HF35))</f>
        <v/>
      </c>
      <c r="HJ35" s="2" t="str">
        <f>IF(HL35="","",IF((LEN(HL35)-LEN(SUBSTITUTE(HL35,"male","")))/LEN("male")&gt;1,"!",IF(RIGHT(HL35,1)=")","",IF(RIGHT(HL35,2)=") ","",IF(RIGHT(HL35,2)=").","","!!")))))</f>
        <v/>
      </c>
      <c r="HK35" s="99"/>
      <c r="HL35" s="244"/>
      <c r="HM35" s="100" t="str">
        <f>IF(HQ35="","",HM$3)</f>
        <v/>
      </c>
      <c r="HN35" s="101" t="str">
        <f>IF(HQ35="","",HM$1)</f>
        <v/>
      </c>
      <c r="HO35" s="102"/>
      <c r="HP35" s="103"/>
      <c r="HQ35" s="104" t="str">
        <f>IF(HX35="","",IF(ISNUMBER(SEARCH(":",HX35)),MID(HX35,FIND(":",HX35)+2,FIND("(",HX35)-FIND(":",HX35)-3),LEFT(HX35,FIND("(",HX35)-2)))</f>
        <v/>
      </c>
      <c r="HR35" s="105" t="str">
        <f>IF(HX35="","",MID(HX35,FIND("(",HX35)+1,4))</f>
        <v/>
      </c>
      <c r="HS35" s="106" t="str">
        <f>IF(ISNUMBER(SEARCH("*female*",HX35)),"female",IF(ISNUMBER(SEARCH("*male*",HX35)),"male",""))</f>
        <v/>
      </c>
      <c r="HT35" s="107" t="str">
        <f>IF(HX35="","",IF(ISERROR(MID(HX35,FIND("male,",HX35)+6,(FIND(")",HX35)-(FIND("male,",HX35)+6))))=TRUE,"missing/error",MID(HX35,FIND("male,",HX35)+6,(FIND(")",HX35)-(FIND("male,",HX35)+6)))))</f>
        <v/>
      </c>
      <c r="HU35" s="108" t="str">
        <f>IF(HQ35="","",(MID(HQ35,(SEARCH("^^",SUBSTITUTE(HQ35," ","^^",LEN(HQ35)-LEN(SUBSTITUTE(HQ35," ","")))))+1,99)&amp;"_"&amp;LEFT(HQ35,FIND(" ",HQ35)-1)&amp;"_"&amp;HR35))</f>
        <v/>
      </c>
      <c r="HV35" s="2" t="str">
        <f>IF(HX35="","",IF((LEN(HX35)-LEN(SUBSTITUTE(HX35,"male","")))/LEN("male")&gt;1,"!",IF(RIGHT(HX35,1)=")","",IF(RIGHT(HX35,2)=") ","",IF(RIGHT(HX35,2)=").","","!!")))))</f>
        <v/>
      </c>
      <c r="HW35" s="99"/>
      <c r="HX35" s="244"/>
      <c r="HY35" s="100" t="str">
        <f>IF(IC35="","",HY$3)</f>
        <v/>
      </c>
      <c r="HZ35" s="101" t="str">
        <f>IF(IC35="","",HY$1)</f>
        <v/>
      </c>
      <c r="IA35" s="102"/>
      <c r="IB35" s="103"/>
      <c r="IC35" s="104" t="str">
        <f>IF(IJ35="","",IF(ISNUMBER(SEARCH(":",IJ35)),MID(IJ35,FIND(":",IJ35)+2,FIND("(",IJ35)-FIND(":",IJ35)-3),LEFT(IJ35,FIND("(",IJ35)-2)))</f>
        <v/>
      </c>
      <c r="ID35" s="105" t="str">
        <f>IF(IJ35="","",MID(IJ35,FIND("(",IJ35)+1,4))</f>
        <v/>
      </c>
      <c r="IE35" s="106" t="str">
        <f>IF(ISNUMBER(SEARCH("*female*",IJ35)),"female",IF(ISNUMBER(SEARCH("*male*",IJ35)),"male",""))</f>
        <v/>
      </c>
      <c r="IF35" s="107" t="str">
        <f>IF(IJ35="","",IF(ISERROR(MID(IJ35,FIND("male,",IJ35)+6,(FIND(")",IJ35)-(FIND("male,",IJ35)+6))))=TRUE,"missing/error",MID(IJ35,FIND("male,",IJ35)+6,(FIND(")",IJ35)-(FIND("male,",IJ35)+6)))))</f>
        <v/>
      </c>
      <c r="IG35" s="108" t="str">
        <f>IF(IC35="","",(MID(IC35,(SEARCH("^^",SUBSTITUTE(IC35," ","^^",LEN(IC35)-LEN(SUBSTITUTE(IC35," ","")))))+1,99)&amp;"_"&amp;LEFT(IC35,FIND(" ",IC35)-1)&amp;"_"&amp;ID35))</f>
        <v/>
      </c>
      <c r="IH35" s="2" t="str">
        <f>IF(IJ35="","",IF((LEN(IJ35)-LEN(SUBSTITUTE(IJ35,"male","")))/LEN("male")&gt;1,"!",IF(RIGHT(IJ35,1)=")","",IF(RIGHT(IJ35,2)=") ","",IF(RIGHT(IJ35,2)=").","","!!")))))</f>
        <v/>
      </c>
      <c r="II35" s="99"/>
      <c r="IJ35" s="244"/>
      <c r="IK35" s="100" t="str">
        <f>IF(IO35="","",IK$3)</f>
        <v/>
      </c>
      <c r="IL35" s="101" t="str">
        <f>IF(IO35="","",IK$1)</f>
        <v/>
      </c>
      <c r="IM35" s="102"/>
      <c r="IN35" s="103"/>
      <c r="IO35" s="104" t="str">
        <f>IF(IV35="","",IF(ISNUMBER(SEARCH(":",IV35)),MID(IV35,FIND(":",IV35)+2,FIND("(",IV35)-FIND(":",IV35)-3),LEFT(IV35,FIND("(",IV35)-2)))</f>
        <v/>
      </c>
      <c r="IP35" s="105" t="str">
        <f>IF(IV35="","",MID(IV35,FIND("(",IV35)+1,4))</f>
        <v/>
      </c>
      <c r="IQ35" s="106" t="str">
        <f>IF(ISNUMBER(SEARCH("*female*",IV35)),"female",IF(ISNUMBER(SEARCH("*male*",IV35)),"male",""))</f>
        <v/>
      </c>
      <c r="IR35" s="107" t="str">
        <f>IF(IV35="","",IF(ISERROR(MID(IV35,FIND("male,",IV35)+6,(FIND(")",IV35)-(FIND("male,",IV35)+6))))=TRUE,"missing/error",MID(IV35,FIND("male,",IV35)+6,(FIND(")",IV35)-(FIND("male,",IV35)+6)))))</f>
        <v/>
      </c>
      <c r="IS35" s="108" t="str">
        <f>IF(IO35="","",(MID(IO35,(SEARCH("^^",SUBSTITUTE(IO35," ","^^",LEN(IO35)-LEN(SUBSTITUTE(IO35," ","")))))+1,99)&amp;"_"&amp;LEFT(IO35,FIND(" ",IO35)-1)&amp;"_"&amp;IP35))</f>
        <v/>
      </c>
      <c r="IT35" s="2" t="str">
        <f>IF(IV35="","",IF((LEN(IV35)-LEN(SUBSTITUTE(IV35,"male","")))/LEN("male")&gt;1,"!",IF(RIGHT(IV35,1)=")","",IF(RIGHT(IV35,2)=") ","",IF(RIGHT(IV35,2)=").","","!!")))))</f>
        <v/>
      </c>
      <c r="IU35" s="99"/>
      <c r="IV35" s="244"/>
      <c r="IW35" s="100" t="str">
        <f>IF(JA35="","",IW$3)</f>
        <v/>
      </c>
      <c r="IX35" s="101" t="str">
        <f>IF(JA35="","",IW$1)</f>
        <v/>
      </c>
      <c r="IY35" s="102"/>
      <c r="IZ35" s="103"/>
      <c r="JA35" s="104" t="str">
        <f>IF(JH35="","",IF(ISNUMBER(SEARCH(":",JH35)),MID(JH35,FIND(":",JH35)+2,FIND("(",JH35)-FIND(":",JH35)-3),LEFT(JH35,FIND("(",JH35)-2)))</f>
        <v/>
      </c>
      <c r="JB35" s="105" t="str">
        <f>IF(JH35="","",MID(JH35,FIND("(",JH35)+1,4))</f>
        <v/>
      </c>
      <c r="JC35" s="106" t="str">
        <f>IF(ISNUMBER(SEARCH("*female*",JH35)),"female",IF(ISNUMBER(SEARCH("*male*",JH35)),"male",""))</f>
        <v/>
      </c>
      <c r="JD35" s="107" t="str">
        <f>IF(JH35="","",IF(ISERROR(MID(JH35,FIND("male,",JH35)+6,(FIND(")",JH35)-(FIND("male,",JH35)+6))))=TRUE,"missing/error",MID(JH35,FIND("male,",JH35)+6,(FIND(")",JH35)-(FIND("male,",JH35)+6)))))</f>
        <v/>
      </c>
      <c r="JE35" s="108" t="str">
        <f>IF(JA35="","",(MID(JA35,(SEARCH("^^",SUBSTITUTE(JA35," ","^^",LEN(JA35)-LEN(SUBSTITUTE(JA35," ","")))))+1,99)&amp;"_"&amp;LEFT(JA35,FIND(" ",JA35)-1)&amp;"_"&amp;JB35))</f>
        <v/>
      </c>
      <c r="JF35" s="2" t="str">
        <f>IF(JH35="","",IF((LEN(JH35)-LEN(SUBSTITUTE(JH35,"male","")))/LEN("male")&gt;1,"!",IF(RIGHT(JH35,1)=")","",IF(RIGHT(JH35,2)=") ","",IF(RIGHT(JH35,2)=").","","!!")))))</f>
        <v/>
      </c>
      <c r="JG35" s="99"/>
      <c r="JH35" s="244"/>
      <c r="JI35" s="100" t="str">
        <f>IF(JM35="","",JI$3)</f>
        <v/>
      </c>
      <c r="JJ35" s="101" t="str">
        <f>IF(JM35="","",JI$1)</f>
        <v/>
      </c>
      <c r="JK35" s="102"/>
      <c r="JL35" s="103"/>
      <c r="JM35" s="104" t="str">
        <f>IF(JT35="","",IF(ISNUMBER(SEARCH(":",JT35)),MID(JT35,FIND(":",JT35)+2,FIND("(",JT35)-FIND(":",JT35)-3),LEFT(JT35,FIND("(",JT35)-2)))</f>
        <v/>
      </c>
      <c r="JN35" s="105" t="str">
        <f>IF(JT35="","",MID(JT35,FIND("(",JT35)+1,4))</f>
        <v/>
      </c>
      <c r="JO35" s="106" t="str">
        <f>IF(ISNUMBER(SEARCH("*female*",JT35)),"female",IF(ISNUMBER(SEARCH("*male*",JT35)),"male",""))</f>
        <v/>
      </c>
      <c r="JP35" s="107" t="str">
        <f>IF(JT35="","",IF(ISERROR(MID(JT35,FIND("male,",JT35)+6,(FIND(")",JT35)-(FIND("male,",JT35)+6))))=TRUE,"missing/error",MID(JT35,FIND("male,",JT35)+6,(FIND(")",JT35)-(FIND("male,",JT35)+6)))))</f>
        <v/>
      </c>
      <c r="JQ35" s="108" t="str">
        <f>IF(JM35="","",(MID(JM35,(SEARCH("^^",SUBSTITUTE(JM35," ","^^",LEN(JM35)-LEN(SUBSTITUTE(JM35," ","")))))+1,99)&amp;"_"&amp;LEFT(JM35,FIND(" ",JM35)-1)&amp;"_"&amp;JN35))</f>
        <v/>
      </c>
      <c r="JR35" s="2" t="str">
        <f>IF(JT35="","",IF((LEN(JT35)-LEN(SUBSTITUTE(JT35,"male","")))/LEN("male")&gt;1,"!",IF(RIGHT(JT35,1)=")","",IF(RIGHT(JT35,2)=") ","",IF(RIGHT(JT35,2)=").","","!!")))))</f>
        <v/>
      </c>
      <c r="JS35" s="99"/>
      <c r="JT35" s="244"/>
      <c r="JU35" s="100" t="str">
        <f>IF(JY35="","",JU$3)</f>
        <v/>
      </c>
      <c r="JV35" s="101" t="str">
        <f>IF(JY35="","",JU$1)</f>
        <v/>
      </c>
      <c r="JW35" s="102"/>
      <c r="JX35" s="103"/>
      <c r="JY35" s="104" t="str">
        <f>IF(KF35="","",IF(ISNUMBER(SEARCH(":",KF35)),MID(KF35,FIND(":",KF35)+2,FIND("(",KF35)-FIND(":",KF35)-3),LEFT(KF35,FIND("(",KF35)-2)))</f>
        <v/>
      </c>
      <c r="JZ35" s="105" t="str">
        <f>IF(KF35="","",MID(KF35,FIND("(",KF35)+1,4))</f>
        <v/>
      </c>
      <c r="KA35" s="106" t="str">
        <f>IF(ISNUMBER(SEARCH("*female*",KF35)),"female",IF(ISNUMBER(SEARCH("*male*",KF35)),"male",""))</f>
        <v/>
      </c>
      <c r="KB35" s="107" t="str">
        <f>IF(KF35="","",IF(ISERROR(MID(KF35,FIND("male,",KF35)+6,(FIND(")",KF35)-(FIND("male,",KF35)+6))))=TRUE,"missing/error",MID(KF35,FIND("male,",KF35)+6,(FIND(")",KF35)-(FIND("male,",KF35)+6)))))</f>
        <v/>
      </c>
      <c r="KC35" s="108" t="str">
        <f>IF(JY35="","",(MID(JY35,(SEARCH("^^",SUBSTITUTE(JY35," ","^^",LEN(JY35)-LEN(SUBSTITUTE(JY35," ","")))))+1,99)&amp;"_"&amp;LEFT(JY35,FIND(" ",JY35)-1)&amp;"_"&amp;JZ35))</f>
        <v/>
      </c>
      <c r="KD35" s="2" t="str">
        <f>IF(KF35="","",IF((LEN(KF35)-LEN(SUBSTITUTE(KF35,"male","")))/LEN("male")&gt;1,"!",IF(RIGHT(KF35,1)=")","",IF(RIGHT(KF35,2)=") ","",IF(RIGHT(KF35,2)=").","","!!")))))</f>
        <v/>
      </c>
      <c r="KE35" s="99"/>
      <c r="KF35" s="244"/>
    </row>
    <row r="36" spans="1:292" ht="13.5" customHeight="1" x14ac:dyDescent="0.25">
      <c r="A36" s="20"/>
      <c r="B36" s="99" t="s">
        <v>570</v>
      </c>
      <c r="C36" s="99" t="s">
        <v>571</v>
      </c>
      <c r="E36" s="100" t="str">
        <f>IF(I36="","",E$3)</f>
        <v/>
      </c>
      <c r="F36" s="101" t="str">
        <f>IF(I36="","",E$1)</f>
        <v/>
      </c>
      <c r="G36" s="102"/>
      <c r="H36" s="103"/>
      <c r="I36" s="104" t="str">
        <f>IF(P36="","",IF(ISNUMBER(SEARCH(":",P36)),MID(P36,FIND(":",P36)+2,FIND("(",P36)-FIND(":",P36)-3),LEFT(P36,FIND("(",P36)-2)))</f>
        <v/>
      </c>
      <c r="J36" s="105" t="str">
        <f>IF(P36="","",MID(P36,FIND("(",P36)+1,4))</f>
        <v/>
      </c>
      <c r="K36" s="106" t="str">
        <f>IF(ISNUMBER(SEARCH("*female*",P36)),"female",IF(ISNUMBER(SEARCH("*male*",P36)),"male",""))</f>
        <v/>
      </c>
      <c r="L36" s="107" t="str">
        <f>IF(P36="","",IF(ISERROR(MID(P36,FIND("male,",P36)+6,(FIND(")",P36)-(FIND("male,",P36)+6))))=TRUE,"missing/error",MID(P36,FIND("male,",P36)+6,(FIND(")",P36)-(FIND("male,",P36)+6)))))</f>
        <v/>
      </c>
      <c r="M36" s="108" t="str">
        <f>IF(I36="","",(MID(I36,(SEARCH("^^",SUBSTITUTE(I36," ","^^",LEN(I36)-LEN(SUBSTITUTE(I36," ","")))))+1,99)&amp;"_"&amp;LEFT(I36,FIND(" ",I36)-1)&amp;"_"&amp;J36))</f>
        <v/>
      </c>
      <c r="N36" s="2" t="str">
        <f>IF(P36="","",IF((LEN(P36)-LEN(SUBSTITUTE(P36,"male","")))/LEN("male")&gt;1,"!",IF(RIGHT(P36,1)=")","",IF(RIGHT(P36,2)=") ","",IF(RIGHT(P36,2)=").","","!!")))))</f>
        <v/>
      </c>
      <c r="O36" s="99"/>
      <c r="P36" s="244" t="s">
        <v>292</v>
      </c>
      <c r="Q36" s="100" t="str">
        <f>IF(U36="","",Q$3)</f>
        <v/>
      </c>
      <c r="R36" s="101" t="str">
        <f>IF(U36="","",Q$1)</f>
        <v/>
      </c>
      <c r="S36" s="102"/>
      <c r="T36" s="103"/>
      <c r="U36" s="104" t="str">
        <f>IF(AB36="","",IF(ISNUMBER(SEARCH(":",AB36)),MID(AB36,FIND(":",AB36)+2,FIND("(",AB36)-FIND(":",AB36)-3),LEFT(AB36,FIND("(",AB36)-2)))</f>
        <v/>
      </c>
      <c r="V36" s="105" t="str">
        <f>IF(AB36="","",MID(AB36,FIND("(",AB36)+1,4))</f>
        <v/>
      </c>
      <c r="W36" s="106" t="str">
        <f>IF(ISNUMBER(SEARCH("*female*",AB36)),"female",IF(ISNUMBER(SEARCH("*male*",AB36)),"male",""))</f>
        <v/>
      </c>
      <c r="X36" s="107" t="str">
        <f>IF(AB36="","",IF(ISERROR(MID(AB36,FIND("male,",AB36)+6,(FIND(")",AB36)-(FIND("male,",AB36)+6))))=TRUE,"missing/error",MID(AB36,FIND("male,",AB36)+6,(FIND(")",AB36)-(FIND("male,",AB36)+6)))))</f>
        <v/>
      </c>
      <c r="Y36" s="108" t="str">
        <f>IF(U36="","",(MID(U36,(SEARCH("^^",SUBSTITUTE(U36," ","^^",LEN(U36)-LEN(SUBSTITUTE(U36," ","")))))+1,99)&amp;"_"&amp;LEFT(U36,FIND(" ",U36)-1)&amp;"_"&amp;V36))</f>
        <v/>
      </c>
      <c r="Z36" s="2" t="str">
        <f>IF(AB36="","",IF((LEN(AB36)-LEN(SUBSTITUTE(AB36,"male","")))/LEN("male")&gt;1,"!",IF(RIGHT(AB36,1)=")","",IF(RIGHT(AB36,2)=") ","",IF(RIGHT(AB36,2)=").","","!!")))))</f>
        <v/>
      </c>
      <c r="AA36" s="99"/>
      <c r="AB36" s="244" t="s">
        <v>292</v>
      </c>
      <c r="AC36" s="100" t="str">
        <f>IF(AG36="","",AC$3)</f>
        <v/>
      </c>
      <c r="AD36" s="101" t="str">
        <f>IF(AG36="","",AC$1)</f>
        <v/>
      </c>
      <c r="AE36" s="102" t="s">
        <v>292</v>
      </c>
      <c r="AF36" s="103" t="s">
        <v>292</v>
      </c>
      <c r="AG36" s="104" t="str">
        <f>IF(AN36="","",IF(ISNUMBER(SEARCH(":",AN36)),MID(AN36,FIND(":",AN36)+2,FIND("(",AN36)-FIND(":",AN36)-3),LEFT(AN36,FIND("(",AN36)-2)))</f>
        <v/>
      </c>
      <c r="AH36" s="105" t="str">
        <f>IF(AN36="","",MID(AN36,FIND("(",AN36)+1,4))</f>
        <v/>
      </c>
      <c r="AI36" s="106" t="str">
        <f>IF(ISNUMBER(SEARCH("*female*",AN36)),"female",IF(ISNUMBER(SEARCH("*male*",AN36)),"male",""))</f>
        <v/>
      </c>
      <c r="AJ36" s="107" t="str">
        <f>IF(AN36="","",IF(ISERROR(MID(AN36,FIND("male,",AN36)+6,(FIND(")",AN36)-(FIND("male,",AN36)+6))))=TRUE,"missing/error",MID(AN36,FIND("male,",AN36)+6,(FIND(")",AN36)-(FIND("male,",AN36)+6)))))</f>
        <v/>
      </c>
      <c r="AK36" s="108" t="str">
        <f>IF(AG36="","",(MID(AG36,(SEARCH("^^",SUBSTITUTE(AG36," ","^^",LEN(AG36)-LEN(SUBSTITUTE(AG36," ","")))))+1,99)&amp;"_"&amp;LEFT(AG36,FIND(" ",AG36)-1)&amp;"_"&amp;AH36))</f>
        <v/>
      </c>
      <c r="AL36" s="2" t="str">
        <f>IF(AN36="","",IF((LEN(AN36)-LEN(SUBSTITUTE(AN36,"male","")))/LEN("male")&gt;1,"!",IF(RIGHT(AN36,1)=")","",IF(RIGHT(AN36,2)=") ","",IF(RIGHT(AN36,2)=").","","!!")))))</f>
        <v/>
      </c>
      <c r="AM36" s="99"/>
      <c r="AN36" s="244" t="s">
        <v>292</v>
      </c>
      <c r="AO36" s="100" t="str">
        <f>IF(AS36="","",AO$3)</f>
        <v/>
      </c>
      <c r="AP36" s="101" t="str">
        <f>IF(AS36="","",AO$1)</f>
        <v/>
      </c>
      <c r="AQ36" s="102" t="s">
        <v>292</v>
      </c>
      <c r="AR36" s="103" t="s">
        <v>292</v>
      </c>
      <c r="AS36" s="104" t="str">
        <f>IF(AZ36="","",IF(ISNUMBER(SEARCH(":",AZ36)),MID(AZ36,FIND(":",AZ36)+2,FIND("(",AZ36)-FIND(":",AZ36)-3),LEFT(AZ36,FIND("(",AZ36)-2)))</f>
        <v/>
      </c>
      <c r="AT36" s="105" t="str">
        <f>IF(AZ36="","",MID(AZ36,FIND("(",AZ36)+1,4))</f>
        <v/>
      </c>
      <c r="AU36" s="106" t="str">
        <f>IF(ISNUMBER(SEARCH("*female*",AZ36)),"female",IF(ISNUMBER(SEARCH("*male*",AZ36)),"male",""))</f>
        <v/>
      </c>
      <c r="AV36" s="107" t="s">
        <v>292</v>
      </c>
      <c r="AW36" s="108" t="str">
        <f>IF(AS36="","",(MID(AS36,(SEARCH("^^",SUBSTITUTE(AS36," ","^^",LEN(AS36)-LEN(SUBSTITUTE(AS36," ","")))))+1,99)&amp;"_"&amp;LEFT(AS36,FIND(" ",AS36)-1)&amp;"_"&amp;AT36))</f>
        <v/>
      </c>
      <c r="AX36" s="2" t="str">
        <f>IF(AZ36="","",IF((LEN(AZ36)-LEN(SUBSTITUTE(AZ36,"male","")))/LEN("male")&gt;1,"!",IF(RIGHT(AZ36,1)=")","",IF(RIGHT(AZ36,2)=") ","",IF(RIGHT(AZ36,2)=").","","!!")))))</f>
        <v/>
      </c>
      <c r="AY36" s="99"/>
      <c r="AZ36" s="244" t="s">
        <v>292</v>
      </c>
      <c r="BA36" s="100" t="str">
        <f>IF(BE36="","",BA$3)</f>
        <v/>
      </c>
      <c r="BB36" s="101" t="str">
        <f>IF(BE36="","",BA$1)</f>
        <v/>
      </c>
      <c r="BC36" s="102" t="s">
        <v>292</v>
      </c>
      <c r="BD36" s="103" t="s">
        <v>292</v>
      </c>
      <c r="BE36" s="104" t="str">
        <f>IF(BL36="","",IF(ISNUMBER(SEARCH(":",BL36)),MID(BL36,FIND(":",BL36)+2,FIND("(",BL36)-FIND(":",BL36)-3),LEFT(BL36,FIND("(",BL36)-2)))</f>
        <v/>
      </c>
      <c r="BF36" s="105" t="str">
        <f>IF(BL36="","",MID(BL36,FIND("(",BL36)+1,4))</f>
        <v/>
      </c>
      <c r="BG36" s="106" t="str">
        <f>IF(ISNUMBER(SEARCH("*female*",BL36)),"female",IF(ISNUMBER(SEARCH("*male*",BL36)),"male",""))</f>
        <v/>
      </c>
      <c r="BH36" s="107" t="str">
        <f>IF(BL36="","",IF(ISERROR(MID(BL36,FIND("male,",BL36)+6,(FIND(")",BL36)-(FIND("male,",BL36)+6))))=TRUE,"missing/error",MID(BL36,FIND("male,",BL36)+6,(FIND(")",BL36)-(FIND("male,",BL36)+6)))))</f>
        <v/>
      </c>
      <c r="BI36" s="108" t="str">
        <f>IF(BE36="","",(MID(BE36,(SEARCH("^^",SUBSTITUTE(BE36," ","^^",LEN(BE36)-LEN(SUBSTITUTE(BE36," ","")))))+1,99)&amp;"_"&amp;LEFT(BE36,FIND(" ",BE36)-1)&amp;"_"&amp;BF36))</f>
        <v/>
      </c>
      <c r="BJ36" s="2" t="str">
        <f>IF(BL36="","",IF((LEN(BL36)-LEN(SUBSTITUTE(BL36,"male","")))/LEN("male")&gt;1,"!",IF(RIGHT(BL36,1)=")","",IF(RIGHT(BL36,2)=") ","",IF(RIGHT(BL36,2)=").","","!!")))))</f>
        <v/>
      </c>
      <c r="BK36" s="99"/>
      <c r="BL36" s="244" t="s">
        <v>292</v>
      </c>
      <c r="BM36" s="100" t="str">
        <f>IF(BQ36="","",BM$3)</f>
        <v/>
      </c>
      <c r="BN36" s="101" t="str">
        <f>IF(BQ36="","",BM$1)</f>
        <v/>
      </c>
      <c r="BO36" s="102" t="s">
        <v>292</v>
      </c>
      <c r="BP36" s="103" t="s">
        <v>292</v>
      </c>
      <c r="BQ36" s="104" t="str">
        <f>IF(BX36="","",IF(ISNUMBER(SEARCH(":",BX36)),MID(BX36,FIND(":",BX36)+2,FIND("(",BX36)-FIND(":",BX36)-3),LEFT(BX36,FIND("(",BX36)-2)))</f>
        <v/>
      </c>
      <c r="BR36" s="105" t="str">
        <f>IF(BX36="","",MID(BX36,FIND("(",BX36)+1,4))</f>
        <v/>
      </c>
      <c r="BS36" s="106" t="str">
        <f>IF(ISNUMBER(SEARCH("*female*",BX36)),"female",IF(ISNUMBER(SEARCH("*male*",BX36)),"male",""))</f>
        <v/>
      </c>
      <c r="BT36" s="107" t="s">
        <v>292</v>
      </c>
      <c r="BU36" s="108" t="str">
        <f>IF(BQ36="","",(MID(BQ36,(SEARCH("^^",SUBSTITUTE(BQ36," ","^^",LEN(BQ36)-LEN(SUBSTITUTE(BQ36," ","")))))+1,99)&amp;"_"&amp;LEFT(BQ36,FIND(" ",BQ36)-1)&amp;"_"&amp;BR36))</f>
        <v/>
      </c>
      <c r="BV36" s="2" t="str">
        <f>IF(BX36="","",IF((LEN(BX36)-LEN(SUBSTITUTE(BX36,"male","")))/LEN("male")&gt;1,"!",IF(RIGHT(BX36,1)=")","",IF(RIGHT(BX36,2)=") ","",IF(RIGHT(BX36,2)=").","","!!")))))</f>
        <v/>
      </c>
      <c r="BW36" s="99"/>
      <c r="BX36" s="244" t="s">
        <v>292</v>
      </c>
      <c r="BY36" s="100">
        <f>IF(CC36="","",BY$3)</f>
        <v>40106</v>
      </c>
      <c r="BZ36" s="101" t="str">
        <f>IF(CC36="","",BY$1)</f>
        <v>Stoltenberg II</v>
      </c>
      <c r="CA36" s="102">
        <v>38642</v>
      </c>
      <c r="CB36" s="103">
        <v>40088</v>
      </c>
      <c r="CC36" s="104" t="str">
        <f>IF(CJ36="","",IF(ISNUMBER(SEARCH(":",CJ36)),MID(CJ36,FIND(":",CJ36)+2,FIND("(",CJ36)-FIND(":",CJ36)-3),LEFT(CJ36,FIND("(",CJ36)-2)))</f>
        <v>Helga Pedersen</v>
      </c>
      <c r="CD36" s="105" t="str">
        <f>IF(CJ36="","",MID(CJ36,FIND("(",CJ36)+1,4))</f>
        <v>1973</v>
      </c>
      <c r="CE36" s="106" t="str">
        <f>IF(ISNUMBER(SEARCH("*female*",CJ36)),"female",IF(ISNUMBER(SEARCH("*male*",CJ36)),"male",""))</f>
        <v>female</v>
      </c>
      <c r="CF36" s="107" t="s">
        <v>295</v>
      </c>
      <c r="CG36" s="108" t="str">
        <f>IF(CC36="","",(MID(CC36,(SEARCH("^^",SUBSTITUTE(CC36," ","^^",LEN(CC36)-LEN(SUBSTITUTE(CC36," ","")))))+1,99)&amp;"_"&amp;LEFT(CC36,FIND(" ",CC36)-1)&amp;"_"&amp;CD36))</f>
        <v>Pedersen_Helga_1973</v>
      </c>
      <c r="CH36" s="2" t="str">
        <f>IF(CJ36="","",IF((LEN(CJ36)-LEN(SUBSTITUTE(CJ36,"male","")))/LEN("male")&gt;1,"!",IF(RIGHT(CJ36,1)=")","",IF(RIGHT(CJ36,2)=") ","",IF(RIGHT(CJ36,2)=").","","!!")))))</f>
        <v/>
      </c>
      <c r="CI36" s="99" t="s">
        <v>620</v>
      </c>
      <c r="CJ36" s="244" t="s">
        <v>728</v>
      </c>
      <c r="CK36" s="100">
        <f>IF(CO36="","",CK$3)</f>
        <v>41563</v>
      </c>
      <c r="CL36" s="101" t="str">
        <f>IF(CO36="","",CK$1)</f>
        <v>Stoltenberg III</v>
      </c>
      <c r="CM36" s="102">
        <v>40106</v>
      </c>
      <c r="CN36" s="103">
        <f>CK$3</f>
        <v>41563</v>
      </c>
      <c r="CO36" s="104" t="str">
        <f>IF(CV36="","",IF(ISNUMBER(SEARCH(":",CV36)),MID(CV36,FIND(":",CV36)+2,FIND("(",CV36)-FIND(":",CV36)-3),LEFT(CV36,FIND("(",CV36)-2)))</f>
        <v>Lisbeth Berg-Hansen</v>
      </c>
      <c r="CP36" s="105" t="str">
        <f>IF(CV36="","",MID(CV36,FIND("(",CV36)+1,4))</f>
        <v>1963</v>
      </c>
      <c r="CQ36" s="106" t="str">
        <f>IF(ISNUMBER(SEARCH("*female*",CV36)),"female",IF(ISNUMBER(SEARCH("*male*",CV36)),"male",""))</f>
        <v>female</v>
      </c>
      <c r="CR36" s="107" t="s">
        <v>295</v>
      </c>
      <c r="CS36" s="108" t="str">
        <f>IF(CO36="","",(MID(CO36,(SEARCH("^^",SUBSTITUTE(CO36," ","^^",LEN(CO36)-LEN(SUBSTITUTE(CO36," ","")))))+1,99)&amp;"_"&amp;LEFT(CO36,FIND(" ",CO36)-1)&amp;"_"&amp;CP36))</f>
        <v>Berg-Hansen_Lisbeth_1963</v>
      </c>
      <c r="CT36" s="2" t="str">
        <f>IF(CV36="","",IF((LEN(CV36)-LEN(SUBSTITUTE(CV36,"male","")))/LEN("male")&gt;1,"!",IF(RIGHT(CV36,1)=")","",IF(RIGHT(CV36,2)=") ","",IF(RIGHT(CV36,2)=").","","!!")))))</f>
        <v/>
      </c>
      <c r="CU36" s="99"/>
      <c r="CV36" s="244" t="s">
        <v>729</v>
      </c>
      <c r="CW36" s="100" t="str">
        <f t="shared" si="452"/>
        <v/>
      </c>
      <c r="CX36" s="101" t="str">
        <f t="shared" si="453"/>
        <v/>
      </c>
      <c r="CY36" s="102" t="str">
        <f>IF($DA36="","",CW$2)</f>
        <v/>
      </c>
      <c r="CZ36" s="102" t="str">
        <f>IF($DA36="","",CW$3)</f>
        <v/>
      </c>
      <c r="DA36" s="104" t="str">
        <f t="shared" si="455"/>
        <v/>
      </c>
      <c r="DB36" s="105" t="str">
        <f t="shared" si="456"/>
        <v/>
      </c>
      <c r="DC36" s="106" t="str">
        <f t="shared" si="457"/>
        <v/>
      </c>
      <c r="DD36" s="107" t="str">
        <f t="shared" si="458"/>
        <v/>
      </c>
      <c r="DE36" s="108" t="str">
        <f t="shared" si="459"/>
        <v/>
      </c>
      <c r="DF36" s="2" t="str">
        <f>IF(DH36="","",IF((LEN(DH36)-LEN(SUBSTITUTE(DH36,"male","")))/LEN("male")&gt;1,"!",IF(RIGHT(DH36,1)=")","",IF(RIGHT(DH36,2)=") ","",IF(RIGHT(DH36,2)=").","","!!")))))</f>
        <v/>
      </c>
      <c r="DG36" s="99"/>
      <c r="DH36" s="244"/>
      <c r="DI36" s="100" t="str">
        <f>IF(DM36="","",DI$3)</f>
        <v/>
      </c>
      <c r="DJ36" s="101" t="str">
        <f>IF(DM36="","",DI$1)</f>
        <v/>
      </c>
      <c r="DK36" s="102" t="str">
        <f t="shared" si="256"/>
        <v/>
      </c>
      <c r="DL36" s="102" t="str">
        <f t="shared" si="257"/>
        <v/>
      </c>
      <c r="DM36" s="104" t="str">
        <f>IF(DT36="","",IF(ISNUMBER(SEARCH(":",DT36)),MID(DT36,FIND(":",DT36)+2,FIND("(",DT36)-FIND(":",DT36)-3),LEFT(DT36,FIND("(",DT36)-2)))</f>
        <v/>
      </c>
      <c r="DN36" s="105" t="str">
        <f>IF(DT36="","",MID(DT36,FIND("(",DT36)+1,4))</f>
        <v/>
      </c>
      <c r="DO36" s="106" t="str">
        <f>IF(ISNUMBER(SEARCH("*female*",DT36)),"female",IF(ISNUMBER(SEARCH("*male*",DT36)),"male",""))</f>
        <v/>
      </c>
      <c r="DP36" s="107" t="str">
        <f>IF(DT36="","",IF(ISERROR(MID(DT36,FIND("male,",DT36)+6,(FIND(")",DT36)-(FIND("male,",DT36)+6))))=TRUE,"missing/error",MID(DT36,FIND("male,",DT36)+6,(FIND(")",DT36)-(FIND("male,",DT36)+6)))))</f>
        <v/>
      </c>
      <c r="DQ36" s="108" t="str">
        <f>IF(DM36="","",(MID(DM36,(SEARCH("^^",SUBSTITUTE(DM36," ","^^",LEN(DM36)-LEN(SUBSTITUTE(DM36," ","")))))+1,99)&amp;"_"&amp;LEFT(DM36,FIND(" ",DM36)-1)&amp;"_"&amp;DN36))</f>
        <v/>
      </c>
      <c r="DR36" s="2" t="str">
        <f>IF(DT36="","",IF((LEN(DT36)-LEN(SUBSTITUTE(DT36,"male","")))/LEN("male")&gt;1,"!",IF(RIGHT(DT36,1)=")","",IF(RIGHT(DT36,2)=") ","",IF(RIGHT(DT36,2)=").","","!!")))))</f>
        <v/>
      </c>
      <c r="DS36" s="99"/>
      <c r="DT36" s="244"/>
      <c r="DU36" s="100" t="str">
        <f t="shared" si="71"/>
        <v/>
      </c>
      <c r="DV36" s="101" t="str">
        <f>IF(DY36="","",DU$1)</f>
        <v/>
      </c>
      <c r="DW36" s="102" t="str">
        <f t="shared" si="265"/>
        <v/>
      </c>
      <c r="DX36" s="102" t="str">
        <f t="shared" si="266"/>
        <v/>
      </c>
      <c r="DY36" s="104" t="str">
        <f>IF(EF36="","",IF(ISNUMBER(SEARCH(":",EF36)),MID(EF36,FIND(":",EF36)+2,FIND("(",EF36)-FIND(":",EF36)-3),LEFT(EF36,FIND("(",EF36)-2)))</f>
        <v/>
      </c>
      <c r="DZ36" s="105" t="str">
        <f>IF(EF36="","",MID(EF36,FIND("(",EF36)+1,4))</f>
        <v/>
      </c>
      <c r="EA36" s="106" t="str">
        <f>IF(ISNUMBER(SEARCH("*female*",EF36)),"female",IF(ISNUMBER(SEARCH("*male*",EF36)),"male",""))</f>
        <v/>
      </c>
      <c r="EB36" s="107" t="str">
        <f>IF(EF36="","",IF(ISERROR(MID(EF36,FIND("male,",EF36)+6,(FIND(")",EF36)-(FIND("male,",EF36)+6))))=TRUE,"missing/error",MID(EF36,FIND("male,",EF36)+6,(FIND(")",EF36)-(FIND("male,",EF36)+6)))))</f>
        <v/>
      </c>
      <c r="EC36" s="108" t="str">
        <f>IF(DY36="","",(MID(DY36,(SEARCH("^^",SUBSTITUTE(DY36," ","^^",LEN(DY36)-LEN(SUBSTITUTE(DY36," ","")))))+1,99)&amp;"_"&amp;LEFT(DY36,FIND(" ",DY36)-1)&amp;"_"&amp;DZ36))</f>
        <v/>
      </c>
      <c r="ED36" s="2" t="str">
        <f>IF(EF36="","",IF((LEN(EF36)-LEN(SUBSTITUTE(EF36,"male","")))/LEN("male")&gt;1,"!",IF(RIGHT(EF36,1)=")","",IF(RIGHT(EF36,2)=") ","",IF(RIGHT(EF36,2)=").","","!!")))))</f>
        <v/>
      </c>
      <c r="EE36" s="99"/>
      <c r="EF36" s="244"/>
      <c r="EG36" s="100" t="str">
        <f t="shared" si="79"/>
        <v/>
      </c>
      <c r="EH36" s="101" t="str">
        <f>IF(EK36="","",EG$1)</f>
        <v/>
      </c>
      <c r="EI36" s="102" t="str">
        <f t="shared" si="572"/>
        <v/>
      </c>
      <c r="EJ36" s="102" t="str">
        <f t="shared" si="571"/>
        <v/>
      </c>
      <c r="EK36" s="104" t="str">
        <f>IF(ER36="","",IF(ISNUMBER(SEARCH(":",ER36)),MID(ER36,FIND(":",ER36)+2,FIND("(",ER36)-FIND(":",ER36)-3),LEFT(ER36,FIND("(",ER36)-2)))</f>
        <v/>
      </c>
      <c r="EL36" s="105" t="str">
        <f>IF(ER36="","",MID(ER36,FIND("(",ER36)+1,4))</f>
        <v/>
      </c>
      <c r="EM36" s="106" t="str">
        <f>IF(ISNUMBER(SEARCH("*female*",ER36)),"female",IF(ISNUMBER(SEARCH("*male*",ER36)),"male",""))</f>
        <v/>
      </c>
      <c r="EN36" s="107" t="str">
        <f>IF(ER36="","",IF(ISERROR(MID(ER36,FIND("male,",ER36)+6,(FIND(")",ER36)-(FIND("male,",ER36)+6))))=TRUE,"missing/error",MID(ER36,FIND("male,",ER36)+6,(FIND(")",ER36)-(FIND("male,",ER36)+6)))))</f>
        <v/>
      </c>
      <c r="EO36" s="108" t="str">
        <f>IF(EK36="","",(MID(EK36,(SEARCH("^^",SUBSTITUTE(EK36," ","^^",LEN(EK36)-LEN(SUBSTITUTE(EK36," ","")))))+1,99)&amp;"_"&amp;LEFT(EK36,FIND(" ",EK36)-1)&amp;"_"&amp;EL36))</f>
        <v/>
      </c>
      <c r="EP36" s="2" t="str">
        <f>IF(ER36="","",IF((LEN(ER36)-LEN(SUBSTITUTE(ER36,"male","")))/LEN("male")&gt;1,"!",IF(RIGHT(ER36,1)=")","",IF(RIGHT(ER36,2)=") ","",IF(RIGHT(ER36,2)=").","","!!")))))</f>
        <v/>
      </c>
      <c r="EQ36" s="99"/>
      <c r="ER36" s="244"/>
      <c r="ES36" s="100">
        <f t="shared" si="87"/>
        <v>45291</v>
      </c>
      <c r="ET36" s="101" t="str">
        <f t="shared" si="275"/>
        <v>Støre I</v>
      </c>
      <c r="EU36" s="102">
        <f t="shared" si="276"/>
        <v>44483</v>
      </c>
      <c r="EV36" s="102">
        <v>45215</v>
      </c>
      <c r="EW36" s="104" t="str">
        <f t="shared" si="278"/>
        <v>Bjørnar Skjæran</v>
      </c>
      <c r="EX36" s="105" t="str">
        <f t="shared" si="279"/>
        <v>1966</v>
      </c>
      <c r="EY36" s="106" t="str">
        <f t="shared" si="280"/>
        <v>male</v>
      </c>
      <c r="EZ36" s="107" t="str">
        <f t="shared" si="281"/>
        <v>no_dna01</v>
      </c>
      <c r="FA36" s="108" t="str">
        <f t="shared" si="282"/>
        <v>Skjæran_Bjørnar_1966</v>
      </c>
      <c r="FB36" s="2" t="str">
        <f t="shared" si="283"/>
        <v/>
      </c>
      <c r="FC36" s="99"/>
      <c r="FD36" s="244" t="s">
        <v>967</v>
      </c>
      <c r="FE36" s="100"/>
      <c r="FF36" s="101" t="str">
        <f>IF(FI36="","",FE$1)</f>
        <v/>
      </c>
      <c r="FG36" s="102"/>
      <c r="FH36" s="103"/>
      <c r="FI36" s="104" t="str">
        <f>IF(FP36="","",IF(ISNUMBER(SEARCH(":",FP36)),MID(FP36,FIND(":",FP36)+2,FIND("(",FP36)-FIND(":",FP36)-3),LEFT(FP36,FIND("(",FP36)-2)))</f>
        <v/>
      </c>
      <c r="FJ36" s="105" t="str">
        <f>IF(FP36="","",MID(FP36,FIND("(",FP36)+1,4))</f>
        <v/>
      </c>
      <c r="FK36" s="106" t="str">
        <f>IF(ISNUMBER(SEARCH("*female*",FP36)),"female",IF(ISNUMBER(SEARCH("*male*",FP36)),"male",""))</f>
        <v/>
      </c>
      <c r="FL36" s="107" t="str">
        <f>IF(FP36="","",IF(ISERROR(MID(FP36,FIND("male,",FP36)+6,(FIND(")",FP36)-(FIND("male,",FP36)+6))))=TRUE,"missing/error",MID(FP36,FIND("male,",FP36)+6,(FIND(")",FP36)-(FIND("male,",FP36)+6)))))</f>
        <v/>
      </c>
      <c r="FM36" s="108" t="str">
        <f>IF(FI36="","",(MID(FI36,(SEARCH("^^",SUBSTITUTE(FI36," ","^^",LEN(FI36)-LEN(SUBSTITUTE(FI36," ","")))))+1,99)&amp;"_"&amp;LEFT(FI36,FIND(" ",FI36)-1)&amp;"_"&amp;FJ36))</f>
        <v/>
      </c>
      <c r="FN36" s="2" t="str">
        <f>IF(FP36="","",IF((LEN(FP36)-LEN(SUBSTITUTE(FP36,"male","")))/LEN("male")&gt;1,"!",IF(RIGHT(FP36,1)=")","",IF(RIGHT(FP36,2)=") ","",IF(RIGHT(FP36,2)=").","","!!")))))</f>
        <v/>
      </c>
      <c r="FO36" s="99"/>
      <c r="FP36" s="244"/>
      <c r="FQ36" s="100" t="str">
        <f>IF(FU36="","",FQ$3)</f>
        <v/>
      </c>
      <c r="FR36" s="101" t="str">
        <f>IF(FU36="","",FQ$1)</f>
        <v/>
      </c>
      <c r="FS36" s="102"/>
      <c r="FT36" s="103"/>
      <c r="FU36" s="104" t="str">
        <f>IF(GB36="","",IF(ISNUMBER(SEARCH(":",GB36)),MID(GB36,FIND(":",GB36)+2,FIND("(",GB36)-FIND(":",GB36)-3),LEFT(GB36,FIND("(",GB36)-2)))</f>
        <v/>
      </c>
      <c r="FV36" s="105" t="str">
        <f>IF(GB36="","",MID(GB36,FIND("(",GB36)+1,4))</f>
        <v/>
      </c>
      <c r="FW36" s="106" t="str">
        <f>IF(ISNUMBER(SEARCH("*female*",GB36)),"female",IF(ISNUMBER(SEARCH("*male*",GB36)),"male",""))</f>
        <v/>
      </c>
      <c r="FX36" s="107" t="str">
        <f>IF(GB36="","",IF(ISERROR(MID(GB36,FIND("male,",GB36)+6,(FIND(")",GB36)-(FIND("male,",GB36)+6))))=TRUE,"missing/error",MID(GB36,FIND("male,",GB36)+6,(FIND(")",GB36)-(FIND("male,",GB36)+6)))))</f>
        <v/>
      </c>
      <c r="FY36" s="108" t="str">
        <f>IF(FU36="","",(MID(FU36,(SEARCH("^^",SUBSTITUTE(FU36," ","^^",LEN(FU36)-LEN(SUBSTITUTE(FU36," ","")))))+1,99)&amp;"_"&amp;LEFT(FU36,FIND(" ",FU36)-1)&amp;"_"&amp;FV36))</f>
        <v/>
      </c>
      <c r="FZ36" s="2" t="str">
        <f>IF(GB36="","",IF((LEN(GB36)-LEN(SUBSTITUTE(GB36,"male","")))/LEN("male")&gt;1,"!",IF(RIGHT(GB36,1)=")","",IF(RIGHT(GB36,2)=") ","",IF(RIGHT(GB36,2)=").","","!!")))))</f>
        <v/>
      </c>
      <c r="GA36" s="99"/>
      <c r="GB36" s="244"/>
      <c r="GC36" s="100" t="str">
        <f>IF(GG36="","",GC$3)</f>
        <v/>
      </c>
      <c r="GD36" s="101" t="str">
        <f>IF(GG36="","",GC$1)</f>
        <v/>
      </c>
      <c r="GE36" s="102"/>
      <c r="GF36" s="103"/>
      <c r="GG36" s="104" t="str">
        <f>IF(GN36="","",IF(ISNUMBER(SEARCH(":",GN36)),MID(GN36,FIND(":",GN36)+2,FIND("(",GN36)-FIND(":",GN36)-3),LEFT(GN36,FIND("(",GN36)-2)))</f>
        <v/>
      </c>
      <c r="GH36" s="105" t="str">
        <f>IF(GN36="","",MID(GN36,FIND("(",GN36)+1,4))</f>
        <v/>
      </c>
      <c r="GI36" s="106" t="str">
        <f>IF(ISNUMBER(SEARCH("*female*",GN36)),"female",IF(ISNUMBER(SEARCH("*male*",GN36)),"male",""))</f>
        <v/>
      </c>
      <c r="GJ36" s="107" t="str">
        <f>IF(GN36="","",IF(ISERROR(MID(GN36,FIND("male,",GN36)+6,(FIND(")",GN36)-(FIND("male,",GN36)+6))))=TRUE,"missing/error",MID(GN36,FIND("male,",GN36)+6,(FIND(")",GN36)-(FIND("male,",GN36)+6)))))</f>
        <v/>
      </c>
      <c r="GK36" s="108" t="str">
        <f>IF(GG36="","",(MID(GG36,(SEARCH("^^",SUBSTITUTE(GG36," ","^^",LEN(GG36)-LEN(SUBSTITUTE(GG36," ","")))))+1,99)&amp;"_"&amp;LEFT(GG36,FIND(" ",GG36)-1)&amp;"_"&amp;GH36))</f>
        <v/>
      </c>
      <c r="GL36" s="2" t="str">
        <f>IF(GN36="","",IF((LEN(GN36)-LEN(SUBSTITUTE(GN36,"male","")))/LEN("male")&gt;1,"!",IF(RIGHT(GN36,1)=")","",IF(RIGHT(GN36,2)=") ","",IF(RIGHT(GN36,2)=").","","!!")))))</f>
        <v/>
      </c>
      <c r="GM36" s="99"/>
      <c r="GN36" s="244"/>
      <c r="GO36" s="100" t="str">
        <f>IF(GS36="","",GO$3)</f>
        <v/>
      </c>
      <c r="GP36" s="101" t="str">
        <f>IF(GS36="","",GO$1)</f>
        <v/>
      </c>
      <c r="GQ36" s="102"/>
      <c r="GR36" s="103"/>
      <c r="GS36" s="104" t="str">
        <f>IF(GZ36="","",IF(ISNUMBER(SEARCH(":",GZ36)),MID(GZ36,FIND(":",GZ36)+2,FIND("(",GZ36)-FIND(":",GZ36)-3),LEFT(GZ36,FIND("(",GZ36)-2)))</f>
        <v/>
      </c>
      <c r="GT36" s="105" t="str">
        <f>IF(GZ36="","",MID(GZ36,FIND("(",GZ36)+1,4))</f>
        <v/>
      </c>
      <c r="GU36" s="106" t="str">
        <f>IF(ISNUMBER(SEARCH("*female*",GZ36)),"female",IF(ISNUMBER(SEARCH("*male*",GZ36)),"male",""))</f>
        <v/>
      </c>
      <c r="GV36" s="107" t="str">
        <f>IF(GZ36="","",IF(ISERROR(MID(GZ36,FIND("male,",GZ36)+6,(FIND(")",GZ36)-(FIND("male,",GZ36)+6))))=TRUE,"missing/error",MID(GZ36,FIND("male,",GZ36)+6,(FIND(")",GZ36)-(FIND("male,",GZ36)+6)))))</f>
        <v/>
      </c>
      <c r="GW36" s="108" t="str">
        <f>IF(GS36="","",(MID(GS36,(SEARCH("^^",SUBSTITUTE(GS36," ","^^",LEN(GS36)-LEN(SUBSTITUTE(GS36," ","")))))+1,99)&amp;"_"&amp;LEFT(GS36,FIND(" ",GS36)-1)&amp;"_"&amp;GT36))</f>
        <v/>
      </c>
      <c r="GX36" s="2" t="str">
        <f>IF(GZ36="","",IF((LEN(GZ36)-LEN(SUBSTITUTE(GZ36,"male","")))/LEN("male")&gt;1,"!",IF(RIGHT(GZ36,1)=")","",IF(RIGHT(GZ36,2)=") ","",IF(RIGHT(GZ36,2)=").","","!!")))))</f>
        <v/>
      </c>
      <c r="GY36" s="99"/>
      <c r="GZ36" s="244"/>
      <c r="HA36" s="100" t="str">
        <f>IF(HE36="","",HA$3)</f>
        <v/>
      </c>
      <c r="HB36" s="101" t="str">
        <f>IF(HE36="","",HA$1)</f>
        <v/>
      </c>
      <c r="HC36" s="102"/>
      <c r="HD36" s="103"/>
      <c r="HE36" s="104" t="str">
        <f>IF(HL36="","",IF(ISNUMBER(SEARCH(":",HL36)),MID(HL36,FIND(":",HL36)+2,FIND("(",HL36)-FIND(":",HL36)-3),LEFT(HL36,FIND("(",HL36)-2)))</f>
        <v/>
      </c>
      <c r="HF36" s="105" t="str">
        <f>IF(HL36="","",MID(HL36,FIND("(",HL36)+1,4))</f>
        <v/>
      </c>
      <c r="HG36" s="106" t="str">
        <f>IF(ISNUMBER(SEARCH("*female*",HL36)),"female",IF(ISNUMBER(SEARCH("*male*",HL36)),"male",""))</f>
        <v/>
      </c>
      <c r="HH36" s="107" t="str">
        <f>IF(HL36="","",IF(ISERROR(MID(HL36,FIND("male,",HL36)+6,(FIND(")",HL36)-(FIND("male,",HL36)+6))))=TRUE,"missing/error",MID(HL36,FIND("male,",HL36)+6,(FIND(")",HL36)-(FIND("male,",HL36)+6)))))</f>
        <v/>
      </c>
      <c r="HI36" s="108" t="str">
        <f>IF(HE36="","",(MID(HE36,(SEARCH("^^",SUBSTITUTE(HE36," ","^^",LEN(HE36)-LEN(SUBSTITUTE(HE36," ","")))))+1,99)&amp;"_"&amp;LEFT(HE36,FIND(" ",HE36)-1)&amp;"_"&amp;HF36))</f>
        <v/>
      </c>
      <c r="HJ36" s="2" t="str">
        <f>IF(HL36="","",IF((LEN(HL36)-LEN(SUBSTITUTE(HL36,"male","")))/LEN("male")&gt;1,"!",IF(RIGHT(HL36,1)=")","",IF(RIGHT(HL36,2)=") ","",IF(RIGHT(HL36,2)=").","","!!")))))</f>
        <v/>
      </c>
      <c r="HK36" s="99"/>
      <c r="HL36" s="244"/>
      <c r="HM36" s="100" t="str">
        <f>IF(HQ36="","",HM$3)</f>
        <v/>
      </c>
      <c r="HN36" s="101" t="str">
        <f>IF(HQ36="","",HM$1)</f>
        <v/>
      </c>
      <c r="HO36" s="102"/>
      <c r="HP36" s="103"/>
      <c r="HQ36" s="104" t="str">
        <f>IF(HX36="","",IF(ISNUMBER(SEARCH(":",HX36)),MID(HX36,FIND(":",HX36)+2,FIND("(",HX36)-FIND(":",HX36)-3),LEFT(HX36,FIND("(",HX36)-2)))</f>
        <v/>
      </c>
      <c r="HR36" s="105" t="str">
        <f>IF(HX36="","",MID(HX36,FIND("(",HX36)+1,4))</f>
        <v/>
      </c>
      <c r="HS36" s="106" t="str">
        <f>IF(ISNUMBER(SEARCH("*female*",HX36)),"female",IF(ISNUMBER(SEARCH("*male*",HX36)),"male",""))</f>
        <v/>
      </c>
      <c r="HT36" s="107" t="str">
        <f>IF(HX36="","",IF(ISERROR(MID(HX36,FIND("male,",HX36)+6,(FIND(")",HX36)-(FIND("male,",HX36)+6))))=TRUE,"missing/error",MID(HX36,FIND("male,",HX36)+6,(FIND(")",HX36)-(FIND("male,",HX36)+6)))))</f>
        <v/>
      </c>
      <c r="HU36" s="108" t="str">
        <f>IF(HQ36="","",(MID(HQ36,(SEARCH("^^",SUBSTITUTE(HQ36," ","^^",LEN(HQ36)-LEN(SUBSTITUTE(HQ36," ","")))))+1,99)&amp;"_"&amp;LEFT(HQ36,FIND(" ",HQ36)-1)&amp;"_"&amp;HR36))</f>
        <v/>
      </c>
      <c r="HV36" s="2" t="str">
        <f>IF(HX36="","",IF((LEN(HX36)-LEN(SUBSTITUTE(HX36,"male","")))/LEN("male")&gt;1,"!",IF(RIGHT(HX36,1)=")","",IF(RIGHT(HX36,2)=") ","",IF(RIGHT(HX36,2)=").","","!!")))))</f>
        <v/>
      </c>
      <c r="HW36" s="99"/>
      <c r="HX36" s="244"/>
      <c r="HY36" s="100" t="str">
        <f>IF(IC36="","",HY$3)</f>
        <v/>
      </c>
      <c r="HZ36" s="101" t="str">
        <f>IF(IC36="","",HY$1)</f>
        <v/>
      </c>
      <c r="IA36" s="102"/>
      <c r="IB36" s="103"/>
      <c r="IC36" s="104" t="str">
        <f>IF(IJ36="","",IF(ISNUMBER(SEARCH(":",IJ36)),MID(IJ36,FIND(":",IJ36)+2,FIND("(",IJ36)-FIND(":",IJ36)-3),LEFT(IJ36,FIND("(",IJ36)-2)))</f>
        <v/>
      </c>
      <c r="ID36" s="105" t="str">
        <f>IF(IJ36="","",MID(IJ36,FIND("(",IJ36)+1,4))</f>
        <v/>
      </c>
      <c r="IE36" s="106" t="str">
        <f>IF(ISNUMBER(SEARCH("*female*",IJ36)),"female",IF(ISNUMBER(SEARCH("*male*",IJ36)),"male",""))</f>
        <v/>
      </c>
      <c r="IF36" s="107" t="str">
        <f>IF(IJ36="","",IF(ISERROR(MID(IJ36,FIND("male,",IJ36)+6,(FIND(")",IJ36)-(FIND("male,",IJ36)+6))))=TRUE,"missing/error",MID(IJ36,FIND("male,",IJ36)+6,(FIND(")",IJ36)-(FIND("male,",IJ36)+6)))))</f>
        <v/>
      </c>
      <c r="IG36" s="108" t="str">
        <f>IF(IC36="","",(MID(IC36,(SEARCH("^^",SUBSTITUTE(IC36," ","^^",LEN(IC36)-LEN(SUBSTITUTE(IC36," ","")))))+1,99)&amp;"_"&amp;LEFT(IC36,FIND(" ",IC36)-1)&amp;"_"&amp;ID36))</f>
        <v/>
      </c>
      <c r="IH36" s="2" t="str">
        <f>IF(IJ36="","",IF((LEN(IJ36)-LEN(SUBSTITUTE(IJ36,"male","")))/LEN("male")&gt;1,"!",IF(RIGHT(IJ36,1)=")","",IF(RIGHT(IJ36,2)=") ","",IF(RIGHT(IJ36,2)=").","","!!")))))</f>
        <v/>
      </c>
      <c r="II36" s="99"/>
      <c r="IJ36" s="244"/>
      <c r="IK36" s="100" t="str">
        <f>IF(IO36="","",IK$3)</f>
        <v/>
      </c>
      <c r="IL36" s="101" t="str">
        <f>IF(IO36="","",IK$1)</f>
        <v/>
      </c>
      <c r="IM36" s="102"/>
      <c r="IN36" s="103"/>
      <c r="IO36" s="104" t="str">
        <f>IF(IV36="","",IF(ISNUMBER(SEARCH(":",IV36)),MID(IV36,FIND(":",IV36)+2,FIND("(",IV36)-FIND(":",IV36)-3),LEFT(IV36,FIND("(",IV36)-2)))</f>
        <v/>
      </c>
      <c r="IP36" s="105" t="str">
        <f>IF(IV36="","",MID(IV36,FIND("(",IV36)+1,4))</f>
        <v/>
      </c>
      <c r="IQ36" s="106" t="str">
        <f>IF(ISNUMBER(SEARCH("*female*",IV36)),"female",IF(ISNUMBER(SEARCH("*male*",IV36)),"male",""))</f>
        <v/>
      </c>
      <c r="IR36" s="107" t="str">
        <f>IF(IV36="","",IF(ISERROR(MID(IV36,FIND("male,",IV36)+6,(FIND(")",IV36)-(FIND("male,",IV36)+6))))=TRUE,"missing/error",MID(IV36,FIND("male,",IV36)+6,(FIND(")",IV36)-(FIND("male,",IV36)+6)))))</f>
        <v/>
      </c>
      <c r="IS36" s="108" t="str">
        <f>IF(IO36="","",(MID(IO36,(SEARCH("^^",SUBSTITUTE(IO36," ","^^",LEN(IO36)-LEN(SUBSTITUTE(IO36," ","")))))+1,99)&amp;"_"&amp;LEFT(IO36,FIND(" ",IO36)-1)&amp;"_"&amp;IP36))</f>
        <v/>
      </c>
      <c r="IT36" s="2" t="str">
        <f>IF(IV36="","",IF((LEN(IV36)-LEN(SUBSTITUTE(IV36,"male","")))/LEN("male")&gt;1,"!",IF(RIGHT(IV36,1)=")","",IF(RIGHT(IV36,2)=") ","",IF(RIGHT(IV36,2)=").","","!!")))))</f>
        <v/>
      </c>
      <c r="IU36" s="99"/>
      <c r="IV36" s="244"/>
      <c r="IW36" s="100" t="str">
        <f>IF(JA36="","",IW$3)</f>
        <v/>
      </c>
      <c r="IX36" s="101" t="str">
        <f>IF(JA36="","",IW$1)</f>
        <v/>
      </c>
      <c r="IY36" s="102"/>
      <c r="IZ36" s="103"/>
      <c r="JA36" s="104" t="str">
        <f>IF(JH36="","",IF(ISNUMBER(SEARCH(":",JH36)),MID(JH36,FIND(":",JH36)+2,FIND("(",JH36)-FIND(":",JH36)-3),LEFT(JH36,FIND("(",JH36)-2)))</f>
        <v/>
      </c>
      <c r="JB36" s="105" t="str">
        <f>IF(JH36="","",MID(JH36,FIND("(",JH36)+1,4))</f>
        <v/>
      </c>
      <c r="JC36" s="106" t="str">
        <f>IF(ISNUMBER(SEARCH("*female*",JH36)),"female",IF(ISNUMBER(SEARCH("*male*",JH36)),"male",""))</f>
        <v/>
      </c>
      <c r="JD36" s="107" t="str">
        <f>IF(JH36="","",IF(ISERROR(MID(JH36,FIND("male,",JH36)+6,(FIND(")",JH36)-(FIND("male,",JH36)+6))))=TRUE,"missing/error",MID(JH36,FIND("male,",JH36)+6,(FIND(")",JH36)-(FIND("male,",JH36)+6)))))</f>
        <v/>
      </c>
      <c r="JE36" s="108" t="str">
        <f>IF(JA36="","",(MID(JA36,(SEARCH("^^",SUBSTITUTE(JA36," ","^^",LEN(JA36)-LEN(SUBSTITUTE(JA36," ","")))))+1,99)&amp;"_"&amp;LEFT(JA36,FIND(" ",JA36)-1)&amp;"_"&amp;JB36))</f>
        <v/>
      </c>
      <c r="JF36" s="2" t="str">
        <f>IF(JH36="","",IF((LEN(JH36)-LEN(SUBSTITUTE(JH36,"male","")))/LEN("male")&gt;1,"!",IF(RIGHT(JH36,1)=")","",IF(RIGHT(JH36,2)=") ","",IF(RIGHT(JH36,2)=").","","!!")))))</f>
        <v/>
      </c>
      <c r="JG36" s="99"/>
      <c r="JH36" s="244"/>
      <c r="JI36" s="100" t="str">
        <f>IF(JM36="","",JI$3)</f>
        <v/>
      </c>
      <c r="JJ36" s="101" t="str">
        <f>IF(JM36="","",JI$1)</f>
        <v/>
      </c>
      <c r="JK36" s="102"/>
      <c r="JL36" s="103"/>
      <c r="JM36" s="104" t="str">
        <f>IF(JT36="","",IF(ISNUMBER(SEARCH(":",JT36)),MID(JT36,FIND(":",JT36)+2,FIND("(",JT36)-FIND(":",JT36)-3),LEFT(JT36,FIND("(",JT36)-2)))</f>
        <v/>
      </c>
      <c r="JN36" s="105" t="str">
        <f>IF(JT36="","",MID(JT36,FIND("(",JT36)+1,4))</f>
        <v/>
      </c>
      <c r="JO36" s="106" t="str">
        <f>IF(ISNUMBER(SEARCH("*female*",JT36)),"female",IF(ISNUMBER(SEARCH("*male*",JT36)),"male",""))</f>
        <v/>
      </c>
      <c r="JP36" s="107" t="str">
        <f>IF(JT36="","",IF(ISERROR(MID(JT36,FIND("male,",JT36)+6,(FIND(")",JT36)-(FIND("male,",JT36)+6))))=TRUE,"missing/error",MID(JT36,FIND("male,",JT36)+6,(FIND(")",JT36)-(FIND("male,",JT36)+6)))))</f>
        <v/>
      </c>
      <c r="JQ36" s="108" t="str">
        <f>IF(JM36="","",(MID(JM36,(SEARCH("^^",SUBSTITUTE(JM36," ","^^",LEN(JM36)-LEN(SUBSTITUTE(JM36," ","")))))+1,99)&amp;"_"&amp;LEFT(JM36,FIND(" ",JM36)-1)&amp;"_"&amp;JN36))</f>
        <v/>
      </c>
      <c r="JR36" s="2" t="str">
        <f>IF(JT36="","",IF((LEN(JT36)-LEN(SUBSTITUTE(JT36,"male","")))/LEN("male")&gt;1,"!",IF(RIGHT(JT36,1)=")","",IF(RIGHT(JT36,2)=") ","",IF(RIGHT(JT36,2)=").","","!!")))))</f>
        <v/>
      </c>
      <c r="JS36" s="99"/>
      <c r="JT36" s="244"/>
      <c r="JU36" s="100" t="str">
        <f>IF(JY36="","",JU$3)</f>
        <v/>
      </c>
      <c r="JV36" s="101" t="str">
        <f>IF(JY36="","",JU$1)</f>
        <v/>
      </c>
      <c r="JW36" s="102"/>
      <c r="JX36" s="103"/>
      <c r="JY36" s="104" t="str">
        <f>IF(KF36="","",IF(ISNUMBER(SEARCH(":",KF36)),MID(KF36,FIND(":",KF36)+2,FIND("(",KF36)-FIND(":",KF36)-3),LEFT(KF36,FIND("(",KF36)-2)))</f>
        <v/>
      </c>
      <c r="JZ36" s="105" t="str">
        <f>IF(KF36="","",MID(KF36,FIND("(",KF36)+1,4))</f>
        <v/>
      </c>
      <c r="KA36" s="106" t="str">
        <f>IF(ISNUMBER(SEARCH("*female*",KF36)),"female",IF(ISNUMBER(SEARCH("*male*",KF36)),"male",""))</f>
        <v/>
      </c>
      <c r="KB36" s="107" t="str">
        <f>IF(KF36="","",IF(ISERROR(MID(KF36,FIND("male,",KF36)+6,(FIND(")",KF36)-(FIND("male,",KF36)+6))))=TRUE,"missing/error",MID(KF36,FIND("male,",KF36)+6,(FIND(")",KF36)-(FIND("male,",KF36)+6)))))</f>
        <v/>
      </c>
      <c r="KC36" s="108" t="str">
        <f>IF(JY36="","",(MID(JY36,(SEARCH("^^",SUBSTITUTE(JY36," ","^^",LEN(JY36)-LEN(SUBSTITUTE(JY36," ","")))))+1,99)&amp;"_"&amp;LEFT(JY36,FIND(" ",JY36)-1)&amp;"_"&amp;JZ36))</f>
        <v/>
      </c>
      <c r="KD36" s="2" t="str">
        <f>IF(KF36="","",IF((LEN(KF36)-LEN(SUBSTITUTE(KF36,"male","")))/LEN("male")&gt;1,"!",IF(RIGHT(KF36,1)=")","",IF(RIGHT(KF36,2)=") ","",IF(RIGHT(KF36,2)=").","","!!")))))</f>
        <v/>
      </c>
      <c r="KE36" s="99"/>
      <c r="KF36" s="244"/>
    </row>
    <row r="37" spans="1:292" ht="13.5" customHeight="1" x14ac:dyDescent="0.25">
      <c r="A37" s="20"/>
      <c r="B37" s="99" t="s">
        <v>570</v>
      </c>
      <c r="C37" s="99" t="s">
        <v>571</v>
      </c>
      <c r="E37" s="100" t="str">
        <f>IF(I37="","",E$3)</f>
        <v/>
      </c>
      <c r="F37" s="101" t="str">
        <f>IF(I37="","",E$1)</f>
        <v/>
      </c>
      <c r="G37" s="102"/>
      <c r="H37" s="103"/>
      <c r="I37" s="104" t="str">
        <f>IF(P37="","",IF(ISNUMBER(SEARCH(":",P37)),MID(P37,FIND(":",P37)+2,FIND("(",P37)-FIND(":",P37)-3),LEFT(P37,FIND("(",P37)-2)))</f>
        <v/>
      </c>
      <c r="J37" s="105" t="str">
        <f>IF(P37="","",MID(P37,FIND("(",P37)+1,4))</f>
        <v/>
      </c>
      <c r="K37" s="106" t="str">
        <f>IF(ISNUMBER(SEARCH("*female*",P37)),"female",IF(ISNUMBER(SEARCH("*male*",P37)),"male",""))</f>
        <v/>
      </c>
      <c r="L37" s="107" t="str">
        <f>IF(P37="","",IF(ISERROR(MID(P37,FIND("male,",P37)+6,(FIND(")",P37)-(FIND("male,",P37)+6))))=TRUE,"missing/error",MID(P37,FIND("male,",P37)+6,(FIND(")",P37)-(FIND("male,",P37)+6)))))</f>
        <v/>
      </c>
      <c r="M37" s="108" t="str">
        <f>IF(I37="","",(MID(I37,(SEARCH("^^",SUBSTITUTE(I37," ","^^",LEN(I37)-LEN(SUBSTITUTE(I37," ","")))))+1,99)&amp;"_"&amp;LEFT(I37,FIND(" ",I37)-1)&amp;"_"&amp;J37))</f>
        <v/>
      </c>
      <c r="N37" s="2" t="str">
        <f>IF(P37="","",IF((LEN(P37)-LEN(SUBSTITUTE(P37,"male","")))/LEN("male")&gt;1,"!",IF(RIGHT(P37,1)=")","",IF(RIGHT(P37,2)=") ","",IF(RIGHT(P37,2)=").","","!!")))))</f>
        <v/>
      </c>
      <c r="O37" s="99"/>
      <c r="P37" s="244" t="s">
        <v>292</v>
      </c>
      <c r="Q37" s="100" t="str">
        <f>IF(U37="","",Q$3)</f>
        <v/>
      </c>
      <c r="R37" s="101" t="str">
        <f>IF(U37="","",Q$1)</f>
        <v/>
      </c>
      <c r="S37" s="102"/>
      <c r="T37" s="103"/>
      <c r="U37" s="104" t="str">
        <f>IF(AB37="","",IF(ISNUMBER(SEARCH(":",AB37)),MID(AB37,FIND(":",AB37)+2,FIND("(",AB37)-FIND(":",AB37)-3),LEFT(AB37,FIND("(",AB37)-2)))</f>
        <v/>
      </c>
      <c r="V37" s="105" t="str">
        <f>IF(AB37="","",MID(AB37,FIND("(",AB37)+1,4))</f>
        <v/>
      </c>
      <c r="W37" s="106" t="str">
        <f>IF(ISNUMBER(SEARCH("*female*",AB37)),"female",IF(ISNUMBER(SEARCH("*male*",AB37)),"male",""))</f>
        <v/>
      </c>
      <c r="X37" s="107" t="str">
        <f>IF(AB37="","",IF(ISERROR(MID(AB37,FIND("male,",AB37)+6,(FIND(")",AB37)-(FIND("male,",AB37)+6))))=TRUE,"missing/error",MID(AB37,FIND("male,",AB37)+6,(FIND(")",AB37)-(FIND("male,",AB37)+6)))))</f>
        <v/>
      </c>
      <c r="Y37" s="108" t="str">
        <f>IF(U37="","",(MID(U37,(SEARCH("^^",SUBSTITUTE(U37," ","^^",LEN(U37)-LEN(SUBSTITUTE(U37," ","")))))+1,99)&amp;"_"&amp;LEFT(U37,FIND(" ",U37)-1)&amp;"_"&amp;V37))</f>
        <v/>
      </c>
      <c r="Z37" s="2" t="str">
        <f>IF(AB37="","",IF((LEN(AB37)-LEN(SUBSTITUTE(AB37,"male","")))/LEN("male")&gt;1,"!",IF(RIGHT(AB37,1)=")","",IF(RIGHT(AB37,2)=") ","",IF(RIGHT(AB37,2)=").","","!!")))))</f>
        <v/>
      </c>
      <c r="AA37" s="99"/>
      <c r="AB37" s="244" t="s">
        <v>292</v>
      </c>
      <c r="AC37" s="100" t="str">
        <f>IF(AG37="","",AC$3)</f>
        <v/>
      </c>
      <c r="AD37" s="101" t="str">
        <f>IF(AG37="","",AC$1)</f>
        <v/>
      </c>
      <c r="AE37" s="102" t="s">
        <v>292</v>
      </c>
      <c r="AF37" s="103" t="s">
        <v>292</v>
      </c>
      <c r="AG37" s="104" t="str">
        <f>IF(AN37="","",IF(ISNUMBER(SEARCH(":",AN37)),MID(AN37,FIND(":",AN37)+2,FIND("(",AN37)-FIND(":",AN37)-3),LEFT(AN37,FIND("(",AN37)-2)))</f>
        <v/>
      </c>
      <c r="AH37" s="105" t="str">
        <f>IF(AN37="","",MID(AN37,FIND("(",AN37)+1,4))</f>
        <v/>
      </c>
      <c r="AI37" s="106" t="str">
        <f>IF(ISNUMBER(SEARCH("*female*",AN37)),"female",IF(ISNUMBER(SEARCH("*male*",AN37)),"male",""))</f>
        <v/>
      </c>
      <c r="AJ37" s="107" t="str">
        <f>IF(AN37="","",IF(ISERROR(MID(AN37,FIND("male,",AN37)+6,(FIND(")",AN37)-(FIND("male,",AN37)+6))))=TRUE,"missing/error",MID(AN37,FIND("male,",AN37)+6,(FIND(")",AN37)-(FIND("male,",AN37)+6)))))</f>
        <v/>
      </c>
      <c r="AK37" s="108" t="str">
        <f>IF(AG37="","",(MID(AG37,(SEARCH("^^",SUBSTITUTE(AG37," ","^^",LEN(AG37)-LEN(SUBSTITUTE(AG37," ","")))))+1,99)&amp;"_"&amp;LEFT(AG37,FIND(" ",AG37)-1)&amp;"_"&amp;AH37))</f>
        <v/>
      </c>
      <c r="AL37" s="2" t="str">
        <f>IF(AN37="","",IF((LEN(AN37)-LEN(SUBSTITUTE(AN37,"male","")))/LEN("male")&gt;1,"!",IF(RIGHT(AN37,1)=")","",IF(RIGHT(AN37,2)=") ","",IF(RIGHT(AN37,2)=").","","!!")))))</f>
        <v/>
      </c>
      <c r="AM37" s="99"/>
      <c r="AN37" s="244" t="s">
        <v>292</v>
      </c>
      <c r="AO37" s="100" t="str">
        <f>IF(AS37="","",AO$3)</f>
        <v/>
      </c>
      <c r="AP37" s="101" t="str">
        <f>IF(AS37="","",AO$1)</f>
        <v/>
      </c>
      <c r="AQ37" s="102" t="s">
        <v>292</v>
      </c>
      <c r="AR37" s="103" t="s">
        <v>292</v>
      </c>
      <c r="AS37" s="104" t="str">
        <f>IF(AZ37="","",IF(ISNUMBER(SEARCH(":",AZ37)),MID(AZ37,FIND(":",AZ37)+2,FIND("(",AZ37)-FIND(":",AZ37)-3),LEFT(AZ37,FIND("(",AZ37)-2)))</f>
        <v/>
      </c>
      <c r="AT37" s="105" t="str">
        <f>IF(AZ37="","",MID(AZ37,FIND("(",AZ37)+1,4))</f>
        <v/>
      </c>
      <c r="AU37" s="106" t="str">
        <f>IF(ISNUMBER(SEARCH("*female*",AZ37)),"female",IF(ISNUMBER(SEARCH("*male*",AZ37)),"male",""))</f>
        <v/>
      </c>
      <c r="AV37" s="107" t="s">
        <v>292</v>
      </c>
      <c r="AW37" s="108" t="str">
        <f>IF(AS37="","",(MID(AS37,(SEARCH("^^",SUBSTITUTE(AS37," ","^^",LEN(AS37)-LEN(SUBSTITUTE(AS37," ","")))))+1,99)&amp;"_"&amp;LEFT(AS37,FIND(" ",AS37)-1)&amp;"_"&amp;AT37))</f>
        <v/>
      </c>
      <c r="AX37" s="2" t="str">
        <f>IF(AZ37="","",IF((LEN(AZ37)-LEN(SUBSTITUTE(AZ37,"male","")))/LEN("male")&gt;1,"!",IF(RIGHT(AZ37,1)=")","",IF(RIGHT(AZ37,2)=") ","",IF(RIGHT(AZ37,2)=").","","!!")))))</f>
        <v/>
      </c>
      <c r="AY37" s="99"/>
      <c r="AZ37" s="244" t="s">
        <v>292</v>
      </c>
      <c r="BA37" s="100" t="str">
        <f>IF(BE37="","",BA$3)</f>
        <v/>
      </c>
      <c r="BB37" s="101" t="str">
        <f>IF(BE37="","",BA$1)</f>
        <v/>
      </c>
      <c r="BC37" s="102" t="s">
        <v>292</v>
      </c>
      <c r="BD37" s="103" t="s">
        <v>292</v>
      </c>
      <c r="BE37" s="104" t="str">
        <f>IF(BL37="","",IF(ISNUMBER(SEARCH(":",BL37)),MID(BL37,FIND(":",BL37)+2,FIND("(",BL37)-FIND(":",BL37)-3),LEFT(BL37,FIND("(",BL37)-2)))</f>
        <v/>
      </c>
      <c r="BF37" s="105" t="str">
        <f>IF(BL37="","",MID(BL37,FIND("(",BL37)+1,4))</f>
        <v/>
      </c>
      <c r="BG37" s="106" t="str">
        <f>IF(ISNUMBER(SEARCH("*female*",BL37)),"female",IF(ISNUMBER(SEARCH("*male*",BL37)),"male",""))</f>
        <v/>
      </c>
      <c r="BH37" s="107" t="str">
        <f>IF(BL37="","",IF(ISERROR(MID(BL37,FIND("male,",BL37)+6,(FIND(")",BL37)-(FIND("male,",BL37)+6))))=TRUE,"missing/error",MID(BL37,FIND("male,",BL37)+6,(FIND(")",BL37)-(FIND("male,",BL37)+6)))))</f>
        <v/>
      </c>
      <c r="BI37" s="108" t="str">
        <f>IF(BE37="","",(MID(BE37,(SEARCH("^^",SUBSTITUTE(BE37," ","^^",LEN(BE37)-LEN(SUBSTITUTE(BE37," ","")))))+1,99)&amp;"_"&amp;LEFT(BE37,FIND(" ",BE37)-1)&amp;"_"&amp;BF37))</f>
        <v/>
      </c>
      <c r="BJ37" s="2" t="str">
        <f>IF(BL37="","",IF((LEN(BL37)-LEN(SUBSTITUTE(BL37,"male","")))/LEN("male")&gt;1,"!",IF(RIGHT(BL37,1)=")","",IF(RIGHT(BL37,2)=") ","",IF(RIGHT(BL37,2)=").","","!!")))))</f>
        <v/>
      </c>
      <c r="BK37" s="99"/>
      <c r="BL37" s="244" t="s">
        <v>292</v>
      </c>
      <c r="BM37" s="100" t="str">
        <f>IF(BQ37="","",BM$3)</f>
        <v/>
      </c>
      <c r="BN37" s="101" t="str">
        <f>IF(BQ37="","",BM$1)</f>
        <v/>
      </c>
      <c r="BO37" s="102" t="s">
        <v>292</v>
      </c>
      <c r="BP37" s="103" t="s">
        <v>292</v>
      </c>
      <c r="BQ37" s="104" t="str">
        <f>IF(BX37="","",IF(ISNUMBER(SEARCH(":",BX37)),MID(BX37,FIND(":",BX37)+2,FIND("(",BX37)-FIND(":",BX37)-3),LEFT(BX37,FIND("(",BX37)-2)))</f>
        <v/>
      </c>
      <c r="BR37" s="105" t="str">
        <f>IF(BX37="","",MID(BX37,FIND("(",BX37)+1,4))</f>
        <v/>
      </c>
      <c r="BS37" s="106" t="str">
        <f>IF(ISNUMBER(SEARCH("*female*",BX37)),"female",IF(ISNUMBER(SEARCH("*male*",BX37)),"male",""))</f>
        <v/>
      </c>
      <c r="BT37" s="107" t="s">
        <v>292</v>
      </c>
      <c r="BU37" s="108" t="str">
        <f>IF(BQ37="","",(MID(BQ37,(SEARCH("^^",SUBSTITUTE(BQ37," ","^^",LEN(BQ37)-LEN(SUBSTITUTE(BQ37," ","")))))+1,99)&amp;"_"&amp;LEFT(BQ37,FIND(" ",BQ37)-1)&amp;"_"&amp;BR37))</f>
        <v/>
      </c>
      <c r="BV37" s="2" t="str">
        <f>IF(BX37="","",IF((LEN(BX37)-LEN(SUBSTITUTE(BX37,"male","")))/LEN("male")&gt;1,"!",IF(RIGHT(BX37,1)=")","",IF(RIGHT(BX37,2)=") ","",IF(RIGHT(BX37,2)=").","","!!")))))</f>
        <v/>
      </c>
      <c r="BW37" s="99"/>
      <c r="BX37" s="244" t="s">
        <v>292</v>
      </c>
      <c r="BY37" s="100">
        <f>IF(CC37="","",BY$3)</f>
        <v>40106</v>
      </c>
      <c r="BZ37" s="101" t="str">
        <f>IF(CC37="","",BY$1)</f>
        <v>Stoltenberg II</v>
      </c>
      <c r="CA37" s="102">
        <v>40088</v>
      </c>
      <c r="CB37" s="103">
        <v>40106</v>
      </c>
      <c r="CC37" s="104" t="str">
        <f>IF(CJ37="","",IF(ISNUMBER(SEARCH(":",CJ37)),MID(CJ37,FIND(":",CJ37)+2,FIND("(",CJ37)-FIND(":",CJ37)-3),LEFT(CJ37,FIND("(",CJ37)-2)))</f>
        <v>Sylvia Brustad</v>
      </c>
      <c r="CD37" s="105" t="str">
        <f>IF(CJ37="","",MID(CJ37,FIND("(",CJ37)+1,4))</f>
        <v>1966</v>
      </c>
      <c r="CE37" s="106" t="str">
        <f>IF(ISNUMBER(SEARCH("*female*",CJ37)),"female",IF(ISNUMBER(SEARCH("*male*",CJ37)),"male",""))</f>
        <v>female</v>
      </c>
      <c r="CF37" s="107" t="s">
        <v>295</v>
      </c>
      <c r="CG37" s="108" t="str">
        <f>IF(CC37="","",(MID(CC37,(SEARCH("^^",SUBSTITUTE(CC37," ","^^",LEN(CC37)-LEN(SUBSTITUTE(CC37," ","")))))+1,99)&amp;"_"&amp;LEFT(CC37,FIND(" ",CC37)-1)&amp;"_"&amp;CD37))</f>
        <v>Brustad_Sylvia_1966</v>
      </c>
      <c r="CH37" s="2" t="str">
        <f>IF(CJ37="","",IF((LEN(CJ37)-LEN(SUBSTITUTE(CJ37,"male","")))/LEN("male")&gt;1,"!",IF(RIGHT(CJ37,1)=")","",IF(RIGHT(CJ37,2)=") ","",IF(RIGHT(CJ37,2)=").","","!!")))))</f>
        <v/>
      </c>
      <c r="CI37" s="99"/>
      <c r="CJ37" s="244" t="s">
        <v>637</v>
      </c>
      <c r="CK37" s="100" t="str">
        <f>IF(CO37="","",CK$3)</f>
        <v/>
      </c>
      <c r="CL37" s="101" t="str">
        <f>IF(CO37="","",CK$1)</f>
        <v/>
      </c>
      <c r="CM37" s="102" t="s">
        <v>292</v>
      </c>
      <c r="CN37" s="103" t="s">
        <v>292</v>
      </c>
      <c r="CO37" s="104" t="str">
        <f>IF(CV37="","",IF(ISNUMBER(SEARCH(":",CV37)),MID(CV37,FIND(":",CV37)+2,FIND("(",CV37)-FIND(":",CV37)-3),LEFT(CV37,FIND("(",CV37)-2)))</f>
        <v/>
      </c>
      <c r="CP37" s="105" t="str">
        <f>IF(CV37="","",MID(CV37,FIND("(",CV37)+1,4))</f>
        <v/>
      </c>
      <c r="CQ37" s="106" t="str">
        <f>IF(ISNUMBER(SEARCH("*female*",CV37)),"female",IF(ISNUMBER(SEARCH("*male*",CV37)),"male",""))</f>
        <v/>
      </c>
      <c r="CR37" s="107" t="s">
        <v>292</v>
      </c>
      <c r="CS37" s="108" t="str">
        <f>IF(CO37="","",(MID(CO37,(SEARCH("^^",SUBSTITUTE(CO37," ","^^",LEN(CO37)-LEN(SUBSTITUTE(CO37," ","")))))+1,99)&amp;"_"&amp;LEFT(CO37,FIND(" ",CO37)-1)&amp;"_"&amp;CP37))</f>
        <v/>
      </c>
      <c r="CT37" s="2" t="str">
        <f>IF(CV37="","",IF((LEN(CV37)-LEN(SUBSTITUTE(CV37,"male","")))/LEN("male")&gt;1,"!",IF(RIGHT(CV37,1)=")","",IF(RIGHT(CV37,2)=") ","",IF(RIGHT(CV37,2)=").","","!!")))))</f>
        <v/>
      </c>
      <c r="CU37" s="99"/>
      <c r="CV37" s="244" t="s">
        <v>292</v>
      </c>
      <c r="CW37" s="100" t="str">
        <f t="shared" si="452"/>
        <v/>
      </c>
      <c r="CX37" s="101" t="str">
        <f t="shared" si="453"/>
        <v/>
      </c>
      <c r="CY37" s="102" t="str">
        <f>IF($DA37="","",CW$2)</f>
        <v/>
      </c>
      <c r="CZ37" s="102" t="str">
        <f>IF($DA37="","",CW$3)</f>
        <v/>
      </c>
      <c r="DA37" s="104" t="str">
        <f t="shared" si="455"/>
        <v/>
      </c>
      <c r="DB37" s="105" t="str">
        <f t="shared" si="456"/>
        <v/>
      </c>
      <c r="DC37" s="106" t="str">
        <f t="shared" si="457"/>
        <v/>
      </c>
      <c r="DD37" s="107" t="str">
        <f t="shared" si="458"/>
        <v/>
      </c>
      <c r="DE37" s="108" t="str">
        <f t="shared" si="459"/>
        <v/>
      </c>
      <c r="DF37" s="2" t="str">
        <f>IF(DH37="","",IF((LEN(DH37)-LEN(SUBSTITUTE(DH37,"male","")))/LEN("male")&gt;1,"!",IF(RIGHT(DH37,1)=")","",IF(RIGHT(DH37,2)=") ","",IF(RIGHT(DH37,2)=").","","!!")))))</f>
        <v/>
      </c>
      <c r="DG37" s="99"/>
      <c r="DH37" s="244"/>
      <c r="DI37" s="100" t="str">
        <f>IF(DM37="","",DI$3)</f>
        <v/>
      </c>
      <c r="DJ37" s="101" t="str">
        <f>IF(DM37="","",DI$1)</f>
        <v/>
      </c>
      <c r="DK37" s="102" t="str">
        <f t="shared" si="256"/>
        <v/>
      </c>
      <c r="DL37" s="102" t="str">
        <f t="shared" si="257"/>
        <v/>
      </c>
      <c r="DM37" s="104" t="str">
        <f>IF(DT37="","",IF(ISNUMBER(SEARCH(":",DT37)),MID(DT37,FIND(":",DT37)+2,FIND("(",DT37)-FIND(":",DT37)-3),LEFT(DT37,FIND("(",DT37)-2)))</f>
        <v/>
      </c>
      <c r="DN37" s="105" t="str">
        <f>IF(DT37="","",MID(DT37,FIND("(",DT37)+1,4))</f>
        <v/>
      </c>
      <c r="DO37" s="106" t="str">
        <f>IF(ISNUMBER(SEARCH("*female*",DT37)),"female",IF(ISNUMBER(SEARCH("*male*",DT37)),"male",""))</f>
        <v/>
      </c>
      <c r="DP37" s="107" t="str">
        <f>IF(DT37="","",IF(ISERROR(MID(DT37,FIND("male,",DT37)+6,(FIND(")",DT37)-(FIND("male,",DT37)+6))))=TRUE,"missing/error",MID(DT37,FIND("male,",DT37)+6,(FIND(")",DT37)-(FIND("male,",DT37)+6)))))</f>
        <v/>
      </c>
      <c r="DQ37" s="108" t="str">
        <f>IF(DM37="","",(MID(DM37,(SEARCH("^^",SUBSTITUTE(DM37," ","^^",LEN(DM37)-LEN(SUBSTITUTE(DM37," ","")))))+1,99)&amp;"_"&amp;LEFT(DM37,FIND(" ",DM37)-1)&amp;"_"&amp;DN37))</f>
        <v/>
      </c>
      <c r="DR37" s="2" t="str">
        <f>IF(DT37="","",IF((LEN(DT37)-LEN(SUBSTITUTE(DT37,"male","")))/LEN("male")&gt;1,"!",IF(RIGHT(DT37,1)=")","",IF(RIGHT(DT37,2)=") ","",IF(RIGHT(DT37,2)=").","","!!")))))</f>
        <v/>
      </c>
      <c r="DS37" s="99"/>
      <c r="DT37" s="244"/>
      <c r="DU37" s="100" t="str">
        <f t="shared" si="71"/>
        <v/>
      </c>
      <c r="DV37" s="101" t="str">
        <f>IF(DY37="","",DU$1)</f>
        <v/>
      </c>
      <c r="DW37" s="102" t="str">
        <f t="shared" si="265"/>
        <v/>
      </c>
      <c r="DX37" s="102" t="str">
        <f t="shared" si="266"/>
        <v/>
      </c>
      <c r="DY37" s="104" t="str">
        <f>IF(EF37="","",IF(ISNUMBER(SEARCH(":",EF37)),MID(EF37,FIND(":",EF37)+2,FIND("(",EF37)-FIND(":",EF37)-3),LEFT(EF37,FIND("(",EF37)-2)))</f>
        <v/>
      </c>
      <c r="DZ37" s="105" t="str">
        <f>IF(EF37="","",MID(EF37,FIND("(",EF37)+1,4))</f>
        <v/>
      </c>
      <c r="EA37" s="106" t="str">
        <f>IF(ISNUMBER(SEARCH("*female*",EF37)),"female",IF(ISNUMBER(SEARCH("*male*",EF37)),"male",""))</f>
        <v/>
      </c>
      <c r="EB37" s="107" t="str">
        <f>IF(EF37="","",IF(ISERROR(MID(EF37,FIND("male,",EF37)+6,(FIND(")",EF37)-(FIND("male,",EF37)+6))))=TRUE,"missing/error",MID(EF37,FIND("male,",EF37)+6,(FIND(")",EF37)-(FIND("male,",EF37)+6)))))</f>
        <v/>
      </c>
      <c r="EC37" s="108" t="str">
        <f>IF(DY37="","",(MID(DY37,(SEARCH("^^",SUBSTITUTE(DY37," ","^^",LEN(DY37)-LEN(SUBSTITUTE(DY37," ","")))))+1,99)&amp;"_"&amp;LEFT(DY37,FIND(" ",DY37)-1)&amp;"_"&amp;DZ37))</f>
        <v/>
      </c>
      <c r="ED37" s="2" t="str">
        <f>IF(EF37="","",IF((LEN(EF37)-LEN(SUBSTITUTE(EF37,"male","")))/LEN("male")&gt;1,"!",IF(RIGHT(EF37,1)=")","",IF(RIGHT(EF37,2)=") ","",IF(RIGHT(EF37,2)=").","","!!")))))</f>
        <v/>
      </c>
      <c r="EE37" s="99"/>
      <c r="EF37" s="244"/>
      <c r="EG37" s="100" t="str">
        <f t="shared" si="79"/>
        <v/>
      </c>
      <c r="EH37" s="101" t="str">
        <f>IF(EK37="","",EG$1)</f>
        <v/>
      </c>
      <c r="EI37" s="102" t="str">
        <f t="shared" si="572"/>
        <v/>
      </c>
      <c r="EJ37" s="102" t="str">
        <f t="shared" si="571"/>
        <v/>
      </c>
      <c r="EK37" s="104" t="str">
        <f>IF(ER37="","",IF(ISNUMBER(SEARCH(":",ER37)),MID(ER37,FIND(":",ER37)+2,FIND("(",ER37)-FIND(":",ER37)-3),LEFT(ER37,FIND("(",ER37)-2)))</f>
        <v/>
      </c>
      <c r="EL37" s="105" t="str">
        <f>IF(ER37="","",MID(ER37,FIND("(",ER37)+1,4))</f>
        <v/>
      </c>
      <c r="EM37" s="106" t="str">
        <f>IF(ISNUMBER(SEARCH("*female*",ER37)),"female",IF(ISNUMBER(SEARCH("*male*",ER37)),"male",""))</f>
        <v/>
      </c>
      <c r="EN37" s="107" t="str">
        <f>IF(ER37="","",IF(ISERROR(MID(ER37,FIND("male,",ER37)+6,(FIND(")",ER37)-(FIND("male,",ER37)+6))))=TRUE,"missing/error",MID(ER37,FIND("male,",ER37)+6,(FIND(")",ER37)-(FIND("male,",ER37)+6)))))</f>
        <v/>
      </c>
      <c r="EO37" s="108" t="str">
        <f>IF(EK37="","",(MID(EK37,(SEARCH("^^",SUBSTITUTE(EK37," ","^^",LEN(EK37)-LEN(SUBSTITUTE(EK37," ","")))))+1,99)&amp;"_"&amp;LEFT(EK37,FIND(" ",EK37)-1)&amp;"_"&amp;EL37))</f>
        <v/>
      </c>
      <c r="EP37" s="2" t="str">
        <f>IF(ER37="","",IF((LEN(ER37)-LEN(SUBSTITUTE(ER37,"male","")))/LEN("male")&gt;1,"!",IF(RIGHT(ER37,1)=")","",IF(RIGHT(ER37,2)=") ","",IF(RIGHT(ER37,2)=").","","!!")))))</f>
        <v/>
      </c>
      <c r="EQ37" s="99"/>
      <c r="ER37" s="244"/>
      <c r="ES37" s="100">
        <f t="shared" si="87"/>
        <v>45291</v>
      </c>
      <c r="ET37" s="101" t="str">
        <f t="shared" si="275"/>
        <v>Støre I</v>
      </c>
      <c r="EU37" s="102">
        <v>45215</v>
      </c>
      <c r="EV37" s="102">
        <f t="shared" si="277"/>
        <v>45291</v>
      </c>
      <c r="EW37" s="104" t="str">
        <f t="shared" si="278"/>
        <v>Cecilie Myrseth</v>
      </c>
      <c r="EX37" s="105" t="str">
        <f t="shared" si="279"/>
        <v>1984</v>
      </c>
      <c r="EY37" s="106" t="str">
        <f t="shared" si="280"/>
        <v>female</v>
      </c>
      <c r="EZ37" s="107" t="str">
        <f t="shared" si="281"/>
        <v>no_dna01</v>
      </c>
      <c r="FA37" s="108" t="str">
        <f t="shared" si="282"/>
        <v>Myrseth_Cecilie_1984</v>
      </c>
      <c r="FB37" s="2" t="str">
        <f t="shared" si="283"/>
        <v/>
      </c>
      <c r="FC37" s="99"/>
      <c r="FD37" s="244" t="s">
        <v>1066</v>
      </c>
      <c r="FE37" s="100"/>
      <c r="FF37" s="101" t="str">
        <f>IF(FI37="","",FE$1)</f>
        <v/>
      </c>
      <c r="FG37" s="102"/>
      <c r="FH37" s="103"/>
      <c r="FI37" s="104" t="str">
        <f>IF(FP37="","",IF(ISNUMBER(SEARCH(":",FP37)),MID(FP37,FIND(":",FP37)+2,FIND("(",FP37)-FIND(":",FP37)-3),LEFT(FP37,FIND("(",FP37)-2)))</f>
        <v/>
      </c>
      <c r="FJ37" s="105" t="str">
        <f>IF(FP37="","",MID(FP37,FIND("(",FP37)+1,4))</f>
        <v/>
      </c>
      <c r="FK37" s="106" t="str">
        <f>IF(ISNUMBER(SEARCH("*female*",FP37)),"female",IF(ISNUMBER(SEARCH("*male*",FP37)),"male",""))</f>
        <v/>
      </c>
      <c r="FL37" s="107" t="str">
        <f>IF(FP37="","",IF(ISERROR(MID(FP37,FIND("male,",FP37)+6,(FIND(")",FP37)-(FIND("male,",FP37)+6))))=TRUE,"missing/error",MID(FP37,FIND("male,",FP37)+6,(FIND(")",FP37)-(FIND("male,",FP37)+6)))))</f>
        <v/>
      </c>
      <c r="FM37" s="108" t="str">
        <f>IF(FI37="","",(MID(FI37,(SEARCH("^^",SUBSTITUTE(FI37," ","^^",LEN(FI37)-LEN(SUBSTITUTE(FI37," ","")))))+1,99)&amp;"_"&amp;LEFT(FI37,FIND(" ",FI37)-1)&amp;"_"&amp;FJ37))</f>
        <v/>
      </c>
      <c r="FN37" s="2" t="str">
        <f>IF(FP37="","",IF((LEN(FP37)-LEN(SUBSTITUTE(FP37,"male","")))/LEN("male")&gt;1,"!",IF(RIGHT(FP37,1)=")","",IF(RIGHT(FP37,2)=") ","",IF(RIGHT(FP37,2)=").","","!!")))))</f>
        <v/>
      </c>
      <c r="FO37" s="99"/>
      <c r="FP37" s="244"/>
      <c r="FQ37" s="100" t="str">
        <f>IF(FU37="","",FQ$3)</f>
        <v/>
      </c>
      <c r="FR37" s="101" t="str">
        <f>IF(FU37="","",FQ$1)</f>
        <v/>
      </c>
      <c r="FS37" s="102"/>
      <c r="FT37" s="103"/>
      <c r="FU37" s="104" t="str">
        <f>IF(GB37="","",IF(ISNUMBER(SEARCH(":",GB37)),MID(GB37,FIND(":",GB37)+2,FIND("(",GB37)-FIND(":",GB37)-3),LEFT(GB37,FIND("(",GB37)-2)))</f>
        <v/>
      </c>
      <c r="FV37" s="105" t="str">
        <f>IF(GB37="","",MID(GB37,FIND("(",GB37)+1,4))</f>
        <v/>
      </c>
      <c r="FW37" s="106" t="str">
        <f>IF(ISNUMBER(SEARCH("*female*",GB37)),"female",IF(ISNUMBER(SEARCH("*male*",GB37)),"male",""))</f>
        <v/>
      </c>
      <c r="FX37" s="107" t="str">
        <f>IF(GB37="","",IF(ISERROR(MID(GB37,FIND("male,",GB37)+6,(FIND(")",GB37)-(FIND("male,",GB37)+6))))=TRUE,"missing/error",MID(GB37,FIND("male,",GB37)+6,(FIND(")",GB37)-(FIND("male,",GB37)+6)))))</f>
        <v/>
      </c>
      <c r="FY37" s="108" t="str">
        <f>IF(FU37="","",(MID(FU37,(SEARCH("^^",SUBSTITUTE(FU37," ","^^",LEN(FU37)-LEN(SUBSTITUTE(FU37," ","")))))+1,99)&amp;"_"&amp;LEFT(FU37,FIND(" ",FU37)-1)&amp;"_"&amp;FV37))</f>
        <v/>
      </c>
      <c r="FZ37" s="2" t="str">
        <f>IF(GB37="","",IF((LEN(GB37)-LEN(SUBSTITUTE(GB37,"male","")))/LEN("male")&gt;1,"!",IF(RIGHT(GB37,1)=")","",IF(RIGHT(GB37,2)=") ","",IF(RIGHT(GB37,2)=").","","!!")))))</f>
        <v/>
      </c>
      <c r="GA37" s="99"/>
      <c r="GB37" s="244"/>
      <c r="GC37" s="100" t="str">
        <f>IF(GG37="","",GC$3)</f>
        <v/>
      </c>
      <c r="GD37" s="101" t="str">
        <f>IF(GG37="","",GC$1)</f>
        <v/>
      </c>
      <c r="GE37" s="102"/>
      <c r="GF37" s="103"/>
      <c r="GG37" s="104" t="str">
        <f>IF(GN37="","",IF(ISNUMBER(SEARCH(":",GN37)),MID(GN37,FIND(":",GN37)+2,FIND("(",GN37)-FIND(":",GN37)-3),LEFT(GN37,FIND("(",GN37)-2)))</f>
        <v/>
      </c>
      <c r="GH37" s="105" t="str">
        <f>IF(GN37="","",MID(GN37,FIND("(",GN37)+1,4))</f>
        <v/>
      </c>
      <c r="GI37" s="106" t="str">
        <f>IF(ISNUMBER(SEARCH("*female*",GN37)),"female",IF(ISNUMBER(SEARCH("*male*",GN37)),"male",""))</f>
        <v/>
      </c>
      <c r="GJ37" s="107" t="str">
        <f>IF(GN37="","",IF(ISERROR(MID(GN37,FIND("male,",GN37)+6,(FIND(")",GN37)-(FIND("male,",GN37)+6))))=TRUE,"missing/error",MID(GN37,FIND("male,",GN37)+6,(FIND(")",GN37)-(FIND("male,",GN37)+6)))))</f>
        <v/>
      </c>
      <c r="GK37" s="108" t="str">
        <f>IF(GG37="","",(MID(GG37,(SEARCH("^^",SUBSTITUTE(GG37," ","^^",LEN(GG37)-LEN(SUBSTITUTE(GG37," ","")))))+1,99)&amp;"_"&amp;LEFT(GG37,FIND(" ",GG37)-1)&amp;"_"&amp;GH37))</f>
        <v/>
      </c>
      <c r="GL37" s="2" t="str">
        <f>IF(GN37="","",IF((LEN(GN37)-LEN(SUBSTITUTE(GN37,"male","")))/LEN("male")&gt;1,"!",IF(RIGHT(GN37,1)=")","",IF(RIGHT(GN37,2)=") ","",IF(RIGHT(GN37,2)=").","","!!")))))</f>
        <v/>
      </c>
      <c r="GM37" s="99"/>
      <c r="GN37" s="244"/>
      <c r="GO37" s="100" t="str">
        <f>IF(GS37="","",GO$3)</f>
        <v/>
      </c>
      <c r="GP37" s="101" t="str">
        <f>IF(GS37="","",GO$1)</f>
        <v/>
      </c>
      <c r="GQ37" s="102"/>
      <c r="GR37" s="103"/>
      <c r="GS37" s="104" t="str">
        <f>IF(GZ37="","",IF(ISNUMBER(SEARCH(":",GZ37)),MID(GZ37,FIND(":",GZ37)+2,FIND("(",GZ37)-FIND(":",GZ37)-3),LEFT(GZ37,FIND("(",GZ37)-2)))</f>
        <v/>
      </c>
      <c r="GT37" s="105" t="str">
        <f>IF(GZ37="","",MID(GZ37,FIND("(",GZ37)+1,4))</f>
        <v/>
      </c>
      <c r="GU37" s="106" t="str">
        <f>IF(ISNUMBER(SEARCH("*female*",GZ37)),"female",IF(ISNUMBER(SEARCH("*male*",GZ37)),"male",""))</f>
        <v/>
      </c>
      <c r="GV37" s="107" t="str">
        <f>IF(GZ37="","",IF(ISERROR(MID(GZ37,FIND("male,",GZ37)+6,(FIND(")",GZ37)-(FIND("male,",GZ37)+6))))=TRUE,"missing/error",MID(GZ37,FIND("male,",GZ37)+6,(FIND(")",GZ37)-(FIND("male,",GZ37)+6)))))</f>
        <v/>
      </c>
      <c r="GW37" s="108" t="str">
        <f>IF(GS37="","",(MID(GS37,(SEARCH("^^",SUBSTITUTE(GS37," ","^^",LEN(GS37)-LEN(SUBSTITUTE(GS37," ","")))))+1,99)&amp;"_"&amp;LEFT(GS37,FIND(" ",GS37)-1)&amp;"_"&amp;GT37))</f>
        <v/>
      </c>
      <c r="GX37" s="2" t="str">
        <f>IF(GZ37="","",IF((LEN(GZ37)-LEN(SUBSTITUTE(GZ37,"male","")))/LEN("male")&gt;1,"!",IF(RIGHT(GZ37,1)=")","",IF(RIGHT(GZ37,2)=") ","",IF(RIGHT(GZ37,2)=").","","!!")))))</f>
        <v/>
      </c>
      <c r="GY37" s="99"/>
      <c r="GZ37" s="244"/>
      <c r="HA37" s="100" t="str">
        <f>IF(HE37="","",HA$3)</f>
        <v/>
      </c>
      <c r="HB37" s="101" t="str">
        <f>IF(HE37="","",HA$1)</f>
        <v/>
      </c>
      <c r="HC37" s="102"/>
      <c r="HD37" s="103"/>
      <c r="HE37" s="104" t="str">
        <f>IF(HL37="","",IF(ISNUMBER(SEARCH(":",HL37)),MID(HL37,FIND(":",HL37)+2,FIND("(",HL37)-FIND(":",HL37)-3),LEFT(HL37,FIND("(",HL37)-2)))</f>
        <v/>
      </c>
      <c r="HF37" s="105" t="str">
        <f>IF(HL37="","",MID(HL37,FIND("(",HL37)+1,4))</f>
        <v/>
      </c>
      <c r="HG37" s="106" t="str">
        <f>IF(ISNUMBER(SEARCH("*female*",HL37)),"female",IF(ISNUMBER(SEARCH("*male*",HL37)),"male",""))</f>
        <v/>
      </c>
      <c r="HH37" s="107" t="str">
        <f>IF(HL37="","",IF(ISERROR(MID(HL37,FIND("male,",HL37)+6,(FIND(")",HL37)-(FIND("male,",HL37)+6))))=TRUE,"missing/error",MID(HL37,FIND("male,",HL37)+6,(FIND(")",HL37)-(FIND("male,",HL37)+6)))))</f>
        <v/>
      </c>
      <c r="HI37" s="108" t="str">
        <f>IF(HE37="","",(MID(HE37,(SEARCH("^^",SUBSTITUTE(HE37," ","^^",LEN(HE37)-LEN(SUBSTITUTE(HE37," ","")))))+1,99)&amp;"_"&amp;LEFT(HE37,FIND(" ",HE37)-1)&amp;"_"&amp;HF37))</f>
        <v/>
      </c>
      <c r="HJ37" s="2" t="str">
        <f>IF(HL37="","",IF((LEN(HL37)-LEN(SUBSTITUTE(HL37,"male","")))/LEN("male")&gt;1,"!",IF(RIGHT(HL37,1)=")","",IF(RIGHT(HL37,2)=") ","",IF(RIGHT(HL37,2)=").","","!!")))))</f>
        <v/>
      </c>
      <c r="HK37" s="99"/>
      <c r="HL37" s="244"/>
      <c r="HM37" s="100" t="str">
        <f>IF(HQ37="","",HM$3)</f>
        <v/>
      </c>
      <c r="HN37" s="101" t="str">
        <f>IF(HQ37="","",HM$1)</f>
        <v/>
      </c>
      <c r="HO37" s="102"/>
      <c r="HP37" s="103"/>
      <c r="HQ37" s="104" t="str">
        <f>IF(HX37="","",IF(ISNUMBER(SEARCH(":",HX37)),MID(HX37,FIND(":",HX37)+2,FIND("(",HX37)-FIND(":",HX37)-3),LEFT(HX37,FIND("(",HX37)-2)))</f>
        <v/>
      </c>
      <c r="HR37" s="105" t="str">
        <f>IF(HX37="","",MID(HX37,FIND("(",HX37)+1,4))</f>
        <v/>
      </c>
      <c r="HS37" s="106" t="str">
        <f>IF(ISNUMBER(SEARCH("*female*",HX37)),"female",IF(ISNUMBER(SEARCH("*male*",HX37)),"male",""))</f>
        <v/>
      </c>
      <c r="HT37" s="107" t="str">
        <f>IF(HX37="","",IF(ISERROR(MID(HX37,FIND("male,",HX37)+6,(FIND(")",HX37)-(FIND("male,",HX37)+6))))=TRUE,"missing/error",MID(HX37,FIND("male,",HX37)+6,(FIND(")",HX37)-(FIND("male,",HX37)+6)))))</f>
        <v/>
      </c>
      <c r="HU37" s="108" t="str">
        <f>IF(HQ37="","",(MID(HQ37,(SEARCH("^^",SUBSTITUTE(HQ37," ","^^",LEN(HQ37)-LEN(SUBSTITUTE(HQ37," ","")))))+1,99)&amp;"_"&amp;LEFT(HQ37,FIND(" ",HQ37)-1)&amp;"_"&amp;HR37))</f>
        <v/>
      </c>
      <c r="HV37" s="2" t="str">
        <f>IF(HX37="","",IF((LEN(HX37)-LEN(SUBSTITUTE(HX37,"male","")))/LEN("male")&gt;1,"!",IF(RIGHT(HX37,1)=")","",IF(RIGHT(HX37,2)=") ","",IF(RIGHT(HX37,2)=").","","!!")))))</f>
        <v/>
      </c>
      <c r="HW37" s="99"/>
      <c r="HX37" s="244"/>
      <c r="HY37" s="100" t="str">
        <f>IF(IC37="","",HY$3)</f>
        <v/>
      </c>
      <c r="HZ37" s="101" t="str">
        <f>IF(IC37="","",HY$1)</f>
        <v/>
      </c>
      <c r="IA37" s="102"/>
      <c r="IB37" s="103"/>
      <c r="IC37" s="104" t="str">
        <f>IF(IJ37="","",IF(ISNUMBER(SEARCH(":",IJ37)),MID(IJ37,FIND(":",IJ37)+2,FIND("(",IJ37)-FIND(":",IJ37)-3),LEFT(IJ37,FIND("(",IJ37)-2)))</f>
        <v/>
      </c>
      <c r="ID37" s="105" t="str">
        <f>IF(IJ37="","",MID(IJ37,FIND("(",IJ37)+1,4))</f>
        <v/>
      </c>
      <c r="IE37" s="106" t="str">
        <f>IF(ISNUMBER(SEARCH("*female*",IJ37)),"female",IF(ISNUMBER(SEARCH("*male*",IJ37)),"male",""))</f>
        <v/>
      </c>
      <c r="IF37" s="107" t="str">
        <f>IF(IJ37="","",IF(ISERROR(MID(IJ37,FIND("male,",IJ37)+6,(FIND(")",IJ37)-(FIND("male,",IJ37)+6))))=TRUE,"missing/error",MID(IJ37,FIND("male,",IJ37)+6,(FIND(")",IJ37)-(FIND("male,",IJ37)+6)))))</f>
        <v/>
      </c>
      <c r="IG37" s="108" t="str">
        <f>IF(IC37="","",(MID(IC37,(SEARCH("^^",SUBSTITUTE(IC37," ","^^",LEN(IC37)-LEN(SUBSTITUTE(IC37," ","")))))+1,99)&amp;"_"&amp;LEFT(IC37,FIND(" ",IC37)-1)&amp;"_"&amp;ID37))</f>
        <v/>
      </c>
      <c r="IH37" s="2" t="str">
        <f>IF(IJ37="","",IF((LEN(IJ37)-LEN(SUBSTITUTE(IJ37,"male","")))/LEN("male")&gt;1,"!",IF(RIGHT(IJ37,1)=")","",IF(RIGHT(IJ37,2)=") ","",IF(RIGHT(IJ37,2)=").","","!!")))))</f>
        <v/>
      </c>
      <c r="II37" s="99"/>
      <c r="IJ37" s="244"/>
      <c r="IK37" s="100" t="str">
        <f>IF(IO37="","",IK$3)</f>
        <v/>
      </c>
      <c r="IL37" s="101" t="str">
        <f>IF(IO37="","",IK$1)</f>
        <v/>
      </c>
      <c r="IM37" s="102"/>
      <c r="IN37" s="103"/>
      <c r="IO37" s="104" t="str">
        <f>IF(IV37="","",IF(ISNUMBER(SEARCH(":",IV37)),MID(IV37,FIND(":",IV37)+2,FIND("(",IV37)-FIND(":",IV37)-3),LEFT(IV37,FIND("(",IV37)-2)))</f>
        <v/>
      </c>
      <c r="IP37" s="105" t="str">
        <f>IF(IV37="","",MID(IV37,FIND("(",IV37)+1,4))</f>
        <v/>
      </c>
      <c r="IQ37" s="106" t="str">
        <f>IF(ISNUMBER(SEARCH("*female*",IV37)),"female",IF(ISNUMBER(SEARCH("*male*",IV37)),"male",""))</f>
        <v/>
      </c>
      <c r="IR37" s="107" t="str">
        <f>IF(IV37="","",IF(ISERROR(MID(IV37,FIND("male,",IV37)+6,(FIND(")",IV37)-(FIND("male,",IV37)+6))))=TRUE,"missing/error",MID(IV37,FIND("male,",IV37)+6,(FIND(")",IV37)-(FIND("male,",IV37)+6)))))</f>
        <v/>
      </c>
      <c r="IS37" s="108" t="str">
        <f>IF(IO37="","",(MID(IO37,(SEARCH("^^",SUBSTITUTE(IO37," ","^^",LEN(IO37)-LEN(SUBSTITUTE(IO37," ","")))))+1,99)&amp;"_"&amp;LEFT(IO37,FIND(" ",IO37)-1)&amp;"_"&amp;IP37))</f>
        <v/>
      </c>
      <c r="IT37" s="2" t="str">
        <f>IF(IV37="","",IF((LEN(IV37)-LEN(SUBSTITUTE(IV37,"male","")))/LEN("male")&gt;1,"!",IF(RIGHT(IV37,1)=")","",IF(RIGHT(IV37,2)=") ","",IF(RIGHT(IV37,2)=").","","!!")))))</f>
        <v/>
      </c>
      <c r="IU37" s="99"/>
      <c r="IV37" s="244"/>
      <c r="IW37" s="100" t="str">
        <f>IF(JA37="","",IW$3)</f>
        <v/>
      </c>
      <c r="IX37" s="101" t="str">
        <f>IF(JA37="","",IW$1)</f>
        <v/>
      </c>
      <c r="IY37" s="102"/>
      <c r="IZ37" s="103"/>
      <c r="JA37" s="104" t="str">
        <f>IF(JH37="","",IF(ISNUMBER(SEARCH(":",JH37)),MID(JH37,FIND(":",JH37)+2,FIND("(",JH37)-FIND(":",JH37)-3),LEFT(JH37,FIND("(",JH37)-2)))</f>
        <v/>
      </c>
      <c r="JB37" s="105" t="str">
        <f>IF(JH37="","",MID(JH37,FIND("(",JH37)+1,4))</f>
        <v/>
      </c>
      <c r="JC37" s="106" t="str">
        <f>IF(ISNUMBER(SEARCH("*female*",JH37)),"female",IF(ISNUMBER(SEARCH("*male*",JH37)),"male",""))</f>
        <v/>
      </c>
      <c r="JD37" s="107" t="str">
        <f>IF(JH37="","",IF(ISERROR(MID(JH37,FIND("male,",JH37)+6,(FIND(")",JH37)-(FIND("male,",JH37)+6))))=TRUE,"missing/error",MID(JH37,FIND("male,",JH37)+6,(FIND(")",JH37)-(FIND("male,",JH37)+6)))))</f>
        <v/>
      </c>
      <c r="JE37" s="108" t="str">
        <f>IF(JA37="","",(MID(JA37,(SEARCH("^^",SUBSTITUTE(JA37," ","^^",LEN(JA37)-LEN(SUBSTITUTE(JA37," ","")))))+1,99)&amp;"_"&amp;LEFT(JA37,FIND(" ",JA37)-1)&amp;"_"&amp;JB37))</f>
        <v/>
      </c>
      <c r="JF37" s="2" t="str">
        <f>IF(JH37="","",IF((LEN(JH37)-LEN(SUBSTITUTE(JH37,"male","")))/LEN("male")&gt;1,"!",IF(RIGHT(JH37,1)=")","",IF(RIGHT(JH37,2)=") ","",IF(RIGHT(JH37,2)=").","","!!")))))</f>
        <v/>
      </c>
      <c r="JG37" s="99"/>
      <c r="JH37" s="244"/>
      <c r="JI37" s="100" t="str">
        <f>IF(JM37="","",JI$3)</f>
        <v/>
      </c>
      <c r="JJ37" s="101" t="str">
        <f>IF(JM37="","",JI$1)</f>
        <v/>
      </c>
      <c r="JK37" s="102"/>
      <c r="JL37" s="103"/>
      <c r="JM37" s="104" t="str">
        <f>IF(JT37="","",IF(ISNUMBER(SEARCH(":",JT37)),MID(JT37,FIND(":",JT37)+2,FIND("(",JT37)-FIND(":",JT37)-3),LEFT(JT37,FIND("(",JT37)-2)))</f>
        <v/>
      </c>
      <c r="JN37" s="105" t="str">
        <f>IF(JT37="","",MID(JT37,FIND("(",JT37)+1,4))</f>
        <v/>
      </c>
      <c r="JO37" s="106" t="str">
        <f>IF(ISNUMBER(SEARCH("*female*",JT37)),"female",IF(ISNUMBER(SEARCH("*male*",JT37)),"male",""))</f>
        <v/>
      </c>
      <c r="JP37" s="107" t="str">
        <f>IF(JT37="","",IF(ISERROR(MID(JT37,FIND("male,",JT37)+6,(FIND(")",JT37)-(FIND("male,",JT37)+6))))=TRUE,"missing/error",MID(JT37,FIND("male,",JT37)+6,(FIND(")",JT37)-(FIND("male,",JT37)+6)))))</f>
        <v/>
      </c>
      <c r="JQ37" s="108" t="str">
        <f>IF(JM37="","",(MID(JM37,(SEARCH("^^",SUBSTITUTE(JM37," ","^^",LEN(JM37)-LEN(SUBSTITUTE(JM37," ","")))))+1,99)&amp;"_"&amp;LEFT(JM37,FIND(" ",JM37)-1)&amp;"_"&amp;JN37))</f>
        <v/>
      </c>
      <c r="JR37" s="2" t="str">
        <f>IF(JT37="","",IF((LEN(JT37)-LEN(SUBSTITUTE(JT37,"male","")))/LEN("male")&gt;1,"!",IF(RIGHT(JT37,1)=")","",IF(RIGHT(JT37,2)=") ","",IF(RIGHT(JT37,2)=").","","!!")))))</f>
        <v/>
      </c>
      <c r="JS37" s="99"/>
      <c r="JT37" s="244"/>
      <c r="JU37" s="100" t="str">
        <f>IF(JY37="","",JU$3)</f>
        <v/>
      </c>
      <c r="JV37" s="101" t="str">
        <f>IF(JY37="","",JU$1)</f>
        <v/>
      </c>
      <c r="JW37" s="102"/>
      <c r="JX37" s="103"/>
      <c r="JY37" s="104" t="str">
        <f>IF(KF37="","",IF(ISNUMBER(SEARCH(":",KF37)),MID(KF37,FIND(":",KF37)+2,FIND("(",KF37)-FIND(":",KF37)-3),LEFT(KF37,FIND("(",KF37)-2)))</f>
        <v/>
      </c>
      <c r="JZ37" s="105" t="str">
        <f>IF(KF37="","",MID(KF37,FIND("(",KF37)+1,4))</f>
        <v/>
      </c>
      <c r="KA37" s="106" t="str">
        <f>IF(ISNUMBER(SEARCH("*female*",KF37)),"female",IF(ISNUMBER(SEARCH("*male*",KF37)),"male",""))</f>
        <v/>
      </c>
      <c r="KB37" s="107" t="str">
        <f>IF(KF37="","",IF(ISERROR(MID(KF37,FIND("male,",KF37)+6,(FIND(")",KF37)-(FIND("male,",KF37)+6))))=TRUE,"missing/error",MID(KF37,FIND("male,",KF37)+6,(FIND(")",KF37)-(FIND("male,",KF37)+6)))))</f>
        <v/>
      </c>
      <c r="KC37" s="108" t="str">
        <f>IF(JY37="","",(MID(JY37,(SEARCH("^^",SUBSTITUTE(JY37," ","^^",LEN(JY37)-LEN(SUBSTITUTE(JY37," ","")))))+1,99)&amp;"_"&amp;LEFT(JY37,FIND(" ",JY37)-1)&amp;"_"&amp;JZ37))</f>
        <v/>
      </c>
      <c r="KD37" s="2" t="str">
        <f>IF(KF37="","",IF((LEN(KF37)-LEN(SUBSTITUTE(KF37,"male","")))/LEN("male")&gt;1,"!",IF(RIGHT(KF37,1)=")","",IF(RIGHT(KF37,2)=") ","",IF(RIGHT(KF37,2)=").","","!!")))))</f>
        <v/>
      </c>
      <c r="KE37" s="99"/>
      <c r="KF37" s="244"/>
    </row>
    <row r="38" spans="1:292" ht="13.5" customHeight="1" x14ac:dyDescent="0.25">
      <c r="A38" s="20"/>
      <c r="B38" s="99" t="s">
        <v>545</v>
      </c>
      <c r="C38" s="2" t="s">
        <v>546</v>
      </c>
      <c r="D38" s="244"/>
      <c r="E38" s="100">
        <f t="shared" si="184"/>
        <v>34226</v>
      </c>
      <c r="F38" s="101" t="str">
        <f t="shared" si="185"/>
        <v>Brundtland III</v>
      </c>
      <c r="G38" s="102">
        <v>33180</v>
      </c>
      <c r="H38" s="103">
        <v>34061</v>
      </c>
      <c r="I38" s="104" t="str">
        <f t="shared" si="186"/>
        <v>Johan Jorgen Holst</v>
      </c>
      <c r="J38" s="105" t="str">
        <f t="shared" si="187"/>
        <v>1937</v>
      </c>
      <c r="K38" s="106" t="str">
        <f t="shared" si="188"/>
        <v>male</v>
      </c>
      <c r="L38" s="107" t="str">
        <f t="shared" si="189"/>
        <v>no_dna01</v>
      </c>
      <c r="M38" s="108" t="str">
        <f t="shared" si="190"/>
        <v>Holst_Johan_1937</v>
      </c>
      <c r="N38" s="2" t="str">
        <f t="shared" si="191"/>
        <v/>
      </c>
      <c r="O38" s="99" t="s">
        <v>603</v>
      </c>
      <c r="P38" s="244" t="s">
        <v>700</v>
      </c>
      <c r="Q38" s="100">
        <f t="shared" si="192"/>
        <v>35363</v>
      </c>
      <c r="R38" s="101" t="str">
        <f t="shared" si="193"/>
        <v>Brundtland IV</v>
      </c>
      <c r="S38" s="102">
        <v>34226</v>
      </c>
      <c r="T38" s="103">
        <v>35363</v>
      </c>
      <c r="U38" s="104" t="str">
        <f t="shared" si="194"/>
        <v xml:space="preserve"> Jørgen Kosmo</v>
      </c>
      <c r="V38" s="105" t="str">
        <f t="shared" si="195"/>
        <v>1948</v>
      </c>
      <c r="W38" s="106" t="str">
        <f t="shared" si="196"/>
        <v>male</v>
      </c>
      <c r="X38" s="107" t="str">
        <f t="shared" si="197"/>
        <v>no_dna01</v>
      </c>
      <c r="Y38" s="108" t="str">
        <f t="shared" si="198"/>
        <v>Kosmo__1948</v>
      </c>
      <c r="Z38" s="2" t="str">
        <f t="shared" si="199"/>
        <v/>
      </c>
      <c r="AA38" s="99"/>
      <c r="AB38" s="244" t="s">
        <v>701</v>
      </c>
      <c r="AC38" s="100">
        <f t="shared" si="200"/>
        <v>35720</v>
      </c>
      <c r="AD38" s="101" t="str">
        <f t="shared" si="201"/>
        <v>Jagland I</v>
      </c>
      <c r="AE38" s="102">
        <v>35363</v>
      </c>
      <c r="AF38" s="103">
        <v>35713</v>
      </c>
      <c r="AG38" s="104" t="str">
        <f t="shared" si="202"/>
        <v xml:space="preserve"> Jørgen Kosmo</v>
      </c>
      <c r="AH38" s="105" t="str">
        <f t="shared" si="203"/>
        <v>1948</v>
      </c>
      <c r="AI38" s="106" t="str">
        <f t="shared" si="204"/>
        <v>male</v>
      </c>
      <c r="AJ38" s="107" t="str">
        <f t="shared" si="205"/>
        <v>no_dna01</v>
      </c>
      <c r="AK38" s="108" t="str">
        <f t="shared" si="206"/>
        <v>Kosmo__1948</v>
      </c>
      <c r="AL38" s="2" t="str">
        <f t="shared" si="207"/>
        <v/>
      </c>
      <c r="AM38" s="99"/>
      <c r="AN38" s="244" t="s">
        <v>701</v>
      </c>
      <c r="AO38" s="100">
        <f t="shared" si="208"/>
        <v>36602</v>
      </c>
      <c r="AP38" s="101" t="str">
        <f t="shared" si="209"/>
        <v>Bondevik I</v>
      </c>
      <c r="AQ38" s="102">
        <v>35713</v>
      </c>
      <c r="AR38" s="103">
        <v>36234</v>
      </c>
      <c r="AS38" s="104" t="str">
        <f t="shared" si="210"/>
        <v>Dag Jostein Fjærvoll</v>
      </c>
      <c r="AT38" s="105" t="str">
        <f t="shared" si="211"/>
        <v>1947</v>
      </c>
      <c r="AU38" s="106" t="str">
        <f t="shared" si="212"/>
        <v>male</v>
      </c>
      <c r="AV38" s="107" t="s">
        <v>296</v>
      </c>
      <c r="AW38" s="108" t="str">
        <f t="shared" si="213"/>
        <v>Fjærvoll_Dag_1947</v>
      </c>
      <c r="AX38" s="2" t="str">
        <f t="shared" si="214"/>
        <v/>
      </c>
      <c r="AY38" s="99"/>
      <c r="AZ38" s="244" t="s">
        <v>757</v>
      </c>
      <c r="BA38" s="100">
        <f t="shared" si="215"/>
        <v>37183</v>
      </c>
      <c r="BB38" s="101" t="str">
        <f t="shared" si="216"/>
        <v>Stoltenberg I</v>
      </c>
      <c r="BC38" s="102">
        <v>36602</v>
      </c>
      <c r="BD38" s="103">
        <v>37183</v>
      </c>
      <c r="BE38" s="104" t="str">
        <f t="shared" si="217"/>
        <v>Bjørn Tore Godal</v>
      </c>
      <c r="BF38" s="105" t="str">
        <f t="shared" si="218"/>
        <v>1945</v>
      </c>
      <c r="BG38" s="106" t="str">
        <f t="shared" si="219"/>
        <v>male</v>
      </c>
      <c r="BH38" s="107" t="str">
        <f t="shared" si="220"/>
        <v>no_dna01</v>
      </c>
      <c r="BI38" s="108" t="str">
        <f t="shared" si="221"/>
        <v>Godal_Bjørn_1945</v>
      </c>
      <c r="BJ38" s="2" t="str">
        <f t="shared" si="222"/>
        <v/>
      </c>
      <c r="BK38" s="99"/>
      <c r="BL38" s="244" t="s">
        <v>686</v>
      </c>
      <c r="BM38" s="100">
        <f t="shared" si="223"/>
        <v>38642</v>
      </c>
      <c r="BN38" s="101" t="str">
        <f t="shared" si="224"/>
        <v>Bondevik II</v>
      </c>
      <c r="BO38" s="102">
        <v>37183</v>
      </c>
      <c r="BP38" s="103">
        <v>38642</v>
      </c>
      <c r="BQ38" s="104" t="str">
        <f t="shared" si="225"/>
        <v>Kristin Krohn Devold</v>
      </c>
      <c r="BR38" s="105" t="str">
        <f t="shared" si="226"/>
        <v>1961</v>
      </c>
      <c r="BS38" s="106" t="str">
        <f t="shared" si="227"/>
        <v>female</v>
      </c>
      <c r="BT38" s="107" t="s">
        <v>299</v>
      </c>
      <c r="BU38" s="108" t="str">
        <f t="shared" si="228"/>
        <v>Devold_Kristin_1961</v>
      </c>
      <c r="BV38" s="2" t="str">
        <f t="shared" si="229"/>
        <v/>
      </c>
      <c r="BW38" s="99"/>
      <c r="BX38" s="244" t="s">
        <v>645</v>
      </c>
      <c r="BY38" s="100">
        <f t="shared" si="230"/>
        <v>40106</v>
      </c>
      <c r="BZ38" s="101" t="str">
        <f t="shared" si="231"/>
        <v>Stoltenberg II</v>
      </c>
      <c r="CA38" s="102">
        <v>38642</v>
      </c>
      <c r="CB38" s="103">
        <v>40106</v>
      </c>
      <c r="CC38" s="104" t="str">
        <f t="shared" si="232"/>
        <v xml:space="preserve"> Anne Grete Strøm-Erichsen</v>
      </c>
      <c r="CD38" s="105" t="str">
        <f t="shared" si="233"/>
        <v>1949</v>
      </c>
      <c r="CE38" s="106" t="str">
        <f t="shared" si="234"/>
        <v>female</v>
      </c>
      <c r="CF38" s="107" t="s">
        <v>295</v>
      </c>
      <c r="CG38" s="108" t="str">
        <f t="shared" si="235"/>
        <v>Strøm-Erichsen__1949</v>
      </c>
      <c r="CH38" s="2" t="str">
        <f t="shared" si="236"/>
        <v/>
      </c>
      <c r="CI38" s="99"/>
      <c r="CJ38" s="244" t="s">
        <v>702</v>
      </c>
      <c r="CK38" s="100">
        <f t="shared" si="237"/>
        <v>41563</v>
      </c>
      <c r="CL38" s="101" t="str">
        <f t="shared" si="238"/>
        <v>Stoltenberg III</v>
      </c>
      <c r="CM38" s="102">
        <v>40106</v>
      </c>
      <c r="CN38" s="103">
        <v>40858</v>
      </c>
      <c r="CO38" s="104" t="str">
        <f t="shared" si="239"/>
        <v>Grete Faremo</v>
      </c>
      <c r="CP38" s="105" t="str">
        <f t="shared" si="240"/>
        <v>1955</v>
      </c>
      <c r="CQ38" s="106" t="str">
        <f t="shared" si="241"/>
        <v>female</v>
      </c>
      <c r="CR38" s="107" t="s">
        <v>295</v>
      </c>
      <c r="CS38" s="108" t="str">
        <f t="shared" si="242"/>
        <v>Faremo_Grete_1955</v>
      </c>
      <c r="CT38" s="2" t="str">
        <f t="shared" si="243"/>
        <v/>
      </c>
      <c r="CU38" s="99" t="s">
        <v>626</v>
      </c>
      <c r="CV38" s="244" t="s">
        <v>694</v>
      </c>
      <c r="CW38" s="100">
        <f t="shared" si="244"/>
        <v>43117</v>
      </c>
      <c r="CX38" s="101" t="str">
        <f t="shared" si="245"/>
        <v>Solberg I</v>
      </c>
      <c r="CY38" s="102">
        <f t="shared" si="246"/>
        <v>41563</v>
      </c>
      <c r="CZ38" s="102">
        <v>43028</v>
      </c>
      <c r="DA38" s="104" t="str">
        <f t="shared" si="248"/>
        <v>Ine Eriksen Søreide</v>
      </c>
      <c r="DB38" s="105" t="str">
        <f t="shared" si="249"/>
        <v>1976</v>
      </c>
      <c r="DC38" s="106" t="str">
        <f t="shared" si="250"/>
        <v>female</v>
      </c>
      <c r="DD38" s="107" t="str">
        <f t="shared" si="251"/>
        <v>no_h01</v>
      </c>
      <c r="DE38" s="108" t="str">
        <f t="shared" si="252"/>
        <v>Søreide_Ine_1976</v>
      </c>
      <c r="DF38" s="2" t="str">
        <f t="shared" si="253"/>
        <v/>
      </c>
      <c r="DG38" s="99" t="s">
        <v>909</v>
      </c>
      <c r="DH38" s="246" t="s">
        <v>828</v>
      </c>
      <c r="DI38" s="100">
        <f t="shared" si="254"/>
        <v>43487</v>
      </c>
      <c r="DJ38" s="101" t="str">
        <f t="shared" si="255"/>
        <v>Solberg II</v>
      </c>
      <c r="DK38" s="102">
        <f t="shared" si="256"/>
        <v>43117</v>
      </c>
      <c r="DL38" s="102">
        <f t="shared" si="257"/>
        <v>43487</v>
      </c>
      <c r="DM38" s="104" t="str">
        <f t="shared" si="258"/>
        <v>Ine Eriksen Søreide</v>
      </c>
      <c r="DN38" s="105" t="str">
        <f t="shared" si="259"/>
        <v>1976</v>
      </c>
      <c r="DO38" s="106" t="str">
        <f t="shared" si="260"/>
        <v>female</v>
      </c>
      <c r="DP38" s="107" t="str">
        <f t="shared" si="261"/>
        <v>no_h01</v>
      </c>
      <c r="DQ38" s="108" t="str">
        <f t="shared" si="262"/>
        <v>Søreide_Ine_1976</v>
      </c>
      <c r="DR38" s="2" t="str">
        <f t="shared" si="263"/>
        <v/>
      </c>
      <c r="DS38" s="99"/>
      <c r="DT38" s="246" t="s">
        <v>828</v>
      </c>
      <c r="DU38" s="100">
        <f t="shared" si="71"/>
        <v>43830</v>
      </c>
      <c r="DV38" s="101" t="str">
        <f t="shared" si="264"/>
        <v>Solberg III</v>
      </c>
      <c r="DW38" s="102">
        <f t="shared" si="265"/>
        <v>43487</v>
      </c>
      <c r="DX38" s="102">
        <f t="shared" si="266"/>
        <v>43830</v>
      </c>
      <c r="DY38" s="104" t="str">
        <f t="shared" si="267"/>
        <v>Frank Bakke-Jensen</v>
      </c>
      <c r="DZ38" s="105" t="str">
        <f t="shared" si="268"/>
        <v>1965</v>
      </c>
      <c r="EA38" s="106" t="str">
        <f t="shared" si="269"/>
        <v>male</v>
      </c>
      <c r="EB38" s="107" t="str">
        <f t="shared" si="270"/>
        <v>no_h01</v>
      </c>
      <c r="EC38" s="108" t="str">
        <f t="shared" si="271"/>
        <v>Bakke-Jensen_Frank_1965</v>
      </c>
      <c r="ED38" s="2" t="str">
        <f t="shared" si="272"/>
        <v/>
      </c>
      <c r="EE38" s="99"/>
      <c r="EF38" s="244" t="s">
        <v>906</v>
      </c>
      <c r="EG38" s="100">
        <f t="shared" si="79"/>
        <v>44483</v>
      </c>
      <c r="EH38" s="101" t="str">
        <f t="shared" ref="EH38:EH40" si="579">IF(EK38="","",EG$1)</f>
        <v>Solberg IV</v>
      </c>
      <c r="EI38" s="102">
        <f t="shared" si="572"/>
        <v>43854</v>
      </c>
      <c r="EJ38" s="102">
        <f t="shared" si="571"/>
        <v>44483</v>
      </c>
      <c r="EK38" s="104" t="str">
        <f t="shared" ref="EK38:EK40" si="580">IF(ER38="","",IF(ISNUMBER(SEARCH(":",ER38)),MID(ER38,FIND(":",ER38)+2,FIND("(",ER38)-FIND(":",ER38)-3),LEFT(ER38,FIND("(",ER38)-2)))</f>
        <v>Frank Bakke-Jensen</v>
      </c>
      <c r="EL38" s="105" t="str">
        <f t="shared" ref="EL38:EL40" si="581">IF(ER38="","",MID(ER38,FIND("(",ER38)+1,4))</f>
        <v>1965</v>
      </c>
      <c r="EM38" s="106" t="str">
        <f t="shared" ref="EM38:EM40" si="582">IF(ISNUMBER(SEARCH("*female*",ER38)),"female",IF(ISNUMBER(SEARCH("*male*",ER38)),"male",""))</f>
        <v>male</v>
      </c>
      <c r="EN38" s="107" t="str">
        <f t="shared" ref="EN38:EN40" si="583">IF(ER38="","",IF(ISERROR(MID(ER38,FIND("male,",ER38)+6,(FIND(")",ER38)-(FIND("male,",ER38)+6))))=TRUE,"missing/error",MID(ER38,FIND("male,",ER38)+6,(FIND(")",ER38)-(FIND("male,",ER38)+6)))))</f>
        <v>no_h01</v>
      </c>
      <c r="EO38" s="108" t="str">
        <f t="shared" ref="EO38:EO40" si="584">IF(EK38="","",(MID(EK38,(SEARCH("^^",SUBSTITUTE(EK38," ","^^",LEN(EK38)-LEN(SUBSTITUTE(EK38," ","")))))+1,99)&amp;"_"&amp;LEFT(EK38,FIND(" ",EK38)-1)&amp;"_"&amp;EL38))</f>
        <v>Bakke-Jensen_Frank_1965</v>
      </c>
      <c r="EP38" s="2" t="str">
        <f t="shared" ref="EP38:EP40" si="585">IF(ER38="","",IF((LEN(ER38)-LEN(SUBSTITUTE(ER38,"male","")))/LEN("male")&gt;1,"!",IF(RIGHT(ER38,1)=")","",IF(RIGHT(ER38,2)=") ","",IF(RIGHT(ER38,2)=").","","!!")))))</f>
        <v/>
      </c>
      <c r="EQ38" s="99"/>
      <c r="ER38" s="244" t="s">
        <v>906</v>
      </c>
      <c r="ES38" s="100">
        <f t="shared" si="87"/>
        <v>45291</v>
      </c>
      <c r="ET38" s="101" t="str">
        <f t="shared" si="275"/>
        <v>Støre I</v>
      </c>
      <c r="EU38" s="102">
        <f t="shared" si="276"/>
        <v>44483</v>
      </c>
      <c r="EV38" s="102">
        <v>44663</v>
      </c>
      <c r="EW38" s="104" t="str">
        <f t="shared" si="278"/>
        <v>Odd Roger Enoksen</v>
      </c>
      <c r="EX38" s="105" t="str">
        <f t="shared" si="279"/>
        <v>1954</v>
      </c>
      <c r="EY38" s="106" t="str">
        <f t="shared" si="280"/>
        <v>male</v>
      </c>
      <c r="EZ38" s="107" t="str">
        <f t="shared" si="281"/>
        <v>no_sp01</v>
      </c>
      <c r="FA38" s="108" t="str">
        <f t="shared" si="282"/>
        <v>Enoksen_Odd_1954</v>
      </c>
      <c r="FB38" s="2" t="str">
        <f t="shared" si="283"/>
        <v/>
      </c>
      <c r="FC38" s="99" t="s">
        <v>609</v>
      </c>
      <c r="FD38" s="244" t="s">
        <v>969</v>
      </c>
      <c r="FE38" s="100"/>
      <c r="FF38" s="101" t="str">
        <f t="shared" si="284"/>
        <v/>
      </c>
      <c r="FG38" s="102"/>
      <c r="FH38" s="103"/>
      <c r="FI38" s="104" t="str">
        <f t="shared" si="285"/>
        <v/>
      </c>
      <c r="FJ38" s="105" t="str">
        <f t="shared" si="286"/>
        <v/>
      </c>
      <c r="FK38" s="106" t="str">
        <f t="shared" si="287"/>
        <v/>
      </c>
      <c r="FL38" s="107" t="str">
        <f t="shared" si="288"/>
        <v/>
      </c>
      <c r="FM38" s="108" t="str">
        <f t="shared" si="289"/>
        <v/>
      </c>
      <c r="FN38" s="2" t="str">
        <f t="shared" si="290"/>
        <v/>
      </c>
      <c r="FO38" s="99"/>
      <c r="FP38" s="244"/>
      <c r="FQ38" s="100" t="str">
        <f t="shared" si="291"/>
        <v/>
      </c>
      <c r="FR38" s="101" t="str">
        <f t="shared" si="292"/>
        <v/>
      </c>
      <c r="FS38" s="102"/>
      <c r="FT38" s="103"/>
      <c r="FU38" s="104" t="str">
        <f t="shared" si="293"/>
        <v/>
      </c>
      <c r="FV38" s="105" t="str">
        <f t="shared" si="294"/>
        <v/>
      </c>
      <c r="FW38" s="106" t="str">
        <f t="shared" si="295"/>
        <v/>
      </c>
      <c r="FX38" s="107" t="str">
        <f t="shared" si="296"/>
        <v/>
      </c>
      <c r="FY38" s="108" t="str">
        <f t="shared" si="297"/>
        <v/>
      </c>
      <c r="FZ38" s="2" t="str">
        <f t="shared" si="298"/>
        <v/>
      </c>
      <c r="GA38" s="99"/>
      <c r="GB38" s="244"/>
      <c r="GC38" s="100" t="str">
        <f t="shared" si="299"/>
        <v/>
      </c>
      <c r="GD38" s="101" t="str">
        <f t="shared" si="300"/>
        <v/>
      </c>
      <c r="GE38" s="102"/>
      <c r="GF38" s="103"/>
      <c r="GG38" s="104" t="str">
        <f t="shared" si="301"/>
        <v/>
      </c>
      <c r="GH38" s="105" t="str">
        <f t="shared" si="302"/>
        <v/>
      </c>
      <c r="GI38" s="106" t="str">
        <f t="shared" si="303"/>
        <v/>
      </c>
      <c r="GJ38" s="107" t="str">
        <f t="shared" si="304"/>
        <v/>
      </c>
      <c r="GK38" s="108" t="str">
        <f t="shared" si="305"/>
        <v/>
      </c>
      <c r="GL38" s="2" t="str">
        <f t="shared" si="306"/>
        <v/>
      </c>
      <c r="GM38" s="99"/>
      <c r="GN38" s="244"/>
      <c r="GO38" s="100" t="str">
        <f t="shared" si="307"/>
        <v/>
      </c>
      <c r="GP38" s="101" t="str">
        <f t="shared" si="308"/>
        <v/>
      </c>
      <c r="GQ38" s="102"/>
      <c r="GR38" s="103"/>
      <c r="GS38" s="104" t="str">
        <f t="shared" si="309"/>
        <v/>
      </c>
      <c r="GT38" s="105" t="str">
        <f t="shared" si="310"/>
        <v/>
      </c>
      <c r="GU38" s="106" t="str">
        <f t="shared" si="311"/>
        <v/>
      </c>
      <c r="GV38" s="107" t="str">
        <f t="shared" si="312"/>
        <v/>
      </c>
      <c r="GW38" s="108" t="str">
        <f t="shared" si="313"/>
        <v/>
      </c>
      <c r="GX38" s="2" t="str">
        <f t="shared" si="314"/>
        <v/>
      </c>
      <c r="GY38" s="99"/>
      <c r="GZ38" s="244"/>
      <c r="HA38" s="100" t="str">
        <f t="shared" si="315"/>
        <v/>
      </c>
      <c r="HB38" s="101" t="str">
        <f t="shared" si="316"/>
        <v/>
      </c>
      <c r="HC38" s="102"/>
      <c r="HD38" s="103"/>
      <c r="HE38" s="104" t="str">
        <f t="shared" si="317"/>
        <v/>
      </c>
      <c r="HF38" s="105" t="str">
        <f t="shared" si="318"/>
        <v/>
      </c>
      <c r="HG38" s="106" t="str">
        <f t="shared" si="319"/>
        <v/>
      </c>
      <c r="HH38" s="107" t="str">
        <f t="shared" si="320"/>
        <v/>
      </c>
      <c r="HI38" s="108" t="str">
        <f t="shared" si="321"/>
        <v/>
      </c>
      <c r="HJ38" s="2" t="str">
        <f t="shared" si="322"/>
        <v/>
      </c>
      <c r="HK38" s="99"/>
      <c r="HL38" s="244"/>
      <c r="HM38" s="100" t="str">
        <f t="shared" si="323"/>
        <v/>
      </c>
      <c r="HN38" s="101" t="str">
        <f t="shared" si="324"/>
        <v/>
      </c>
      <c r="HO38" s="102"/>
      <c r="HP38" s="103"/>
      <c r="HQ38" s="104" t="str">
        <f t="shared" si="325"/>
        <v/>
      </c>
      <c r="HR38" s="105" t="str">
        <f t="shared" si="326"/>
        <v/>
      </c>
      <c r="HS38" s="106" t="str">
        <f t="shared" si="327"/>
        <v/>
      </c>
      <c r="HT38" s="107" t="str">
        <f t="shared" si="328"/>
        <v/>
      </c>
      <c r="HU38" s="108" t="str">
        <f t="shared" si="329"/>
        <v/>
      </c>
      <c r="HV38" s="2" t="str">
        <f t="shared" si="330"/>
        <v/>
      </c>
      <c r="HW38" s="99"/>
      <c r="HX38" s="244"/>
      <c r="HY38" s="100" t="str">
        <f t="shared" si="331"/>
        <v/>
      </c>
      <c r="HZ38" s="101" t="str">
        <f t="shared" si="332"/>
        <v/>
      </c>
      <c r="IA38" s="102"/>
      <c r="IB38" s="103"/>
      <c r="IC38" s="104" t="str">
        <f t="shared" si="333"/>
        <v/>
      </c>
      <c r="ID38" s="105" t="str">
        <f t="shared" si="334"/>
        <v/>
      </c>
      <c r="IE38" s="106" t="str">
        <f t="shared" si="335"/>
        <v/>
      </c>
      <c r="IF38" s="107" t="str">
        <f t="shared" si="336"/>
        <v/>
      </c>
      <c r="IG38" s="108" t="str">
        <f t="shared" si="337"/>
        <v/>
      </c>
      <c r="IH38" s="2" t="str">
        <f t="shared" si="338"/>
        <v/>
      </c>
      <c r="II38" s="99"/>
      <c r="IJ38" s="244"/>
      <c r="IK38" s="100" t="str">
        <f t="shared" si="339"/>
        <v/>
      </c>
      <c r="IL38" s="101" t="str">
        <f t="shared" si="340"/>
        <v/>
      </c>
      <c r="IM38" s="102"/>
      <c r="IN38" s="103"/>
      <c r="IO38" s="104" t="str">
        <f t="shared" si="341"/>
        <v/>
      </c>
      <c r="IP38" s="105" t="str">
        <f t="shared" si="342"/>
        <v/>
      </c>
      <c r="IQ38" s="106" t="str">
        <f t="shared" si="343"/>
        <v/>
      </c>
      <c r="IR38" s="107" t="str">
        <f t="shared" si="344"/>
        <v/>
      </c>
      <c r="IS38" s="108" t="str">
        <f t="shared" si="345"/>
        <v/>
      </c>
      <c r="IT38" s="2" t="str">
        <f t="shared" si="346"/>
        <v/>
      </c>
      <c r="IU38" s="99"/>
      <c r="IV38" s="244"/>
      <c r="IW38" s="100" t="str">
        <f t="shared" si="347"/>
        <v/>
      </c>
      <c r="IX38" s="101" t="str">
        <f t="shared" si="348"/>
        <v/>
      </c>
      <c r="IY38" s="102"/>
      <c r="IZ38" s="103"/>
      <c r="JA38" s="104" t="str">
        <f t="shared" si="349"/>
        <v/>
      </c>
      <c r="JB38" s="105" t="str">
        <f t="shared" si="350"/>
        <v/>
      </c>
      <c r="JC38" s="106" t="str">
        <f t="shared" si="351"/>
        <v/>
      </c>
      <c r="JD38" s="107" t="str">
        <f t="shared" si="352"/>
        <v/>
      </c>
      <c r="JE38" s="108" t="str">
        <f t="shared" si="353"/>
        <v/>
      </c>
      <c r="JF38" s="2" t="str">
        <f t="shared" si="354"/>
        <v/>
      </c>
      <c r="JG38" s="99"/>
      <c r="JH38" s="244"/>
      <c r="JI38" s="100" t="str">
        <f t="shared" si="355"/>
        <v/>
      </c>
      <c r="JJ38" s="101" t="str">
        <f t="shared" si="356"/>
        <v/>
      </c>
      <c r="JK38" s="102"/>
      <c r="JL38" s="103"/>
      <c r="JM38" s="104" t="str">
        <f t="shared" si="357"/>
        <v/>
      </c>
      <c r="JN38" s="105" t="str">
        <f t="shared" si="358"/>
        <v/>
      </c>
      <c r="JO38" s="106" t="str">
        <f t="shared" si="359"/>
        <v/>
      </c>
      <c r="JP38" s="107" t="str">
        <f t="shared" si="360"/>
        <v/>
      </c>
      <c r="JQ38" s="108" t="str">
        <f t="shared" si="361"/>
        <v/>
      </c>
      <c r="JR38" s="2" t="str">
        <f t="shared" si="362"/>
        <v/>
      </c>
      <c r="JS38" s="99"/>
      <c r="JT38" s="244"/>
      <c r="JU38" s="100" t="str">
        <f t="shared" si="363"/>
        <v/>
      </c>
      <c r="JV38" s="101" t="str">
        <f t="shared" si="364"/>
        <v/>
      </c>
      <c r="JW38" s="102"/>
      <c r="JX38" s="103"/>
      <c r="JY38" s="104" t="str">
        <f t="shared" si="365"/>
        <v/>
      </c>
      <c r="JZ38" s="105" t="str">
        <f t="shared" si="366"/>
        <v/>
      </c>
      <c r="KA38" s="106" t="str">
        <f t="shared" si="367"/>
        <v/>
      </c>
      <c r="KB38" s="107" t="str">
        <f t="shared" si="368"/>
        <v/>
      </c>
      <c r="KC38" s="108" t="str">
        <f t="shared" si="369"/>
        <v/>
      </c>
      <c r="KD38" s="2" t="str">
        <f t="shared" si="370"/>
        <v/>
      </c>
      <c r="KE38" s="99"/>
      <c r="KF38" s="244"/>
    </row>
    <row r="39" spans="1:292" ht="13.5" customHeight="1" x14ac:dyDescent="0.25">
      <c r="A39" s="20"/>
      <c r="B39" s="99" t="s">
        <v>545</v>
      </c>
      <c r="C39" s="2" t="s">
        <v>546</v>
      </c>
      <c r="D39" s="244"/>
      <c r="E39" s="100">
        <f t="shared" si="184"/>
        <v>34226</v>
      </c>
      <c r="F39" s="101" t="str">
        <f t="shared" si="185"/>
        <v>Brundtland III</v>
      </c>
      <c r="G39" s="102">
        <v>34061</v>
      </c>
      <c r="H39" s="103">
        <v>34226</v>
      </c>
      <c r="I39" s="104" t="str">
        <f t="shared" si="186"/>
        <v xml:space="preserve"> Jørgen Kosmo</v>
      </c>
      <c r="J39" s="105" t="str">
        <f t="shared" si="187"/>
        <v>1948</v>
      </c>
      <c r="K39" s="106" t="str">
        <f t="shared" si="188"/>
        <v>male</v>
      </c>
      <c r="L39" s="107" t="str">
        <f t="shared" si="189"/>
        <v>no_dna01</v>
      </c>
      <c r="M39" s="108" t="str">
        <f t="shared" si="190"/>
        <v>Kosmo__1948</v>
      </c>
      <c r="N39" s="2" t="str">
        <f t="shared" si="191"/>
        <v/>
      </c>
      <c r="O39" s="99"/>
      <c r="P39" s="244" t="s">
        <v>701</v>
      </c>
      <c r="Q39" s="100" t="str">
        <f t="shared" si="192"/>
        <v/>
      </c>
      <c r="R39" s="101" t="str">
        <f t="shared" si="193"/>
        <v/>
      </c>
      <c r="S39" s="102"/>
      <c r="T39" s="103"/>
      <c r="U39" s="104" t="str">
        <f t="shared" si="194"/>
        <v/>
      </c>
      <c r="V39" s="105" t="str">
        <f t="shared" si="195"/>
        <v/>
      </c>
      <c r="W39" s="106" t="str">
        <f t="shared" si="196"/>
        <v/>
      </c>
      <c r="X39" s="107" t="str">
        <f t="shared" si="197"/>
        <v/>
      </c>
      <c r="Y39" s="108" t="str">
        <f t="shared" si="198"/>
        <v/>
      </c>
      <c r="Z39" s="2" t="str">
        <f t="shared" si="199"/>
        <v/>
      </c>
      <c r="AA39" s="99"/>
      <c r="AB39" s="244" t="s">
        <v>292</v>
      </c>
      <c r="AC39" s="100" t="str">
        <f t="shared" si="200"/>
        <v/>
      </c>
      <c r="AD39" s="101" t="str">
        <f t="shared" si="201"/>
        <v/>
      </c>
      <c r="AE39" s="102" t="s">
        <v>292</v>
      </c>
      <c r="AF39" s="103" t="s">
        <v>292</v>
      </c>
      <c r="AG39" s="104" t="str">
        <f t="shared" si="202"/>
        <v/>
      </c>
      <c r="AH39" s="105" t="str">
        <f t="shared" si="203"/>
        <v/>
      </c>
      <c r="AI39" s="106" t="str">
        <f t="shared" si="204"/>
        <v/>
      </c>
      <c r="AJ39" s="107" t="str">
        <f t="shared" si="205"/>
        <v/>
      </c>
      <c r="AK39" s="108" t="str">
        <f t="shared" si="206"/>
        <v/>
      </c>
      <c r="AL39" s="2" t="str">
        <f t="shared" si="207"/>
        <v/>
      </c>
      <c r="AM39" s="99"/>
      <c r="AN39" s="244" t="s">
        <v>292</v>
      </c>
      <c r="AO39" s="100">
        <f t="shared" si="208"/>
        <v>36602</v>
      </c>
      <c r="AP39" s="101" t="str">
        <f t="shared" si="209"/>
        <v>Bondevik I</v>
      </c>
      <c r="AQ39" s="102">
        <v>36234</v>
      </c>
      <c r="AR39" s="103">
        <v>36602</v>
      </c>
      <c r="AS39" s="104" t="str">
        <f t="shared" si="210"/>
        <v>Eldbjørg Løwer</v>
      </c>
      <c r="AT39" s="105" t="str">
        <f t="shared" si="211"/>
        <v>1943</v>
      </c>
      <c r="AU39" s="106" t="str">
        <f t="shared" si="212"/>
        <v>female</v>
      </c>
      <c r="AV39" s="107" t="s">
        <v>298</v>
      </c>
      <c r="AW39" s="108" t="str">
        <f t="shared" si="213"/>
        <v>Løwer_Eldbjørg_1943</v>
      </c>
      <c r="AX39" s="2" t="str">
        <f t="shared" si="214"/>
        <v/>
      </c>
      <c r="AY39" s="99"/>
      <c r="AZ39" s="244" t="s">
        <v>646</v>
      </c>
      <c r="BA39" s="100" t="str">
        <f t="shared" si="215"/>
        <v/>
      </c>
      <c r="BB39" s="101" t="str">
        <f t="shared" si="216"/>
        <v/>
      </c>
      <c r="BC39" s="102" t="s">
        <v>292</v>
      </c>
      <c r="BD39" s="103" t="s">
        <v>292</v>
      </c>
      <c r="BE39" s="104" t="str">
        <f t="shared" si="217"/>
        <v/>
      </c>
      <c r="BF39" s="105" t="str">
        <f t="shared" si="218"/>
        <v/>
      </c>
      <c r="BG39" s="106" t="str">
        <f t="shared" si="219"/>
        <v/>
      </c>
      <c r="BH39" s="107" t="str">
        <f t="shared" si="220"/>
        <v/>
      </c>
      <c r="BI39" s="108" t="str">
        <f t="shared" si="221"/>
        <v/>
      </c>
      <c r="BJ39" s="2" t="str">
        <f t="shared" si="222"/>
        <v/>
      </c>
      <c r="BK39" s="99"/>
      <c r="BL39" s="244" t="s">
        <v>292</v>
      </c>
      <c r="BM39" s="100" t="str">
        <f t="shared" si="223"/>
        <v/>
      </c>
      <c r="BN39" s="101" t="str">
        <f t="shared" si="224"/>
        <v/>
      </c>
      <c r="BO39" s="102" t="s">
        <v>292</v>
      </c>
      <c r="BP39" s="103" t="s">
        <v>292</v>
      </c>
      <c r="BQ39" s="104" t="str">
        <f t="shared" si="225"/>
        <v/>
      </c>
      <c r="BR39" s="105" t="str">
        <f t="shared" si="226"/>
        <v/>
      </c>
      <c r="BS39" s="106" t="str">
        <f t="shared" si="227"/>
        <v/>
      </c>
      <c r="BT39" s="107" t="s">
        <v>292</v>
      </c>
      <c r="BU39" s="108" t="str">
        <f t="shared" si="228"/>
        <v/>
      </c>
      <c r="BV39" s="2" t="str">
        <f t="shared" si="229"/>
        <v/>
      </c>
      <c r="BW39" s="99"/>
      <c r="BX39" s="244" t="s">
        <v>292</v>
      </c>
      <c r="BY39" s="100" t="str">
        <f t="shared" si="230"/>
        <v/>
      </c>
      <c r="BZ39" s="101" t="str">
        <f t="shared" si="231"/>
        <v/>
      </c>
      <c r="CA39" s="102" t="s">
        <v>292</v>
      </c>
      <c r="CB39" s="103" t="s">
        <v>292</v>
      </c>
      <c r="CC39" s="104" t="str">
        <f t="shared" si="232"/>
        <v/>
      </c>
      <c r="CD39" s="105" t="str">
        <f t="shared" si="233"/>
        <v/>
      </c>
      <c r="CE39" s="106" t="str">
        <f t="shared" si="234"/>
        <v/>
      </c>
      <c r="CF39" s="107" t="s">
        <v>292</v>
      </c>
      <c r="CG39" s="108" t="str">
        <f t="shared" si="235"/>
        <v/>
      </c>
      <c r="CH39" s="2" t="str">
        <f t="shared" si="236"/>
        <v/>
      </c>
      <c r="CI39" s="99"/>
      <c r="CJ39" s="244" t="s">
        <v>292</v>
      </c>
      <c r="CK39" s="100">
        <f t="shared" si="237"/>
        <v>41563</v>
      </c>
      <c r="CL39" s="101" t="str">
        <f t="shared" si="238"/>
        <v>Stoltenberg III</v>
      </c>
      <c r="CM39" s="102">
        <v>40858</v>
      </c>
      <c r="CN39" s="103">
        <v>41173</v>
      </c>
      <c r="CO39" s="104" t="str">
        <f t="shared" si="239"/>
        <v>Espen Barth Eide</v>
      </c>
      <c r="CP39" s="105" t="str">
        <f t="shared" si="240"/>
        <v>1964</v>
      </c>
      <c r="CQ39" s="106" t="str">
        <f t="shared" si="241"/>
        <v>male</v>
      </c>
      <c r="CR39" s="107" t="s">
        <v>295</v>
      </c>
      <c r="CS39" s="108" t="str">
        <f t="shared" si="242"/>
        <v>Eide_Espen_1964</v>
      </c>
      <c r="CT39" s="2" t="str">
        <f t="shared" si="243"/>
        <v/>
      </c>
      <c r="CU39" s="99" t="s">
        <v>627</v>
      </c>
      <c r="CV39" s="244" t="s">
        <v>689</v>
      </c>
      <c r="CW39" s="100">
        <f t="shared" si="244"/>
        <v>43117</v>
      </c>
      <c r="CX39" s="101" t="str">
        <f t="shared" si="245"/>
        <v>Solberg I</v>
      </c>
      <c r="CY39" s="102">
        <v>43028</v>
      </c>
      <c r="CZ39" s="102">
        <f t="shared" si="247"/>
        <v>43117</v>
      </c>
      <c r="DA39" s="104" t="str">
        <f t="shared" si="248"/>
        <v>Frank Bakke-Jensen</v>
      </c>
      <c r="DB39" s="105" t="str">
        <f t="shared" si="249"/>
        <v>1965</v>
      </c>
      <c r="DC39" s="106" t="str">
        <f t="shared" si="250"/>
        <v>male</v>
      </c>
      <c r="DD39" s="107" t="str">
        <f t="shared" si="251"/>
        <v>no_h01</v>
      </c>
      <c r="DE39" s="108" t="str">
        <f t="shared" si="252"/>
        <v>Bakke-Jensen_Frank_1965</v>
      </c>
      <c r="DF39" s="2" t="str">
        <f t="shared" si="253"/>
        <v/>
      </c>
      <c r="DG39" s="99"/>
      <c r="DH39" s="244" t="s">
        <v>906</v>
      </c>
      <c r="DI39" s="100" t="str">
        <f t="shared" si="254"/>
        <v/>
      </c>
      <c r="DJ39" s="101" t="str">
        <f t="shared" si="255"/>
        <v/>
      </c>
      <c r="DK39" s="102" t="str">
        <f t="shared" si="256"/>
        <v/>
      </c>
      <c r="DL39" s="102" t="str">
        <f t="shared" si="257"/>
        <v/>
      </c>
      <c r="DM39" s="104" t="str">
        <f t="shared" si="258"/>
        <v/>
      </c>
      <c r="DN39" s="105" t="str">
        <f t="shared" si="259"/>
        <v/>
      </c>
      <c r="DO39" s="106" t="str">
        <f t="shared" si="260"/>
        <v/>
      </c>
      <c r="DP39" s="107" t="str">
        <f t="shared" si="261"/>
        <v/>
      </c>
      <c r="DQ39" s="108" t="str">
        <f t="shared" si="262"/>
        <v/>
      </c>
      <c r="DR39" s="2" t="str">
        <f t="shared" si="263"/>
        <v/>
      </c>
      <c r="DS39" s="99"/>
      <c r="DT39" s="244"/>
      <c r="DU39" s="100" t="str">
        <f t="shared" si="71"/>
        <v/>
      </c>
      <c r="DV39" s="101" t="str">
        <f t="shared" si="264"/>
        <v/>
      </c>
      <c r="DW39" s="102" t="str">
        <f t="shared" si="265"/>
        <v/>
      </c>
      <c r="DX39" s="102" t="str">
        <f t="shared" si="266"/>
        <v/>
      </c>
      <c r="DY39" s="104" t="str">
        <f t="shared" si="267"/>
        <v/>
      </c>
      <c r="DZ39" s="105" t="str">
        <f t="shared" si="268"/>
        <v/>
      </c>
      <c r="EA39" s="106" t="str">
        <f t="shared" si="269"/>
        <v/>
      </c>
      <c r="EB39" s="107" t="str">
        <f t="shared" si="270"/>
        <v/>
      </c>
      <c r="EC39" s="108" t="str">
        <f t="shared" si="271"/>
        <v/>
      </c>
      <c r="ED39" s="2" t="str">
        <f t="shared" si="272"/>
        <v/>
      </c>
      <c r="EE39" s="99"/>
      <c r="EF39" s="244"/>
      <c r="EG39" s="100" t="str">
        <f t="shared" si="79"/>
        <v/>
      </c>
      <c r="EH39" s="101" t="str">
        <f t="shared" si="579"/>
        <v/>
      </c>
      <c r="EI39" s="102" t="str">
        <f t="shared" si="572"/>
        <v/>
      </c>
      <c r="EJ39" s="102" t="str">
        <f t="shared" si="571"/>
        <v/>
      </c>
      <c r="EK39" s="104" t="str">
        <f t="shared" si="580"/>
        <v/>
      </c>
      <c r="EL39" s="105" t="str">
        <f t="shared" si="581"/>
        <v/>
      </c>
      <c r="EM39" s="106" t="str">
        <f t="shared" si="582"/>
        <v/>
      </c>
      <c r="EN39" s="107" t="str">
        <f t="shared" si="583"/>
        <v/>
      </c>
      <c r="EO39" s="108" t="str">
        <f t="shared" si="584"/>
        <v/>
      </c>
      <c r="EP39" s="2" t="str">
        <f t="shared" si="585"/>
        <v/>
      </c>
      <c r="EQ39" s="99"/>
      <c r="ER39" s="244"/>
      <c r="ES39" s="100">
        <f t="shared" si="87"/>
        <v>45291</v>
      </c>
      <c r="ET39" s="101" t="str">
        <f t="shared" si="275"/>
        <v>Støre I</v>
      </c>
      <c r="EU39" s="102">
        <v>44663</v>
      </c>
      <c r="EV39" s="102">
        <f t="shared" si="277"/>
        <v>45291</v>
      </c>
      <c r="EW39" s="104" t="str">
        <f t="shared" si="278"/>
        <v>Bjørn Arild Gram</v>
      </c>
      <c r="EX39" s="105" t="str">
        <f t="shared" si="279"/>
        <v>1972</v>
      </c>
      <c r="EY39" s="106" t="str">
        <f t="shared" si="280"/>
        <v>male</v>
      </c>
      <c r="EZ39" s="107" t="str">
        <f t="shared" si="281"/>
        <v>no_sp01</v>
      </c>
      <c r="FA39" s="108" t="str">
        <f t="shared" si="282"/>
        <v>Gram_Bjørn_1972</v>
      </c>
      <c r="FB39" s="2" t="str">
        <f t="shared" si="283"/>
        <v/>
      </c>
      <c r="FC39" s="99"/>
      <c r="FD39" s="244" t="s">
        <v>963</v>
      </c>
      <c r="FE39" s="100"/>
      <c r="FF39" s="101" t="str">
        <f t="shared" si="284"/>
        <v/>
      </c>
      <c r="FG39" s="102"/>
      <c r="FH39" s="103"/>
      <c r="FI39" s="104" t="str">
        <f t="shared" si="285"/>
        <v/>
      </c>
      <c r="FJ39" s="105" t="str">
        <f t="shared" si="286"/>
        <v/>
      </c>
      <c r="FK39" s="106" t="str">
        <f t="shared" si="287"/>
        <v/>
      </c>
      <c r="FL39" s="107" t="str">
        <f t="shared" si="288"/>
        <v/>
      </c>
      <c r="FM39" s="108" t="str">
        <f t="shared" si="289"/>
        <v/>
      </c>
      <c r="FN39" s="2" t="str">
        <f t="shared" si="290"/>
        <v/>
      </c>
      <c r="FO39" s="99"/>
      <c r="FP39" s="244"/>
      <c r="FQ39" s="100" t="str">
        <f t="shared" si="291"/>
        <v/>
      </c>
      <c r="FR39" s="101" t="str">
        <f t="shared" si="292"/>
        <v/>
      </c>
      <c r="FS39" s="102"/>
      <c r="FT39" s="103"/>
      <c r="FU39" s="104" t="str">
        <f t="shared" si="293"/>
        <v/>
      </c>
      <c r="FV39" s="105" t="str">
        <f t="shared" si="294"/>
        <v/>
      </c>
      <c r="FW39" s="106" t="str">
        <f t="shared" si="295"/>
        <v/>
      </c>
      <c r="FX39" s="107" t="str">
        <f t="shared" si="296"/>
        <v/>
      </c>
      <c r="FY39" s="108" t="str">
        <f t="shared" si="297"/>
        <v/>
      </c>
      <c r="FZ39" s="2" t="str">
        <f t="shared" si="298"/>
        <v/>
      </c>
      <c r="GA39" s="99"/>
      <c r="GB39" s="244"/>
      <c r="GC39" s="100" t="str">
        <f t="shared" si="299"/>
        <v/>
      </c>
      <c r="GD39" s="101" t="str">
        <f t="shared" si="300"/>
        <v/>
      </c>
      <c r="GE39" s="102"/>
      <c r="GF39" s="103"/>
      <c r="GG39" s="104" t="str">
        <f t="shared" si="301"/>
        <v/>
      </c>
      <c r="GH39" s="105" t="str">
        <f t="shared" si="302"/>
        <v/>
      </c>
      <c r="GI39" s="106" t="str">
        <f t="shared" si="303"/>
        <v/>
      </c>
      <c r="GJ39" s="107" t="str">
        <f t="shared" si="304"/>
        <v/>
      </c>
      <c r="GK39" s="108" t="str">
        <f t="shared" si="305"/>
        <v/>
      </c>
      <c r="GL39" s="2" t="str">
        <f t="shared" si="306"/>
        <v/>
      </c>
      <c r="GM39" s="99"/>
      <c r="GN39" s="244"/>
      <c r="GO39" s="100" t="str">
        <f t="shared" si="307"/>
        <v/>
      </c>
      <c r="GP39" s="101" t="str">
        <f t="shared" si="308"/>
        <v/>
      </c>
      <c r="GQ39" s="102"/>
      <c r="GR39" s="103"/>
      <c r="GS39" s="104" t="str">
        <f t="shared" si="309"/>
        <v/>
      </c>
      <c r="GT39" s="105" t="str">
        <f t="shared" si="310"/>
        <v/>
      </c>
      <c r="GU39" s="106" t="str">
        <f t="shared" si="311"/>
        <v/>
      </c>
      <c r="GV39" s="107" t="str">
        <f t="shared" si="312"/>
        <v/>
      </c>
      <c r="GW39" s="108" t="str">
        <f t="shared" si="313"/>
        <v/>
      </c>
      <c r="GX39" s="2" t="str">
        <f t="shared" si="314"/>
        <v/>
      </c>
      <c r="GY39" s="99"/>
      <c r="GZ39" s="244"/>
      <c r="HA39" s="100" t="str">
        <f t="shared" si="315"/>
        <v/>
      </c>
      <c r="HB39" s="101" t="str">
        <f t="shared" si="316"/>
        <v/>
      </c>
      <c r="HC39" s="102"/>
      <c r="HD39" s="103"/>
      <c r="HE39" s="104" t="str">
        <f t="shared" si="317"/>
        <v/>
      </c>
      <c r="HF39" s="105" t="str">
        <f t="shared" si="318"/>
        <v/>
      </c>
      <c r="HG39" s="106" t="str">
        <f t="shared" si="319"/>
        <v/>
      </c>
      <c r="HH39" s="107" t="str">
        <f t="shared" si="320"/>
        <v/>
      </c>
      <c r="HI39" s="108" t="str">
        <f t="shared" si="321"/>
        <v/>
      </c>
      <c r="HJ39" s="2" t="str">
        <f t="shared" si="322"/>
        <v/>
      </c>
      <c r="HK39" s="99"/>
      <c r="HL39" s="244"/>
      <c r="HM39" s="100" t="str">
        <f t="shared" si="323"/>
        <v/>
      </c>
      <c r="HN39" s="101" t="str">
        <f t="shared" si="324"/>
        <v/>
      </c>
      <c r="HO39" s="102"/>
      <c r="HP39" s="103"/>
      <c r="HQ39" s="104" t="str">
        <f t="shared" si="325"/>
        <v/>
      </c>
      <c r="HR39" s="105" t="str">
        <f t="shared" si="326"/>
        <v/>
      </c>
      <c r="HS39" s="106" t="str">
        <f t="shared" si="327"/>
        <v/>
      </c>
      <c r="HT39" s="107" t="str">
        <f t="shared" si="328"/>
        <v/>
      </c>
      <c r="HU39" s="108" t="str">
        <f t="shared" si="329"/>
        <v/>
      </c>
      <c r="HV39" s="2" t="str">
        <f t="shared" si="330"/>
        <v/>
      </c>
      <c r="HW39" s="99"/>
      <c r="HX39" s="244"/>
      <c r="HY39" s="100" t="str">
        <f t="shared" si="331"/>
        <v/>
      </c>
      <c r="HZ39" s="101" t="str">
        <f t="shared" si="332"/>
        <v/>
      </c>
      <c r="IA39" s="102"/>
      <c r="IB39" s="103"/>
      <c r="IC39" s="104" t="str">
        <f t="shared" si="333"/>
        <v/>
      </c>
      <c r="ID39" s="105" t="str">
        <f t="shared" si="334"/>
        <v/>
      </c>
      <c r="IE39" s="106" t="str">
        <f t="shared" si="335"/>
        <v/>
      </c>
      <c r="IF39" s="107" t="str">
        <f t="shared" si="336"/>
        <v/>
      </c>
      <c r="IG39" s="108" t="str">
        <f t="shared" si="337"/>
        <v/>
      </c>
      <c r="IH39" s="2" t="str">
        <f t="shared" si="338"/>
        <v/>
      </c>
      <c r="II39" s="99"/>
      <c r="IJ39" s="244"/>
      <c r="IK39" s="100" t="str">
        <f t="shared" si="339"/>
        <v/>
      </c>
      <c r="IL39" s="101" t="str">
        <f t="shared" si="340"/>
        <v/>
      </c>
      <c r="IM39" s="102"/>
      <c r="IN39" s="103"/>
      <c r="IO39" s="104" t="str">
        <f t="shared" si="341"/>
        <v/>
      </c>
      <c r="IP39" s="105" t="str">
        <f t="shared" si="342"/>
        <v/>
      </c>
      <c r="IQ39" s="106" t="str">
        <f t="shared" si="343"/>
        <v/>
      </c>
      <c r="IR39" s="107" t="str">
        <f t="shared" si="344"/>
        <v/>
      </c>
      <c r="IS39" s="108" t="str">
        <f t="shared" si="345"/>
        <v/>
      </c>
      <c r="IT39" s="2" t="str">
        <f t="shared" si="346"/>
        <v/>
      </c>
      <c r="IU39" s="99"/>
      <c r="IV39" s="244"/>
      <c r="IW39" s="100" t="str">
        <f t="shared" si="347"/>
        <v/>
      </c>
      <c r="IX39" s="101" t="str">
        <f t="shared" si="348"/>
        <v/>
      </c>
      <c r="IY39" s="102"/>
      <c r="IZ39" s="103"/>
      <c r="JA39" s="104" t="str">
        <f t="shared" si="349"/>
        <v/>
      </c>
      <c r="JB39" s="105" t="str">
        <f t="shared" si="350"/>
        <v/>
      </c>
      <c r="JC39" s="106" t="str">
        <f t="shared" si="351"/>
        <v/>
      </c>
      <c r="JD39" s="107" t="str">
        <f t="shared" si="352"/>
        <v/>
      </c>
      <c r="JE39" s="108" t="str">
        <f t="shared" si="353"/>
        <v/>
      </c>
      <c r="JF39" s="2" t="str">
        <f t="shared" si="354"/>
        <v/>
      </c>
      <c r="JG39" s="99"/>
      <c r="JH39" s="244"/>
      <c r="JI39" s="100" t="str">
        <f t="shared" si="355"/>
        <v/>
      </c>
      <c r="JJ39" s="101" t="str">
        <f t="shared" si="356"/>
        <v/>
      </c>
      <c r="JK39" s="102"/>
      <c r="JL39" s="103"/>
      <c r="JM39" s="104" t="str">
        <f t="shared" si="357"/>
        <v/>
      </c>
      <c r="JN39" s="105" t="str">
        <f t="shared" si="358"/>
        <v/>
      </c>
      <c r="JO39" s="106" t="str">
        <f t="shared" si="359"/>
        <v/>
      </c>
      <c r="JP39" s="107" t="str">
        <f t="shared" si="360"/>
        <v/>
      </c>
      <c r="JQ39" s="108" t="str">
        <f t="shared" si="361"/>
        <v/>
      </c>
      <c r="JR39" s="2" t="str">
        <f t="shared" si="362"/>
        <v/>
      </c>
      <c r="JS39" s="99"/>
      <c r="JT39" s="244"/>
      <c r="JU39" s="100" t="str">
        <f t="shared" si="363"/>
        <v/>
      </c>
      <c r="JV39" s="101" t="str">
        <f t="shared" si="364"/>
        <v/>
      </c>
      <c r="JW39" s="102"/>
      <c r="JX39" s="103"/>
      <c r="JY39" s="104" t="str">
        <f t="shared" si="365"/>
        <v/>
      </c>
      <c r="JZ39" s="105" t="str">
        <f t="shared" si="366"/>
        <v/>
      </c>
      <c r="KA39" s="106" t="str">
        <f t="shared" si="367"/>
        <v/>
      </c>
      <c r="KB39" s="107" t="str">
        <f t="shared" si="368"/>
        <v/>
      </c>
      <c r="KC39" s="108" t="str">
        <f t="shared" si="369"/>
        <v/>
      </c>
      <c r="KD39" s="2" t="str">
        <f t="shared" si="370"/>
        <v/>
      </c>
      <c r="KE39" s="99"/>
      <c r="KF39" s="244"/>
    </row>
    <row r="40" spans="1:292" ht="13.5" customHeight="1" x14ac:dyDescent="0.25">
      <c r="A40" s="20"/>
      <c r="B40" s="99" t="s">
        <v>545</v>
      </c>
      <c r="C40" s="2" t="s">
        <v>546</v>
      </c>
      <c r="D40" s="244"/>
      <c r="E40" s="100" t="str">
        <f t="shared" si="184"/>
        <v/>
      </c>
      <c r="F40" s="101" t="str">
        <f t="shared" si="185"/>
        <v/>
      </c>
      <c r="G40" s="102"/>
      <c r="H40" s="103"/>
      <c r="I40" s="104" t="str">
        <f t="shared" si="186"/>
        <v/>
      </c>
      <c r="J40" s="105" t="str">
        <f t="shared" si="187"/>
        <v/>
      </c>
      <c r="K40" s="106" t="str">
        <f t="shared" si="188"/>
        <v/>
      </c>
      <c r="L40" s="107" t="str">
        <f t="shared" si="189"/>
        <v/>
      </c>
      <c r="M40" s="108" t="str">
        <f t="shared" si="190"/>
        <v/>
      </c>
      <c r="N40" s="2" t="str">
        <f t="shared" si="191"/>
        <v/>
      </c>
      <c r="O40" s="99"/>
      <c r="P40" s="244"/>
      <c r="Q40" s="100" t="str">
        <f t="shared" si="192"/>
        <v/>
      </c>
      <c r="R40" s="101" t="str">
        <f t="shared" si="193"/>
        <v/>
      </c>
      <c r="S40" s="102"/>
      <c r="T40" s="103"/>
      <c r="U40" s="104" t="str">
        <f t="shared" si="194"/>
        <v/>
      </c>
      <c r="V40" s="105" t="str">
        <f t="shared" si="195"/>
        <v/>
      </c>
      <c r="W40" s="106" t="str">
        <f t="shared" si="196"/>
        <v/>
      </c>
      <c r="X40" s="107" t="str">
        <f t="shared" si="197"/>
        <v/>
      </c>
      <c r="Y40" s="108" t="str">
        <f t="shared" si="198"/>
        <v/>
      </c>
      <c r="Z40" s="2" t="str">
        <f t="shared" si="199"/>
        <v/>
      </c>
      <c r="AA40" s="99"/>
      <c r="AB40" s="244"/>
      <c r="AC40" s="100" t="str">
        <f t="shared" si="200"/>
        <v/>
      </c>
      <c r="AD40" s="101" t="str">
        <f t="shared" si="201"/>
        <v/>
      </c>
      <c r="AE40" s="102"/>
      <c r="AF40" s="103"/>
      <c r="AG40" s="104" t="str">
        <f t="shared" si="202"/>
        <v/>
      </c>
      <c r="AH40" s="105" t="str">
        <f t="shared" si="203"/>
        <v/>
      </c>
      <c r="AI40" s="106" t="str">
        <f t="shared" si="204"/>
        <v/>
      </c>
      <c r="AJ40" s="107" t="str">
        <f t="shared" si="205"/>
        <v/>
      </c>
      <c r="AK40" s="108" t="str">
        <f t="shared" si="206"/>
        <v/>
      </c>
      <c r="AL40" s="2" t="str">
        <f t="shared" si="207"/>
        <v/>
      </c>
      <c r="AM40" s="99"/>
      <c r="AN40" s="244"/>
      <c r="AO40" s="100" t="str">
        <f t="shared" si="208"/>
        <v/>
      </c>
      <c r="AP40" s="101" t="str">
        <f t="shared" si="209"/>
        <v/>
      </c>
      <c r="AQ40" s="102"/>
      <c r="AR40" s="103"/>
      <c r="AS40" s="104" t="str">
        <f t="shared" si="210"/>
        <v/>
      </c>
      <c r="AT40" s="105" t="str">
        <f t="shared" si="211"/>
        <v/>
      </c>
      <c r="AU40" s="106" t="str">
        <f t="shared" si="212"/>
        <v/>
      </c>
      <c r="AV40" s="107" t="s">
        <v>292</v>
      </c>
      <c r="AW40" s="108" t="str">
        <f t="shared" si="213"/>
        <v/>
      </c>
      <c r="AX40" s="2" t="str">
        <f t="shared" si="214"/>
        <v/>
      </c>
      <c r="AY40" s="99"/>
      <c r="AZ40" s="244"/>
      <c r="BA40" s="100" t="str">
        <f t="shared" si="215"/>
        <v/>
      </c>
      <c r="BB40" s="101" t="str">
        <f t="shared" si="216"/>
        <v/>
      </c>
      <c r="BC40" s="102"/>
      <c r="BD40" s="103"/>
      <c r="BE40" s="104" t="str">
        <f t="shared" si="217"/>
        <v/>
      </c>
      <c r="BF40" s="105" t="str">
        <f t="shared" si="218"/>
        <v/>
      </c>
      <c r="BG40" s="106" t="str">
        <f t="shared" si="219"/>
        <v/>
      </c>
      <c r="BH40" s="107" t="str">
        <f t="shared" si="220"/>
        <v/>
      </c>
      <c r="BI40" s="108" t="str">
        <f t="shared" si="221"/>
        <v/>
      </c>
      <c r="BJ40" s="2" t="str">
        <f t="shared" si="222"/>
        <v/>
      </c>
      <c r="BK40" s="99"/>
      <c r="BL40" s="244"/>
      <c r="BM40" s="100" t="str">
        <f t="shared" si="223"/>
        <v/>
      </c>
      <c r="BN40" s="101" t="str">
        <f t="shared" si="224"/>
        <v/>
      </c>
      <c r="BO40" s="102"/>
      <c r="BP40" s="103"/>
      <c r="BQ40" s="104" t="str">
        <f t="shared" si="225"/>
        <v/>
      </c>
      <c r="BR40" s="105" t="str">
        <f t="shared" si="226"/>
        <v/>
      </c>
      <c r="BS40" s="106" t="str">
        <f t="shared" si="227"/>
        <v/>
      </c>
      <c r="BT40" s="107" t="s">
        <v>292</v>
      </c>
      <c r="BU40" s="108" t="str">
        <f t="shared" si="228"/>
        <v/>
      </c>
      <c r="BV40" s="2" t="str">
        <f t="shared" si="229"/>
        <v/>
      </c>
      <c r="BW40" s="99"/>
      <c r="BX40" s="244"/>
      <c r="BY40" s="100" t="str">
        <f t="shared" si="230"/>
        <v/>
      </c>
      <c r="BZ40" s="101" t="str">
        <f t="shared" si="231"/>
        <v/>
      </c>
      <c r="CA40" s="102"/>
      <c r="CB40" s="103"/>
      <c r="CC40" s="104" t="str">
        <f t="shared" si="232"/>
        <v/>
      </c>
      <c r="CD40" s="105" t="str">
        <f t="shared" si="233"/>
        <v/>
      </c>
      <c r="CE40" s="106" t="str">
        <f t="shared" si="234"/>
        <v/>
      </c>
      <c r="CF40" s="107" t="s">
        <v>292</v>
      </c>
      <c r="CG40" s="108" t="str">
        <f t="shared" si="235"/>
        <v/>
      </c>
      <c r="CH40" s="2" t="str">
        <f t="shared" si="236"/>
        <v/>
      </c>
      <c r="CI40" s="99"/>
      <c r="CJ40" s="244"/>
      <c r="CK40" s="100">
        <f t="shared" si="237"/>
        <v>41563</v>
      </c>
      <c r="CL40" s="101" t="str">
        <f t="shared" si="238"/>
        <v>Stoltenberg III</v>
      </c>
      <c r="CM40" s="103">
        <v>41173</v>
      </c>
      <c r="CN40" s="103">
        <f>CK$3</f>
        <v>41563</v>
      </c>
      <c r="CO40" s="104" t="str">
        <f t="shared" si="239"/>
        <v>Anne-Grete Strøm-Erichsen</v>
      </c>
      <c r="CP40" s="105" t="str">
        <f t="shared" si="240"/>
        <v>1949</v>
      </c>
      <c r="CQ40" s="106" t="str">
        <f t="shared" si="241"/>
        <v>female</v>
      </c>
      <c r="CR40" s="107" t="s">
        <v>295</v>
      </c>
      <c r="CS40" s="108" t="str">
        <f t="shared" si="242"/>
        <v>Strøm-Erichsen_Anne-Grete_1949</v>
      </c>
      <c r="CT40" s="2" t="str">
        <f t="shared" si="243"/>
        <v/>
      </c>
      <c r="CU40" s="99"/>
      <c r="CV40" s="244" t="s">
        <v>740</v>
      </c>
      <c r="CW40" s="100" t="str">
        <f t="shared" si="244"/>
        <v/>
      </c>
      <c r="CX40" s="101" t="str">
        <f t="shared" si="245"/>
        <v/>
      </c>
      <c r="CY40" s="102" t="str">
        <f t="shared" si="246"/>
        <v/>
      </c>
      <c r="CZ40" s="102" t="str">
        <f t="shared" si="247"/>
        <v/>
      </c>
      <c r="DA40" s="104" t="str">
        <f t="shared" si="248"/>
        <v/>
      </c>
      <c r="DB40" s="105" t="str">
        <f t="shared" si="249"/>
        <v/>
      </c>
      <c r="DC40" s="106" t="str">
        <f t="shared" si="250"/>
        <v/>
      </c>
      <c r="DD40" s="107" t="str">
        <f t="shared" si="251"/>
        <v/>
      </c>
      <c r="DE40" s="108" t="str">
        <f t="shared" si="252"/>
        <v/>
      </c>
      <c r="DF40" s="2" t="str">
        <f t="shared" si="253"/>
        <v/>
      </c>
      <c r="DG40" s="99"/>
      <c r="DH40" s="244"/>
      <c r="DI40" s="100" t="str">
        <f t="shared" si="254"/>
        <v/>
      </c>
      <c r="DJ40" s="101" t="str">
        <f t="shared" si="255"/>
        <v/>
      </c>
      <c r="DK40" s="102" t="str">
        <f t="shared" si="256"/>
        <v/>
      </c>
      <c r="DL40" s="102" t="str">
        <f t="shared" si="257"/>
        <v/>
      </c>
      <c r="DM40" s="104" t="str">
        <f t="shared" si="258"/>
        <v/>
      </c>
      <c r="DN40" s="105" t="str">
        <f t="shared" si="259"/>
        <v/>
      </c>
      <c r="DO40" s="106" t="str">
        <f t="shared" si="260"/>
        <v/>
      </c>
      <c r="DP40" s="107" t="str">
        <f t="shared" si="261"/>
        <v/>
      </c>
      <c r="DQ40" s="108" t="str">
        <f t="shared" si="262"/>
        <v/>
      </c>
      <c r="DR40" s="2" t="str">
        <f t="shared" si="263"/>
        <v/>
      </c>
      <c r="DS40" s="99"/>
      <c r="DT40" s="244"/>
      <c r="DU40" s="100" t="str">
        <f t="shared" si="71"/>
        <v/>
      </c>
      <c r="DV40" s="101" t="str">
        <f t="shared" si="264"/>
        <v/>
      </c>
      <c r="DW40" s="102" t="str">
        <f t="shared" si="265"/>
        <v/>
      </c>
      <c r="DX40" s="102" t="str">
        <f t="shared" si="266"/>
        <v/>
      </c>
      <c r="DY40" s="104" t="str">
        <f t="shared" si="267"/>
        <v/>
      </c>
      <c r="DZ40" s="105" t="str">
        <f t="shared" si="268"/>
        <v/>
      </c>
      <c r="EA40" s="106" t="str">
        <f t="shared" si="269"/>
        <v/>
      </c>
      <c r="EB40" s="107" t="str">
        <f t="shared" si="270"/>
        <v/>
      </c>
      <c r="EC40" s="108" t="str">
        <f t="shared" si="271"/>
        <v/>
      </c>
      <c r="ED40" s="2" t="str">
        <f t="shared" si="272"/>
        <v/>
      </c>
      <c r="EE40" s="99"/>
      <c r="EF40" s="244"/>
      <c r="EG40" s="100" t="str">
        <f t="shared" si="79"/>
        <v/>
      </c>
      <c r="EH40" s="101" t="str">
        <f t="shared" si="579"/>
        <v/>
      </c>
      <c r="EI40" s="102" t="str">
        <f t="shared" si="572"/>
        <v/>
      </c>
      <c r="EJ40" s="102" t="str">
        <f t="shared" si="571"/>
        <v/>
      </c>
      <c r="EK40" s="104" t="str">
        <f t="shared" si="580"/>
        <v/>
      </c>
      <c r="EL40" s="105" t="str">
        <f t="shared" si="581"/>
        <v/>
      </c>
      <c r="EM40" s="106" t="str">
        <f t="shared" si="582"/>
        <v/>
      </c>
      <c r="EN40" s="107" t="str">
        <f t="shared" si="583"/>
        <v/>
      </c>
      <c r="EO40" s="108" t="str">
        <f t="shared" si="584"/>
        <v/>
      </c>
      <c r="EP40" s="2" t="str">
        <f t="shared" si="585"/>
        <v/>
      </c>
      <c r="EQ40" s="99"/>
      <c r="ER40" s="244"/>
      <c r="ES40" s="100" t="str">
        <f t="shared" si="87"/>
        <v/>
      </c>
      <c r="ET40" s="101" t="str">
        <f t="shared" si="275"/>
        <v/>
      </c>
      <c r="EU40" s="102" t="str">
        <f t="shared" si="276"/>
        <v/>
      </c>
      <c r="EV40" s="102" t="str">
        <f t="shared" si="277"/>
        <v/>
      </c>
      <c r="EW40" s="104" t="str">
        <f t="shared" si="278"/>
        <v/>
      </c>
      <c r="EX40" s="105" t="str">
        <f t="shared" si="279"/>
        <v/>
      </c>
      <c r="EY40" s="106" t="str">
        <f t="shared" si="280"/>
        <v/>
      </c>
      <c r="EZ40" s="107" t="str">
        <f t="shared" si="281"/>
        <v/>
      </c>
      <c r="FA40" s="108" t="str">
        <f t="shared" si="282"/>
        <v/>
      </c>
      <c r="FB40" s="2" t="str">
        <f t="shared" si="283"/>
        <v/>
      </c>
      <c r="FC40" s="99"/>
      <c r="FD40" s="244"/>
      <c r="FE40" s="100"/>
      <c r="FF40" s="101" t="str">
        <f t="shared" si="284"/>
        <v/>
      </c>
      <c r="FG40" s="102"/>
      <c r="FH40" s="103"/>
      <c r="FI40" s="104" t="str">
        <f t="shared" si="285"/>
        <v/>
      </c>
      <c r="FJ40" s="105" t="str">
        <f t="shared" si="286"/>
        <v/>
      </c>
      <c r="FK40" s="106" t="str">
        <f t="shared" si="287"/>
        <v/>
      </c>
      <c r="FL40" s="107" t="str">
        <f t="shared" si="288"/>
        <v/>
      </c>
      <c r="FM40" s="108" t="str">
        <f t="shared" si="289"/>
        <v/>
      </c>
      <c r="FN40" s="2" t="str">
        <f t="shared" si="290"/>
        <v/>
      </c>
      <c r="FO40" s="99"/>
      <c r="FP40" s="244"/>
      <c r="FQ40" s="100" t="str">
        <f t="shared" si="291"/>
        <v/>
      </c>
      <c r="FR40" s="101" t="str">
        <f t="shared" si="292"/>
        <v/>
      </c>
      <c r="FS40" s="102"/>
      <c r="FT40" s="103"/>
      <c r="FU40" s="104" t="str">
        <f t="shared" si="293"/>
        <v/>
      </c>
      <c r="FV40" s="105" t="str">
        <f t="shared" si="294"/>
        <v/>
      </c>
      <c r="FW40" s="106" t="str">
        <f t="shared" si="295"/>
        <v/>
      </c>
      <c r="FX40" s="107" t="str">
        <f t="shared" si="296"/>
        <v/>
      </c>
      <c r="FY40" s="108" t="str">
        <f t="shared" si="297"/>
        <v/>
      </c>
      <c r="FZ40" s="2" t="str">
        <f t="shared" si="298"/>
        <v/>
      </c>
      <c r="GA40" s="99"/>
      <c r="GB40" s="244"/>
      <c r="GC40" s="100" t="str">
        <f t="shared" si="299"/>
        <v/>
      </c>
      <c r="GD40" s="101" t="str">
        <f t="shared" si="300"/>
        <v/>
      </c>
      <c r="GE40" s="102"/>
      <c r="GF40" s="103"/>
      <c r="GG40" s="104" t="str">
        <f t="shared" si="301"/>
        <v/>
      </c>
      <c r="GH40" s="105" t="str">
        <f t="shared" si="302"/>
        <v/>
      </c>
      <c r="GI40" s="106" t="str">
        <f t="shared" si="303"/>
        <v/>
      </c>
      <c r="GJ40" s="107" t="str">
        <f t="shared" si="304"/>
        <v/>
      </c>
      <c r="GK40" s="108" t="str">
        <f t="shared" si="305"/>
        <v/>
      </c>
      <c r="GL40" s="2" t="str">
        <f t="shared" si="306"/>
        <v/>
      </c>
      <c r="GM40" s="99"/>
      <c r="GN40" s="244"/>
      <c r="GO40" s="100" t="str">
        <f t="shared" si="307"/>
        <v/>
      </c>
      <c r="GP40" s="101" t="str">
        <f t="shared" si="308"/>
        <v/>
      </c>
      <c r="GQ40" s="102"/>
      <c r="GR40" s="103"/>
      <c r="GS40" s="104" t="str">
        <f t="shared" si="309"/>
        <v/>
      </c>
      <c r="GT40" s="105" t="str">
        <f t="shared" si="310"/>
        <v/>
      </c>
      <c r="GU40" s="106" t="str">
        <f t="shared" si="311"/>
        <v/>
      </c>
      <c r="GV40" s="107" t="str">
        <f t="shared" si="312"/>
        <v/>
      </c>
      <c r="GW40" s="108" t="str">
        <f t="shared" si="313"/>
        <v/>
      </c>
      <c r="GX40" s="2" t="str">
        <f t="shared" si="314"/>
        <v/>
      </c>
      <c r="GY40" s="99"/>
      <c r="GZ40" s="244"/>
      <c r="HA40" s="100" t="str">
        <f t="shared" si="315"/>
        <v/>
      </c>
      <c r="HB40" s="101" t="str">
        <f t="shared" si="316"/>
        <v/>
      </c>
      <c r="HC40" s="102"/>
      <c r="HD40" s="103"/>
      <c r="HE40" s="104" t="str">
        <f t="shared" si="317"/>
        <v/>
      </c>
      <c r="HF40" s="105" t="str">
        <f t="shared" si="318"/>
        <v/>
      </c>
      <c r="HG40" s="106" t="str">
        <f t="shared" si="319"/>
        <v/>
      </c>
      <c r="HH40" s="107" t="str">
        <f t="shared" si="320"/>
        <v/>
      </c>
      <c r="HI40" s="108" t="str">
        <f t="shared" si="321"/>
        <v/>
      </c>
      <c r="HJ40" s="2" t="str">
        <f t="shared" si="322"/>
        <v/>
      </c>
      <c r="HK40" s="99"/>
      <c r="HL40" s="244"/>
      <c r="HM40" s="100" t="str">
        <f t="shared" si="323"/>
        <v/>
      </c>
      <c r="HN40" s="101" t="str">
        <f t="shared" si="324"/>
        <v/>
      </c>
      <c r="HO40" s="102"/>
      <c r="HP40" s="103"/>
      <c r="HQ40" s="104" t="str">
        <f t="shared" si="325"/>
        <v/>
      </c>
      <c r="HR40" s="105" t="str">
        <f t="shared" si="326"/>
        <v/>
      </c>
      <c r="HS40" s="106" t="str">
        <f t="shared" si="327"/>
        <v/>
      </c>
      <c r="HT40" s="107" t="str">
        <f t="shared" si="328"/>
        <v/>
      </c>
      <c r="HU40" s="108" t="str">
        <f t="shared" si="329"/>
        <v/>
      </c>
      <c r="HV40" s="2" t="str">
        <f t="shared" si="330"/>
        <v/>
      </c>
      <c r="HW40" s="99"/>
      <c r="HX40" s="244"/>
      <c r="HY40" s="100" t="str">
        <f t="shared" si="331"/>
        <v/>
      </c>
      <c r="HZ40" s="101" t="str">
        <f t="shared" si="332"/>
        <v/>
      </c>
      <c r="IA40" s="102"/>
      <c r="IB40" s="103"/>
      <c r="IC40" s="104" t="str">
        <f t="shared" si="333"/>
        <v/>
      </c>
      <c r="ID40" s="105" t="str">
        <f t="shared" si="334"/>
        <v/>
      </c>
      <c r="IE40" s="106" t="str">
        <f t="shared" si="335"/>
        <v/>
      </c>
      <c r="IF40" s="107" t="str">
        <f t="shared" si="336"/>
        <v/>
      </c>
      <c r="IG40" s="108" t="str">
        <f t="shared" si="337"/>
        <v/>
      </c>
      <c r="IH40" s="2" t="str">
        <f t="shared" si="338"/>
        <v/>
      </c>
      <c r="II40" s="99"/>
      <c r="IJ40" s="244"/>
      <c r="IK40" s="100" t="str">
        <f t="shared" si="339"/>
        <v/>
      </c>
      <c r="IL40" s="101" t="str">
        <f t="shared" si="340"/>
        <v/>
      </c>
      <c r="IM40" s="102"/>
      <c r="IN40" s="103"/>
      <c r="IO40" s="104" t="str">
        <f t="shared" si="341"/>
        <v/>
      </c>
      <c r="IP40" s="105" t="str">
        <f t="shared" si="342"/>
        <v/>
      </c>
      <c r="IQ40" s="106" t="str">
        <f t="shared" si="343"/>
        <v/>
      </c>
      <c r="IR40" s="107" t="str">
        <f t="shared" si="344"/>
        <v/>
      </c>
      <c r="IS40" s="108" t="str">
        <f t="shared" si="345"/>
        <v/>
      </c>
      <c r="IT40" s="2" t="str">
        <f t="shared" si="346"/>
        <v/>
      </c>
      <c r="IU40" s="99"/>
      <c r="IV40" s="244"/>
      <c r="IW40" s="100" t="str">
        <f t="shared" si="347"/>
        <v/>
      </c>
      <c r="IX40" s="101" t="str">
        <f t="shared" si="348"/>
        <v/>
      </c>
      <c r="IY40" s="102"/>
      <c r="IZ40" s="103"/>
      <c r="JA40" s="104" t="str">
        <f t="shared" si="349"/>
        <v/>
      </c>
      <c r="JB40" s="105" t="str">
        <f t="shared" si="350"/>
        <v/>
      </c>
      <c r="JC40" s="106" t="str">
        <f t="shared" si="351"/>
        <v/>
      </c>
      <c r="JD40" s="107" t="str">
        <f t="shared" si="352"/>
        <v/>
      </c>
      <c r="JE40" s="108" t="str">
        <f t="shared" si="353"/>
        <v/>
      </c>
      <c r="JF40" s="2" t="str">
        <f t="shared" si="354"/>
        <v/>
      </c>
      <c r="JG40" s="99"/>
      <c r="JH40" s="244"/>
      <c r="JI40" s="100" t="str">
        <f t="shared" si="355"/>
        <v/>
      </c>
      <c r="JJ40" s="101" t="str">
        <f t="shared" si="356"/>
        <v/>
      </c>
      <c r="JK40" s="102"/>
      <c r="JL40" s="103"/>
      <c r="JM40" s="104" t="str">
        <f t="shared" si="357"/>
        <v/>
      </c>
      <c r="JN40" s="105" t="str">
        <f t="shared" si="358"/>
        <v/>
      </c>
      <c r="JO40" s="106" t="str">
        <f t="shared" si="359"/>
        <v/>
      </c>
      <c r="JP40" s="107" t="str">
        <f t="shared" si="360"/>
        <v/>
      </c>
      <c r="JQ40" s="108" t="str">
        <f t="shared" si="361"/>
        <v/>
      </c>
      <c r="JR40" s="2" t="str">
        <f t="shared" si="362"/>
        <v/>
      </c>
      <c r="JS40" s="99"/>
      <c r="JT40" s="244"/>
      <c r="JU40" s="100" t="str">
        <f t="shared" si="363"/>
        <v/>
      </c>
      <c r="JV40" s="101" t="str">
        <f t="shared" si="364"/>
        <v/>
      </c>
      <c r="JW40" s="102"/>
      <c r="JX40" s="103"/>
      <c r="JY40" s="104" t="str">
        <f t="shared" si="365"/>
        <v/>
      </c>
      <c r="JZ40" s="105" t="str">
        <f t="shared" si="366"/>
        <v/>
      </c>
      <c r="KA40" s="106" t="str">
        <f t="shared" si="367"/>
        <v/>
      </c>
      <c r="KB40" s="107" t="str">
        <f t="shared" si="368"/>
        <v/>
      </c>
      <c r="KC40" s="108" t="str">
        <f t="shared" si="369"/>
        <v/>
      </c>
      <c r="KD40" s="2" t="str">
        <f t="shared" si="370"/>
        <v/>
      </c>
      <c r="KE40" s="99"/>
      <c r="KF40" s="244"/>
    </row>
    <row r="41" spans="1:292" ht="13.5" customHeight="1" x14ac:dyDescent="0.25">
      <c r="A41" s="20"/>
      <c r="B41" s="99" t="s">
        <v>567</v>
      </c>
      <c r="C41" s="247" t="s">
        <v>795</v>
      </c>
      <c r="D41" s="244"/>
      <c r="E41" s="100">
        <f>IF(I41="","",E$3)</f>
        <v>34226</v>
      </c>
      <c r="F41" s="101" t="str">
        <f>IF(I41="","",E$1)</f>
        <v>Brundtland III</v>
      </c>
      <c r="G41" s="102">
        <v>33180</v>
      </c>
      <c r="H41" s="103">
        <v>33851</v>
      </c>
      <c r="I41" s="104" t="str">
        <f>IF(P41="","",IF(ISNUMBER(SEARCH(":",P41)),MID(P41,FIND(":",P41)+2,FIND("(",P41)-FIND(":",P41)-3),LEFT(P41,FIND("(",P41)-2)))</f>
        <v>Kari Gjesteby</v>
      </c>
      <c r="J41" s="105" t="str">
        <f>IF(P41="","",MID(P41,FIND("(",P41)+1,4))</f>
        <v>1947</v>
      </c>
      <c r="K41" s="106" t="str">
        <f>IF(ISNUMBER(SEARCH("*female*",P41)),"female",IF(ISNUMBER(SEARCH("*male*",P41)),"male",""))</f>
        <v>female</v>
      </c>
      <c r="L41" s="107" t="str">
        <f>IF(P41="","",IF(ISERROR(MID(P41,FIND("male,",P41)+6,(FIND(")",P41)-(FIND("male,",P41)+6))))=TRUE,"missing/error",MID(P41,FIND("male,",P41)+6,(FIND(")",P41)-(FIND("male,",P41)+6)))))</f>
        <v>no_dna01</v>
      </c>
      <c r="M41" s="108" t="str">
        <f>IF(I41="","",(MID(I41,(SEARCH("^^",SUBSTITUTE(I41," ","^^",LEN(I41)-LEN(SUBSTITUTE(I41," ","")))))+1,99)&amp;"_"&amp;LEFT(I41,FIND(" ",I41)-1)&amp;"_"&amp;J41))</f>
        <v>Gjesteby_Kari_1947</v>
      </c>
      <c r="N41" s="2" t="str">
        <f>IF(P41="","",IF((LEN(P41)-LEN(SUBSTITUTE(P41,"male","")))/LEN("male")&gt;1,"!",IF(RIGHT(P41,1)=")","",IF(RIGHT(P41,2)=") ","",IF(RIGHT(P41,2)=").","","!!")))))</f>
        <v/>
      </c>
      <c r="O41" s="99" t="s">
        <v>603</v>
      </c>
      <c r="P41" s="244" t="s">
        <v>718</v>
      </c>
      <c r="Q41" s="100">
        <f>IF(U41="","",Q$3)</f>
        <v>35363</v>
      </c>
      <c r="R41" s="101" t="str">
        <f>IF(U41="","",Q$1)</f>
        <v>Brundtland IV</v>
      </c>
      <c r="S41" s="102">
        <v>34226</v>
      </c>
      <c r="T41" s="103">
        <v>35363</v>
      </c>
      <c r="U41" s="104" t="str">
        <f>IF(AB41="","",IF(ISNUMBER(SEARCH(":",AB41)),MID(AB41,FIND(":",AB41)+2,FIND("(",AB41)-FIND(":",AB41)-3),LEFT(AB41,FIND("(",AB41)-2)))</f>
        <v>Grete Faremo</v>
      </c>
      <c r="V41" s="105" t="str">
        <f>IF(AB41="","",MID(AB41,FIND("(",AB41)+1,4))</f>
        <v>1956</v>
      </c>
      <c r="W41" s="106" t="str">
        <f>IF(ISNUMBER(SEARCH("*female*",AB41)),"female",IF(ISNUMBER(SEARCH("*male*",AB41)),"male",""))</f>
        <v>male</v>
      </c>
      <c r="X41" s="107" t="str">
        <f>IF(AB41="","",IF(ISERROR(MID(AB41,FIND("male,",AB41)+6,(FIND(")",AB41)-(FIND("male,",AB41)+6))))=TRUE,"missing/error",MID(AB41,FIND("male,",AB41)+6,(FIND(")",AB41)-(FIND("male,",AB41)+6)))))</f>
        <v>no_dna01</v>
      </c>
      <c r="Y41" s="108" t="str">
        <f>IF(U41="","",(MID(U41,(SEARCH("^^",SUBSTITUTE(U41," ","^^",LEN(U41)-LEN(SUBSTITUTE(U41," ","")))))+1,99)&amp;"_"&amp;LEFT(U41,FIND(" ",U41)-1)&amp;"_"&amp;V41))</f>
        <v>Faremo_Grete_1956</v>
      </c>
      <c r="Z41" s="2" t="str">
        <f>IF(AB41="","",IF((LEN(AB41)-LEN(SUBSTITUTE(AB41,"male","")))/LEN("male")&gt;1,"!",IF(RIGHT(AB41,1)=")","",IF(RIGHT(AB41,2)=") ","",IF(RIGHT(AB41,2)=").","","!!")))))</f>
        <v/>
      </c>
      <c r="AA41" s="99"/>
      <c r="AB41" s="244" t="s">
        <v>719</v>
      </c>
      <c r="AC41" s="100">
        <f>IF(AG41="","",AC$3)</f>
        <v>35720</v>
      </c>
      <c r="AD41" s="101" t="str">
        <f>IF(AG41="","",AC$1)</f>
        <v>Jagland I</v>
      </c>
      <c r="AE41" s="102">
        <v>35363</v>
      </c>
      <c r="AF41" s="103">
        <v>35465</v>
      </c>
      <c r="AG41" s="104" t="str">
        <f>IF(AN41="","",IF(ISNUMBER(SEARCH(":",AN41)),MID(AN41,FIND(":",AN41)+2,FIND("(",AN41)-FIND(":",AN41)-3),LEFT(AN41,FIND("(",AN41)-2)))</f>
        <v>Anne Holt</v>
      </c>
      <c r="AH41" s="105" t="str">
        <f>IF(AN41="","",MID(AN41,FIND("(",AN41)+1,4))</f>
        <v>1958</v>
      </c>
      <c r="AI41" s="106" t="str">
        <f>IF(ISNUMBER(SEARCH("*female*",AN41)),"female",IF(ISNUMBER(SEARCH("*male*",AN41)),"male",""))</f>
        <v>female</v>
      </c>
      <c r="AJ41" s="107" t="str">
        <f>IF(AN41="","",IF(ISERROR(MID(AN41,FIND("male,",AN41)+6,(FIND(")",AN41)-(FIND("male,",AN41)+6))))=TRUE,"missing/error",MID(AN41,FIND("male,",AN41)+6,(FIND(")",AN41)-(FIND("male,",AN41)+6)))))</f>
        <v>no_dna01</v>
      </c>
      <c r="AK41" s="108" t="str">
        <f>IF(AG41="","",(MID(AG41,(SEARCH("^^",SUBSTITUTE(AG41," ","^^",LEN(AG41)-LEN(SUBSTITUTE(AG41," ","")))))+1,99)&amp;"_"&amp;LEFT(AG41,FIND(" ",AG41)-1)&amp;"_"&amp;AH41))</f>
        <v>Holt_Anne_1958</v>
      </c>
      <c r="AL41" s="2" t="str">
        <f>IF(AN41="","",IF((LEN(AN41)-LEN(SUBSTITUTE(AN41,"male","")))/LEN("male")&gt;1,"!",IF(RIGHT(AN41,1)=")","",IF(RIGHT(AN41,2)=") ","",IF(RIGHT(AN41,2)=").","","!!")))))</f>
        <v/>
      </c>
      <c r="AM41" s="99" t="s">
        <v>610</v>
      </c>
      <c r="AN41" s="244" t="s">
        <v>720</v>
      </c>
      <c r="AO41" s="100">
        <f>IF(AS41="","",AO$3)</f>
        <v>36602</v>
      </c>
      <c r="AP41" s="101" t="str">
        <f>IF(AS41="","",AO$1)</f>
        <v>Bondevik I</v>
      </c>
      <c r="AQ41" s="102">
        <v>35713</v>
      </c>
      <c r="AR41" s="103">
        <v>36234</v>
      </c>
      <c r="AS41" s="104" t="str">
        <f>IF(AZ41="","",IF(ISNUMBER(SEARCH(":",AZ41)),MID(AZ41,FIND(":",AZ41)+2,FIND("(",AZ41)-FIND(":",AZ41)-3),LEFT(AZ41,FIND("(",AZ41)-2)))</f>
        <v>Aud Inger Aure</v>
      </c>
      <c r="AT41" s="105" t="str">
        <f>IF(AZ41="","",MID(AZ41,FIND("(",AZ41)+1,4))</f>
        <v>1942</v>
      </c>
      <c r="AU41" s="106" t="str">
        <f>IF(ISNUMBER(SEARCH("*female*",AZ41)),"female",IF(ISNUMBER(SEARCH("*male*",AZ41)),"male",""))</f>
        <v>female</v>
      </c>
      <c r="AV41" s="107" t="s">
        <v>296</v>
      </c>
      <c r="AW41" s="108" t="str">
        <f>IF(AS41="","",(MID(AS41,(SEARCH("^^",SUBSTITUTE(AS41," ","^^",LEN(AS41)-LEN(SUBSTITUTE(AS41," ","")))))+1,99)&amp;"_"&amp;LEFT(AS41,FIND(" ",AS41)-1)&amp;"_"&amp;AT41))</f>
        <v>Aure_Aud_1942</v>
      </c>
      <c r="AX41" s="2" t="str">
        <f>IF(AZ41="","",IF((LEN(AZ41)-LEN(SUBSTITUTE(AZ41,"male","")))/LEN("male")&gt;1,"!",IF(RIGHT(AZ41,1)=")","",IF(RIGHT(AZ41,2)=") ","",IF(RIGHT(AZ41,2)=").","","!!")))))</f>
        <v/>
      </c>
      <c r="AY41" s="99"/>
      <c r="AZ41" s="244" t="s">
        <v>760</v>
      </c>
      <c r="BA41" s="100">
        <f>IF(BE41="","",BA$3)</f>
        <v>37183</v>
      </c>
      <c r="BB41" s="101" t="str">
        <f>IF(BE41="","",BA$1)</f>
        <v>Stoltenberg I</v>
      </c>
      <c r="BC41" s="102">
        <v>36602</v>
      </c>
      <c r="BD41" s="103">
        <v>37183</v>
      </c>
      <c r="BE41" s="104" t="str">
        <f>IF(BL41="","",IF(ISNUMBER(SEARCH(":",BL41)),MID(BL41,FIND(":",BL41)+2,FIND("(",BL41)-FIND(":",BL41)-3),LEFT(BL41,FIND("(",BL41)-2)))</f>
        <v>Hanne Harlem</v>
      </c>
      <c r="BF41" s="105" t="str">
        <f>IF(BL41="","",MID(BL41,FIND("(",BL41)+1,4))</f>
        <v>1964</v>
      </c>
      <c r="BG41" s="106" t="str">
        <f>IF(ISNUMBER(SEARCH("*female*",BL41)),"female",IF(ISNUMBER(SEARCH("*male*",BL41)),"male",""))</f>
        <v>female</v>
      </c>
      <c r="BH41" s="107" t="str">
        <f>IF(BL41="","",IF(ISERROR(MID(BL41,FIND("male,",BL41)+6,(FIND(")",BL41)-(FIND("male,",BL41)+6))))=TRUE,"missing/error",MID(BL41,FIND("male,",BL41)+6,(FIND(")",BL41)-(FIND("male,",BL41)+6)))))</f>
        <v>no_dna01</v>
      </c>
      <c r="BI41" s="108" t="str">
        <f>IF(BE41="","",(MID(BE41,(SEARCH("^^",SUBSTITUTE(BE41," ","^^",LEN(BE41)-LEN(SUBSTITUTE(BE41," ","")))))+1,99)&amp;"_"&amp;LEFT(BE41,FIND(" ",BE41)-1)&amp;"_"&amp;BF41))</f>
        <v>Harlem_Hanne_1964</v>
      </c>
      <c r="BJ41" s="2" t="str">
        <f>IF(BL41="","",IF((LEN(BL41)-LEN(SUBSTITUTE(BL41,"male","")))/LEN("male")&gt;1,"!",IF(RIGHT(BL41,1)=")","",IF(RIGHT(BL41,2)=") ","",IF(RIGHT(BL41,2)=").","","!!")))))</f>
        <v/>
      </c>
      <c r="BK41" s="99"/>
      <c r="BL41" s="244" t="s">
        <v>721</v>
      </c>
      <c r="BM41" s="100">
        <f>IF(BQ41="","",BM$3)</f>
        <v>38642</v>
      </c>
      <c r="BN41" s="101" t="str">
        <f>IF(BQ41="","",BM$1)</f>
        <v>Bondevik II</v>
      </c>
      <c r="BO41" s="102">
        <v>37183</v>
      </c>
      <c r="BP41" s="103">
        <v>38642</v>
      </c>
      <c r="BQ41" s="104" t="str">
        <f>IF(BX41="","",IF(ISNUMBER(SEARCH(":",BX41)),MID(BX41,FIND(":",BX41)+2,FIND("(",BX41)-FIND(":",BX41)-3),LEFT(BX41,FIND("(",BX41)-2)))</f>
        <v>Odd Einar Dørum</v>
      </c>
      <c r="BR41" s="105" t="str">
        <f>IF(BX41="","",MID(BX41,FIND("(",BX41)+1,4))</f>
        <v>1943</v>
      </c>
      <c r="BS41" s="106" t="str">
        <f>IF(ISNUMBER(SEARCH("*female*",BX41)),"female",IF(ISNUMBER(SEARCH("*male*",BX41)),"male",""))</f>
        <v>male</v>
      </c>
      <c r="BT41" s="107" t="s">
        <v>298</v>
      </c>
      <c r="BU41" s="108" t="str">
        <f>IF(BQ41="","",(MID(BQ41,(SEARCH("^^",SUBSTITUTE(BQ41," ","^^",LEN(BQ41)-LEN(SUBSTITUTE(BQ41," ","")))))+1,99)&amp;"_"&amp;LEFT(BQ41,FIND(" ",BQ41)-1)&amp;"_"&amp;BR41))</f>
        <v>Dørum_Odd_1943</v>
      </c>
      <c r="BV41" s="2" t="str">
        <f>IF(BX41="","",IF((LEN(BX41)-LEN(SUBSTITUTE(BX41,"male","")))/LEN("male")&gt;1,"!",IF(RIGHT(BX41,1)=")","",IF(RIGHT(BX41,2)=") ","",IF(RIGHT(BX41,2)=").","","!!")))))</f>
        <v/>
      </c>
      <c r="BW41" s="99"/>
      <c r="BX41" s="244" t="s">
        <v>660</v>
      </c>
      <c r="BY41" s="100">
        <f>IF(CC41="","",BY$3)</f>
        <v>40106</v>
      </c>
      <c r="BZ41" s="101" t="str">
        <f>IF(CC41="","",BY$1)</f>
        <v>Stoltenberg II</v>
      </c>
      <c r="CA41" s="102">
        <v>38642</v>
      </c>
      <c r="CB41" s="103">
        <v>40106</v>
      </c>
      <c r="CC41" s="104" t="str">
        <f>IF(CJ41="","",IF(ISNUMBER(SEARCH(":",CJ41)),MID(CJ41,FIND(":",CJ41)+2,FIND("(",CJ41)-FIND(":",CJ41)-3),LEFT(CJ41,FIND("(",CJ41)-2)))</f>
        <v>Knut Storberget</v>
      </c>
      <c r="CD41" s="105" t="str">
        <f>IF(CJ41="","",MID(CJ41,FIND("(",CJ41)+1,4))</f>
        <v>1964</v>
      </c>
      <c r="CE41" s="106" t="str">
        <f>IF(ISNUMBER(SEARCH("*female*",CJ41)),"female",IF(ISNUMBER(SEARCH("*male*",CJ41)),"male",""))</f>
        <v>male</v>
      </c>
      <c r="CF41" s="107" t="s">
        <v>295</v>
      </c>
      <c r="CG41" s="108" t="str">
        <f>IF(CC41="","",(MID(CC41,(SEARCH("^^",SUBSTITUTE(CC41," ","^^",LEN(CC41)-LEN(SUBSTITUTE(CC41," ","")))))+1,99)&amp;"_"&amp;LEFT(CC41,FIND(" ",CC41)-1)&amp;"_"&amp;CD41))</f>
        <v>Storberget_Knut_1964</v>
      </c>
      <c r="CH41" s="2" t="str">
        <f>IF(CJ41="","",IF((LEN(CJ41)-LEN(SUBSTITUTE(CJ41,"male","")))/LEN("male")&gt;1,"!",IF(RIGHT(CJ41,1)=")","",IF(RIGHT(CJ41,2)=") ","",IF(RIGHT(CJ41,2)=").","","!!")))))</f>
        <v/>
      </c>
      <c r="CI41" s="99" t="s">
        <v>619</v>
      </c>
      <c r="CJ41" s="244" t="s">
        <v>722</v>
      </c>
      <c r="CK41" s="100">
        <f>IF(CO41="","",CK$3)</f>
        <v>41563</v>
      </c>
      <c r="CL41" s="101" t="str">
        <f>IF(CO41="","",CK$1)</f>
        <v>Stoltenberg III</v>
      </c>
      <c r="CM41" s="102">
        <v>40106</v>
      </c>
      <c r="CN41" s="103">
        <v>40858</v>
      </c>
      <c r="CO41" s="104" t="str">
        <f>IF(CV41="","",IF(ISNUMBER(SEARCH(":",CV41)),MID(CV41,FIND(":",CV41)+2,FIND("(",CV41)-FIND(":",CV41)-3),LEFT(CV41,FIND("(",CV41)-2)))</f>
        <v>Knut Storberget</v>
      </c>
      <c r="CP41" s="105" t="str">
        <f>IF(CV41="","",MID(CV41,FIND("(",CV41)+1,4))</f>
        <v>1964</v>
      </c>
      <c r="CQ41" s="106" t="str">
        <f>IF(ISNUMBER(SEARCH("*female*",CV41)),"female",IF(ISNUMBER(SEARCH("*male*",CV41)),"male",""))</f>
        <v>male</v>
      </c>
      <c r="CR41" s="107" t="s">
        <v>295</v>
      </c>
      <c r="CS41" s="108" t="str">
        <f>IF(CO41="","",(MID(CO41,(SEARCH("^^",SUBSTITUTE(CO41," ","^^",LEN(CO41)-LEN(SUBSTITUTE(CO41," ","")))))+1,99)&amp;"_"&amp;LEFT(CO41,FIND(" ",CO41)-1)&amp;"_"&amp;CP41))</f>
        <v>Storberget_Knut_1964</v>
      </c>
      <c r="CT41" s="2" t="str">
        <f>IF(CV41="","",IF((LEN(CV41)-LEN(SUBSTITUTE(CV41,"male","")))/LEN("male")&gt;1,"!",IF(RIGHT(CV41,1)=")","",IF(RIGHT(CV41,2)=") ","",IF(RIGHT(CV41,2)=").","","!!")))))</f>
        <v/>
      </c>
      <c r="CU41" s="99" t="s">
        <v>630</v>
      </c>
      <c r="CV41" s="244" t="s">
        <v>722</v>
      </c>
      <c r="CW41" s="100" t="str">
        <f>IF(DA41="","",CW$3)</f>
        <v/>
      </c>
      <c r="CX41" s="101" t="str">
        <f>IF(DA41="","",CW$1)</f>
        <v/>
      </c>
      <c r="CY41" s="102" t="str">
        <f>IF($DA41="","",CW$2)</f>
        <v/>
      </c>
      <c r="CZ41" s="102" t="str">
        <f>IF($DA41="","",CW$3)</f>
        <v/>
      </c>
      <c r="DA41" s="104" t="str">
        <f>IF(DH41="","",IF(ISNUMBER(SEARCH(":",DH41)),MID(DH41,FIND(":",DH41)+2,FIND("(",DH41)-FIND(":",DH41)-3),LEFT(DH41,FIND("(",DH41)-2)))</f>
        <v/>
      </c>
      <c r="DB41" s="105" t="str">
        <f>IF(DH41="","",MID(DH41,FIND("(",DH41)+1,4))</f>
        <v/>
      </c>
      <c r="DC41" s="106" t="str">
        <f>IF(ISNUMBER(SEARCH("*female*",DH41)),"female",IF(ISNUMBER(SEARCH("*male*",DH41)),"male",""))</f>
        <v/>
      </c>
      <c r="DD41" s="107" t="str">
        <f>IF(DH41="","",IF(ISERROR(MID(DH41,FIND("male,",DH41)+6,(FIND(")",DH41)-(FIND("male,",DH41)+6))))=TRUE,"missing/error",MID(DH41,FIND("male,",DH41)+6,(FIND(")",DH41)-(FIND("male,",DH41)+6)))))</f>
        <v/>
      </c>
      <c r="DE41" s="108" t="str">
        <f>IF(DA41="","",(MID(DA41,(SEARCH("^^",SUBSTITUTE(DA41," ","^^",LEN(DA41)-LEN(SUBSTITUTE(DA41," ","")))))+1,99)&amp;"_"&amp;LEFT(DA41,FIND(" ",DA41)-1)&amp;"_"&amp;DB41))</f>
        <v/>
      </c>
      <c r="DF41" s="2" t="str">
        <f>IF(DH41="","",IF((LEN(DH41)-LEN(SUBSTITUTE(DH41,"male","")))/LEN("male")&gt;1,"!",IF(RIGHT(DH41,1)=")","",IF(RIGHT(DH41,2)=") ","",IF(RIGHT(DH41,2)=").","","!!")))))</f>
        <v/>
      </c>
      <c r="DG41" s="99"/>
      <c r="DH41" s="244"/>
      <c r="DI41" s="100" t="str">
        <f>IF(DM41="","",DI$3)</f>
        <v/>
      </c>
      <c r="DJ41" s="101" t="str">
        <f>IF(DM41="","",DI$1)</f>
        <v/>
      </c>
      <c r="DK41" s="102" t="str">
        <f t="shared" si="256"/>
        <v/>
      </c>
      <c r="DL41" s="102" t="str">
        <f t="shared" si="257"/>
        <v/>
      </c>
      <c r="DM41" s="104" t="str">
        <f>IF(DT41="","",IF(ISNUMBER(SEARCH(":",DT41)),MID(DT41,FIND(":",DT41)+2,FIND("(",DT41)-FIND(":",DT41)-3),LEFT(DT41,FIND("(",DT41)-2)))</f>
        <v/>
      </c>
      <c r="DN41" s="105" t="str">
        <f>IF(DT41="","",MID(DT41,FIND("(",DT41)+1,4))</f>
        <v/>
      </c>
      <c r="DO41" s="106" t="str">
        <f>IF(ISNUMBER(SEARCH("*female*",DT41)),"female",IF(ISNUMBER(SEARCH("*male*",DT41)),"male",""))</f>
        <v/>
      </c>
      <c r="DP41" s="107" t="str">
        <f>IF(DT41="","",IF(ISERROR(MID(DT41,FIND("male,",DT41)+6,(FIND(")",DT41)-(FIND("male,",DT41)+6))))=TRUE,"missing/error",MID(DT41,FIND("male,",DT41)+6,(FIND(")",DT41)-(FIND("male,",DT41)+6)))))</f>
        <v/>
      </c>
      <c r="DQ41" s="108" t="str">
        <f>IF(DM41="","",(MID(DM41,(SEARCH("^^",SUBSTITUTE(DM41," ","^^",LEN(DM41)-LEN(SUBSTITUTE(DM41," ","")))))+1,99)&amp;"_"&amp;LEFT(DM41,FIND(" ",DM41)-1)&amp;"_"&amp;DN41))</f>
        <v/>
      </c>
      <c r="DR41" s="2" t="str">
        <f>IF(DT41="","",IF((LEN(DT41)-LEN(SUBSTITUTE(DT41,"male","")))/LEN("male")&gt;1,"!",IF(RIGHT(DT41,1)=")","",IF(RIGHT(DT41,2)=") ","",IF(RIGHT(DT41,2)=").","","!!")))))</f>
        <v/>
      </c>
      <c r="DS41" s="99"/>
      <c r="DT41" s="244"/>
      <c r="DU41" s="100" t="str">
        <f t="shared" si="71"/>
        <v/>
      </c>
      <c r="DV41" s="101" t="str">
        <f>IF(DY41="","",DU$1)</f>
        <v/>
      </c>
      <c r="DW41" s="102" t="str">
        <f t="shared" si="265"/>
        <v/>
      </c>
      <c r="DX41" s="102" t="str">
        <f t="shared" si="266"/>
        <v/>
      </c>
      <c r="DY41" s="104" t="str">
        <f>IF(EF41="","",IF(ISNUMBER(SEARCH(":",EF41)),MID(EF41,FIND(":",EF41)+2,FIND("(",EF41)-FIND(":",EF41)-3),LEFT(EF41,FIND("(",EF41)-2)))</f>
        <v/>
      </c>
      <c r="DZ41" s="105" t="str">
        <f>IF(EF41="","",MID(EF41,FIND("(",EF41)+1,4))</f>
        <v/>
      </c>
      <c r="EA41" s="106" t="str">
        <f>IF(ISNUMBER(SEARCH("*female*",EF41)),"female",IF(ISNUMBER(SEARCH("*male*",EF41)),"male",""))</f>
        <v/>
      </c>
      <c r="EB41" s="107" t="str">
        <f>IF(EF41="","",IF(ISERROR(MID(EF41,FIND("male,",EF41)+6,(FIND(")",EF41)-(FIND("male,",EF41)+6))))=TRUE,"missing/error",MID(EF41,FIND("male,",EF41)+6,(FIND(")",EF41)-(FIND("male,",EF41)+6)))))</f>
        <v/>
      </c>
      <c r="EC41" s="108" t="str">
        <f>IF(DY41="","",(MID(DY41,(SEARCH("^^",SUBSTITUTE(DY41," ","^^",LEN(DY41)-LEN(SUBSTITUTE(DY41," ","")))))+1,99)&amp;"_"&amp;LEFT(DY41,FIND(" ",DY41)-1)&amp;"_"&amp;DZ41))</f>
        <v/>
      </c>
      <c r="ED41" s="2" t="str">
        <f>IF(EF41="","",IF((LEN(EF41)-LEN(SUBSTITUTE(EF41,"male","")))/LEN("male")&gt;1,"!",IF(RIGHT(EF41,1)=")","",IF(RIGHT(EF41,2)=") ","",IF(RIGHT(EF41,2)=").","","!!")))))</f>
        <v/>
      </c>
      <c r="EE41" s="99"/>
      <c r="EF41" s="244"/>
      <c r="EG41" s="100" t="str">
        <f t="shared" si="79"/>
        <v/>
      </c>
      <c r="EH41" s="101" t="str">
        <f>IF(EK41="","",EG$1)</f>
        <v/>
      </c>
      <c r="EI41" s="102" t="str">
        <f t="shared" si="572"/>
        <v/>
      </c>
      <c r="EJ41" s="102" t="str">
        <f t="shared" si="571"/>
        <v/>
      </c>
      <c r="EK41" s="104" t="str">
        <f>IF(ER41="","",IF(ISNUMBER(SEARCH(":",ER41)),MID(ER41,FIND(":",ER41)+2,FIND("(",ER41)-FIND(":",ER41)-3),LEFT(ER41,FIND("(",ER41)-2)))</f>
        <v/>
      </c>
      <c r="EL41" s="105" t="str">
        <f>IF(ER41="","",MID(ER41,FIND("(",ER41)+1,4))</f>
        <v/>
      </c>
      <c r="EM41" s="106" t="str">
        <f>IF(ISNUMBER(SEARCH("*female*",ER41)),"female",IF(ISNUMBER(SEARCH("*male*",ER41)),"male",""))</f>
        <v/>
      </c>
      <c r="EN41" s="107" t="str">
        <f>IF(ER41="","",IF(ISERROR(MID(ER41,FIND("male,",ER41)+6,(FIND(")",ER41)-(FIND("male,",ER41)+6))))=TRUE,"missing/error",MID(ER41,FIND("male,",ER41)+6,(FIND(")",ER41)-(FIND("male,",ER41)+6)))))</f>
        <v/>
      </c>
      <c r="EO41" s="108" t="str">
        <f>IF(EK41="","",(MID(EK41,(SEARCH("^^",SUBSTITUTE(EK41," ","^^",LEN(EK41)-LEN(SUBSTITUTE(EK41," ","")))))+1,99)&amp;"_"&amp;LEFT(EK41,FIND(" ",EK41)-1)&amp;"_"&amp;EL41))</f>
        <v/>
      </c>
      <c r="EP41" s="2" t="str">
        <f>IF(ER41="","",IF((LEN(ER41)-LEN(SUBSTITUTE(ER41,"male","")))/LEN("male")&gt;1,"!",IF(RIGHT(ER41,1)=")","",IF(RIGHT(ER41,2)=") ","",IF(RIGHT(ER41,2)=").","","!!")))))</f>
        <v/>
      </c>
      <c r="EQ41" s="99"/>
      <c r="ER41" s="244"/>
      <c r="ES41" s="100" t="str">
        <f t="shared" si="87"/>
        <v/>
      </c>
      <c r="ET41" s="101" t="str">
        <f t="shared" si="275"/>
        <v/>
      </c>
      <c r="EU41" s="102" t="str">
        <f t="shared" si="276"/>
        <v/>
      </c>
      <c r="EV41" s="102" t="str">
        <f t="shared" si="277"/>
        <v/>
      </c>
      <c r="EW41" s="104" t="str">
        <f t="shared" si="278"/>
        <v/>
      </c>
      <c r="EX41" s="105" t="str">
        <f t="shared" si="279"/>
        <v/>
      </c>
      <c r="EY41" s="106" t="str">
        <f t="shared" si="280"/>
        <v/>
      </c>
      <c r="EZ41" s="107" t="str">
        <f t="shared" si="281"/>
        <v/>
      </c>
      <c r="FA41" s="108" t="str">
        <f t="shared" si="282"/>
        <v/>
      </c>
      <c r="FB41" s="2" t="str">
        <f t="shared" si="283"/>
        <v/>
      </c>
      <c r="FC41" s="99"/>
      <c r="FD41" s="244"/>
      <c r="FE41" s="100"/>
      <c r="FF41" s="101" t="str">
        <f>IF(FI41="","",FE$1)</f>
        <v/>
      </c>
      <c r="FG41" s="102"/>
      <c r="FH41" s="103"/>
      <c r="FI41" s="104" t="str">
        <f>IF(FP41="","",IF(ISNUMBER(SEARCH(":",FP41)),MID(FP41,FIND(":",FP41)+2,FIND("(",FP41)-FIND(":",FP41)-3),LEFT(FP41,FIND("(",FP41)-2)))</f>
        <v/>
      </c>
      <c r="FJ41" s="105" t="str">
        <f>IF(FP41="","",MID(FP41,FIND("(",FP41)+1,4))</f>
        <v/>
      </c>
      <c r="FK41" s="106" t="str">
        <f>IF(ISNUMBER(SEARCH("*female*",FP41)),"female",IF(ISNUMBER(SEARCH("*male*",FP41)),"male",""))</f>
        <v/>
      </c>
      <c r="FL41" s="107" t="str">
        <f>IF(FP41="","",IF(ISERROR(MID(FP41,FIND("male,",FP41)+6,(FIND(")",FP41)-(FIND("male,",FP41)+6))))=TRUE,"missing/error",MID(FP41,FIND("male,",FP41)+6,(FIND(")",FP41)-(FIND("male,",FP41)+6)))))</f>
        <v/>
      </c>
      <c r="FM41" s="108" t="str">
        <f>IF(FI41="","",(MID(FI41,(SEARCH("^^",SUBSTITUTE(FI41," ","^^",LEN(FI41)-LEN(SUBSTITUTE(FI41," ","")))))+1,99)&amp;"_"&amp;LEFT(FI41,FIND(" ",FI41)-1)&amp;"_"&amp;FJ41))</f>
        <v/>
      </c>
      <c r="FN41" s="2" t="str">
        <f>IF(FP41="","",IF((LEN(FP41)-LEN(SUBSTITUTE(FP41,"male","")))/LEN("male")&gt;1,"!",IF(RIGHT(FP41,1)=")","",IF(RIGHT(FP41,2)=") ","",IF(RIGHT(FP41,2)=").","","!!")))))</f>
        <v/>
      </c>
      <c r="FO41" s="99"/>
      <c r="FP41" s="244"/>
      <c r="FQ41" s="100" t="str">
        <f>IF(FU41="","",FQ$3)</f>
        <v/>
      </c>
      <c r="FR41" s="101" t="str">
        <f>IF(FU41="","",FQ$1)</f>
        <v/>
      </c>
      <c r="FS41" s="102"/>
      <c r="FT41" s="103"/>
      <c r="FU41" s="104" t="str">
        <f>IF(GB41="","",IF(ISNUMBER(SEARCH(":",GB41)),MID(GB41,FIND(":",GB41)+2,FIND("(",GB41)-FIND(":",GB41)-3),LEFT(GB41,FIND("(",GB41)-2)))</f>
        <v/>
      </c>
      <c r="FV41" s="105" t="str">
        <f>IF(GB41="","",MID(GB41,FIND("(",GB41)+1,4))</f>
        <v/>
      </c>
      <c r="FW41" s="106" t="str">
        <f>IF(ISNUMBER(SEARCH("*female*",GB41)),"female",IF(ISNUMBER(SEARCH("*male*",GB41)),"male",""))</f>
        <v/>
      </c>
      <c r="FX41" s="107" t="str">
        <f>IF(GB41="","",IF(ISERROR(MID(GB41,FIND("male,",GB41)+6,(FIND(")",GB41)-(FIND("male,",GB41)+6))))=TRUE,"missing/error",MID(GB41,FIND("male,",GB41)+6,(FIND(")",GB41)-(FIND("male,",GB41)+6)))))</f>
        <v/>
      </c>
      <c r="FY41" s="108" t="str">
        <f>IF(FU41="","",(MID(FU41,(SEARCH("^^",SUBSTITUTE(FU41," ","^^",LEN(FU41)-LEN(SUBSTITUTE(FU41," ","")))))+1,99)&amp;"_"&amp;LEFT(FU41,FIND(" ",FU41)-1)&amp;"_"&amp;FV41))</f>
        <v/>
      </c>
      <c r="FZ41" s="2" t="str">
        <f>IF(GB41="","",IF((LEN(GB41)-LEN(SUBSTITUTE(GB41,"male","")))/LEN("male")&gt;1,"!",IF(RIGHT(GB41,1)=")","",IF(RIGHT(GB41,2)=") ","",IF(RIGHT(GB41,2)=").","","!!")))))</f>
        <v/>
      </c>
      <c r="GA41" s="99"/>
      <c r="GB41" s="244"/>
      <c r="GC41" s="100" t="str">
        <f>IF(GG41="","",GC$3)</f>
        <v/>
      </c>
      <c r="GD41" s="101" t="str">
        <f>IF(GG41="","",GC$1)</f>
        <v/>
      </c>
      <c r="GE41" s="102"/>
      <c r="GF41" s="103"/>
      <c r="GG41" s="104" t="str">
        <f>IF(GN41="","",IF(ISNUMBER(SEARCH(":",GN41)),MID(GN41,FIND(":",GN41)+2,FIND("(",GN41)-FIND(":",GN41)-3),LEFT(GN41,FIND("(",GN41)-2)))</f>
        <v/>
      </c>
      <c r="GH41" s="105" t="str">
        <f>IF(GN41="","",MID(GN41,FIND("(",GN41)+1,4))</f>
        <v/>
      </c>
      <c r="GI41" s="106" t="str">
        <f>IF(ISNUMBER(SEARCH("*female*",GN41)),"female",IF(ISNUMBER(SEARCH("*male*",GN41)),"male",""))</f>
        <v/>
      </c>
      <c r="GJ41" s="107" t="str">
        <f>IF(GN41="","",IF(ISERROR(MID(GN41,FIND("male,",GN41)+6,(FIND(")",GN41)-(FIND("male,",GN41)+6))))=TRUE,"missing/error",MID(GN41,FIND("male,",GN41)+6,(FIND(")",GN41)-(FIND("male,",GN41)+6)))))</f>
        <v/>
      </c>
      <c r="GK41" s="108" t="str">
        <f>IF(GG41="","",(MID(GG41,(SEARCH("^^",SUBSTITUTE(GG41," ","^^",LEN(GG41)-LEN(SUBSTITUTE(GG41," ","")))))+1,99)&amp;"_"&amp;LEFT(GG41,FIND(" ",GG41)-1)&amp;"_"&amp;GH41))</f>
        <v/>
      </c>
      <c r="GL41" s="2" t="str">
        <f>IF(GN41="","",IF((LEN(GN41)-LEN(SUBSTITUTE(GN41,"male","")))/LEN("male")&gt;1,"!",IF(RIGHT(GN41,1)=")","",IF(RIGHT(GN41,2)=") ","",IF(RIGHT(GN41,2)=").","","!!")))))</f>
        <v/>
      </c>
      <c r="GM41" s="99"/>
      <c r="GN41" s="244"/>
      <c r="GO41" s="100" t="str">
        <f>IF(GS41="","",GO$3)</f>
        <v/>
      </c>
      <c r="GP41" s="101" t="str">
        <f>IF(GS41="","",GO$1)</f>
        <v/>
      </c>
      <c r="GQ41" s="102"/>
      <c r="GR41" s="103"/>
      <c r="GS41" s="104" t="str">
        <f>IF(GZ41="","",IF(ISNUMBER(SEARCH(":",GZ41)),MID(GZ41,FIND(":",GZ41)+2,FIND("(",GZ41)-FIND(":",GZ41)-3),LEFT(GZ41,FIND("(",GZ41)-2)))</f>
        <v/>
      </c>
      <c r="GT41" s="105" t="str">
        <f>IF(GZ41="","",MID(GZ41,FIND("(",GZ41)+1,4))</f>
        <v/>
      </c>
      <c r="GU41" s="106" t="str">
        <f>IF(ISNUMBER(SEARCH("*female*",GZ41)),"female",IF(ISNUMBER(SEARCH("*male*",GZ41)),"male",""))</f>
        <v/>
      </c>
      <c r="GV41" s="107" t="str">
        <f>IF(GZ41="","",IF(ISERROR(MID(GZ41,FIND("male,",GZ41)+6,(FIND(")",GZ41)-(FIND("male,",GZ41)+6))))=TRUE,"missing/error",MID(GZ41,FIND("male,",GZ41)+6,(FIND(")",GZ41)-(FIND("male,",GZ41)+6)))))</f>
        <v/>
      </c>
      <c r="GW41" s="108" t="str">
        <f>IF(GS41="","",(MID(GS41,(SEARCH("^^",SUBSTITUTE(GS41," ","^^",LEN(GS41)-LEN(SUBSTITUTE(GS41," ","")))))+1,99)&amp;"_"&amp;LEFT(GS41,FIND(" ",GS41)-1)&amp;"_"&amp;GT41))</f>
        <v/>
      </c>
      <c r="GX41" s="2" t="str">
        <f>IF(GZ41="","",IF((LEN(GZ41)-LEN(SUBSTITUTE(GZ41,"male","")))/LEN("male")&gt;1,"!",IF(RIGHT(GZ41,1)=")","",IF(RIGHT(GZ41,2)=") ","",IF(RIGHT(GZ41,2)=").","","!!")))))</f>
        <v/>
      </c>
      <c r="GY41" s="99"/>
      <c r="GZ41" s="244"/>
      <c r="HA41" s="100" t="str">
        <f>IF(HE41="","",HA$3)</f>
        <v/>
      </c>
      <c r="HB41" s="101" t="str">
        <f>IF(HE41="","",HA$1)</f>
        <v/>
      </c>
      <c r="HC41" s="102"/>
      <c r="HD41" s="103"/>
      <c r="HE41" s="104" t="str">
        <f>IF(HL41="","",IF(ISNUMBER(SEARCH(":",HL41)),MID(HL41,FIND(":",HL41)+2,FIND("(",HL41)-FIND(":",HL41)-3),LEFT(HL41,FIND("(",HL41)-2)))</f>
        <v/>
      </c>
      <c r="HF41" s="105" t="str">
        <f>IF(HL41="","",MID(HL41,FIND("(",HL41)+1,4))</f>
        <v/>
      </c>
      <c r="HG41" s="106" t="str">
        <f>IF(ISNUMBER(SEARCH("*female*",HL41)),"female",IF(ISNUMBER(SEARCH("*male*",HL41)),"male",""))</f>
        <v/>
      </c>
      <c r="HH41" s="107" t="str">
        <f>IF(HL41="","",IF(ISERROR(MID(HL41,FIND("male,",HL41)+6,(FIND(")",HL41)-(FIND("male,",HL41)+6))))=TRUE,"missing/error",MID(HL41,FIND("male,",HL41)+6,(FIND(")",HL41)-(FIND("male,",HL41)+6)))))</f>
        <v/>
      </c>
      <c r="HI41" s="108" t="str">
        <f>IF(HE41="","",(MID(HE41,(SEARCH("^^",SUBSTITUTE(HE41," ","^^",LEN(HE41)-LEN(SUBSTITUTE(HE41," ","")))))+1,99)&amp;"_"&amp;LEFT(HE41,FIND(" ",HE41)-1)&amp;"_"&amp;HF41))</f>
        <v/>
      </c>
      <c r="HJ41" s="2" t="str">
        <f>IF(HL41="","",IF((LEN(HL41)-LEN(SUBSTITUTE(HL41,"male","")))/LEN("male")&gt;1,"!",IF(RIGHT(HL41,1)=")","",IF(RIGHT(HL41,2)=") ","",IF(RIGHT(HL41,2)=").","","!!")))))</f>
        <v/>
      </c>
      <c r="HK41" s="99"/>
      <c r="HL41" s="244"/>
      <c r="HM41" s="100" t="str">
        <f>IF(HQ41="","",HM$3)</f>
        <v/>
      </c>
      <c r="HN41" s="101" t="str">
        <f>IF(HQ41="","",HM$1)</f>
        <v/>
      </c>
      <c r="HO41" s="102"/>
      <c r="HP41" s="103"/>
      <c r="HQ41" s="104" t="str">
        <f>IF(HX41="","",IF(ISNUMBER(SEARCH(":",HX41)),MID(HX41,FIND(":",HX41)+2,FIND("(",HX41)-FIND(":",HX41)-3),LEFT(HX41,FIND("(",HX41)-2)))</f>
        <v/>
      </c>
      <c r="HR41" s="105" t="str">
        <f>IF(HX41="","",MID(HX41,FIND("(",HX41)+1,4))</f>
        <v/>
      </c>
      <c r="HS41" s="106" t="str">
        <f>IF(ISNUMBER(SEARCH("*female*",HX41)),"female",IF(ISNUMBER(SEARCH("*male*",HX41)),"male",""))</f>
        <v/>
      </c>
      <c r="HT41" s="107" t="str">
        <f>IF(HX41="","",IF(ISERROR(MID(HX41,FIND("male,",HX41)+6,(FIND(")",HX41)-(FIND("male,",HX41)+6))))=TRUE,"missing/error",MID(HX41,FIND("male,",HX41)+6,(FIND(")",HX41)-(FIND("male,",HX41)+6)))))</f>
        <v/>
      </c>
      <c r="HU41" s="108" t="str">
        <f>IF(HQ41="","",(MID(HQ41,(SEARCH("^^",SUBSTITUTE(HQ41," ","^^",LEN(HQ41)-LEN(SUBSTITUTE(HQ41," ","")))))+1,99)&amp;"_"&amp;LEFT(HQ41,FIND(" ",HQ41)-1)&amp;"_"&amp;HR41))</f>
        <v/>
      </c>
      <c r="HV41" s="2" t="str">
        <f>IF(HX41="","",IF((LEN(HX41)-LEN(SUBSTITUTE(HX41,"male","")))/LEN("male")&gt;1,"!",IF(RIGHT(HX41,1)=")","",IF(RIGHT(HX41,2)=") ","",IF(RIGHT(HX41,2)=").","","!!")))))</f>
        <v/>
      </c>
      <c r="HW41" s="99"/>
      <c r="HX41" s="244"/>
      <c r="HY41" s="100" t="str">
        <f>IF(IC41="","",HY$3)</f>
        <v/>
      </c>
      <c r="HZ41" s="101" t="str">
        <f>IF(IC41="","",HY$1)</f>
        <v/>
      </c>
      <c r="IA41" s="102"/>
      <c r="IB41" s="103"/>
      <c r="IC41" s="104" t="str">
        <f>IF(IJ41="","",IF(ISNUMBER(SEARCH(":",IJ41)),MID(IJ41,FIND(":",IJ41)+2,FIND("(",IJ41)-FIND(":",IJ41)-3),LEFT(IJ41,FIND("(",IJ41)-2)))</f>
        <v/>
      </c>
      <c r="ID41" s="105" t="str">
        <f>IF(IJ41="","",MID(IJ41,FIND("(",IJ41)+1,4))</f>
        <v/>
      </c>
      <c r="IE41" s="106" t="str">
        <f>IF(ISNUMBER(SEARCH("*female*",IJ41)),"female",IF(ISNUMBER(SEARCH("*male*",IJ41)),"male",""))</f>
        <v/>
      </c>
      <c r="IF41" s="107" t="str">
        <f>IF(IJ41="","",IF(ISERROR(MID(IJ41,FIND("male,",IJ41)+6,(FIND(")",IJ41)-(FIND("male,",IJ41)+6))))=TRUE,"missing/error",MID(IJ41,FIND("male,",IJ41)+6,(FIND(")",IJ41)-(FIND("male,",IJ41)+6)))))</f>
        <v/>
      </c>
      <c r="IG41" s="108" t="str">
        <f>IF(IC41="","",(MID(IC41,(SEARCH("^^",SUBSTITUTE(IC41," ","^^",LEN(IC41)-LEN(SUBSTITUTE(IC41," ","")))))+1,99)&amp;"_"&amp;LEFT(IC41,FIND(" ",IC41)-1)&amp;"_"&amp;ID41))</f>
        <v/>
      </c>
      <c r="IH41" s="2" t="str">
        <f>IF(IJ41="","",IF((LEN(IJ41)-LEN(SUBSTITUTE(IJ41,"male","")))/LEN("male")&gt;1,"!",IF(RIGHT(IJ41,1)=")","",IF(RIGHT(IJ41,2)=") ","",IF(RIGHT(IJ41,2)=").","","!!")))))</f>
        <v/>
      </c>
      <c r="II41" s="99"/>
      <c r="IJ41" s="244"/>
      <c r="IK41" s="100" t="str">
        <f>IF(IO41="","",IK$3)</f>
        <v/>
      </c>
      <c r="IL41" s="101" t="str">
        <f>IF(IO41="","",IK$1)</f>
        <v/>
      </c>
      <c r="IM41" s="102"/>
      <c r="IN41" s="103"/>
      <c r="IO41" s="104" t="str">
        <f>IF(IV41="","",IF(ISNUMBER(SEARCH(":",IV41)),MID(IV41,FIND(":",IV41)+2,FIND("(",IV41)-FIND(":",IV41)-3),LEFT(IV41,FIND("(",IV41)-2)))</f>
        <v/>
      </c>
      <c r="IP41" s="105" t="str">
        <f>IF(IV41="","",MID(IV41,FIND("(",IV41)+1,4))</f>
        <v/>
      </c>
      <c r="IQ41" s="106" t="str">
        <f>IF(ISNUMBER(SEARCH("*female*",IV41)),"female",IF(ISNUMBER(SEARCH("*male*",IV41)),"male",""))</f>
        <v/>
      </c>
      <c r="IR41" s="107" t="str">
        <f>IF(IV41="","",IF(ISERROR(MID(IV41,FIND("male,",IV41)+6,(FIND(")",IV41)-(FIND("male,",IV41)+6))))=TRUE,"missing/error",MID(IV41,FIND("male,",IV41)+6,(FIND(")",IV41)-(FIND("male,",IV41)+6)))))</f>
        <v/>
      </c>
      <c r="IS41" s="108" t="str">
        <f>IF(IO41="","",(MID(IO41,(SEARCH("^^",SUBSTITUTE(IO41," ","^^",LEN(IO41)-LEN(SUBSTITUTE(IO41," ","")))))+1,99)&amp;"_"&amp;LEFT(IO41,FIND(" ",IO41)-1)&amp;"_"&amp;IP41))</f>
        <v/>
      </c>
      <c r="IT41" s="2" t="str">
        <f>IF(IV41="","",IF((LEN(IV41)-LEN(SUBSTITUTE(IV41,"male","")))/LEN("male")&gt;1,"!",IF(RIGHT(IV41,1)=")","",IF(RIGHT(IV41,2)=") ","",IF(RIGHT(IV41,2)=").","","!!")))))</f>
        <v/>
      </c>
      <c r="IU41" s="99"/>
      <c r="IV41" s="244"/>
      <c r="IW41" s="100" t="str">
        <f>IF(JA41="","",IW$3)</f>
        <v/>
      </c>
      <c r="IX41" s="101" t="str">
        <f>IF(JA41="","",IW$1)</f>
        <v/>
      </c>
      <c r="IY41" s="102"/>
      <c r="IZ41" s="103"/>
      <c r="JA41" s="104" t="str">
        <f>IF(JH41="","",IF(ISNUMBER(SEARCH(":",JH41)),MID(JH41,FIND(":",JH41)+2,FIND("(",JH41)-FIND(":",JH41)-3),LEFT(JH41,FIND("(",JH41)-2)))</f>
        <v/>
      </c>
      <c r="JB41" s="105" t="str">
        <f>IF(JH41="","",MID(JH41,FIND("(",JH41)+1,4))</f>
        <v/>
      </c>
      <c r="JC41" s="106" t="str">
        <f>IF(ISNUMBER(SEARCH("*female*",JH41)),"female",IF(ISNUMBER(SEARCH("*male*",JH41)),"male",""))</f>
        <v/>
      </c>
      <c r="JD41" s="107" t="str">
        <f>IF(JH41="","",IF(ISERROR(MID(JH41,FIND("male,",JH41)+6,(FIND(")",JH41)-(FIND("male,",JH41)+6))))=TRUE,"missing/error",MID(JH41,FIND("male,",JH41)+6,(FIND(")",JH41)-(FIND("male,",JH41)+6)))))</f>
        <v/>
      </c>
      <c r="JE41" s="108" t="str">
        <f>IF(JA41="","",(MID(JA41,(SEARCH("^^",SUBSTITUTE(JA41," ","^^",LEN(JA41)-LEN(SUBSTITUTE(JA41," ","")))))+1,99)&amp;"_"&amp;LEFT(JA41,FIND(" ",JA41)-1)&amp;"_"&amp;JB41))</f>
        <v/>
      </c>
      <c r="JF41" s="2" t="str">
        <f>IF(JH41="","",IF((LEN(JH41)-LEN(SUBSTITUTE(JH41,"male","")))/LEN("male")&gt;1,"!",IF(RIGHT(JH41,1)=")","",IF(RIGHT(JH41,2)=") ","",IF(RIGHT(JH41,2)=").","","!!")))))</f>
        <v/>
      </c>
      <c r="JG41" s="99"/>
      <c r="JH41" s="244"/>
      <c r="JI41" s="100" t="str">
        <f>IF(JM41="","",JI$3)</f>
        <v/>
      </c>
      <c r="JJ41" s="101" t="str">
        <f>IF(JM41="","",JI$1)</f>
        <v/>
      </c>
      <c r="JK41" s="102"/>
      <c r="JL41" s="103"/>
      <c r="JM41" s="104" t="str">
        <f>IF(JT41="","",IF(ISNUMBER(SEARCH(":",JT41)),MID(JT41,FIND(":",JT41)+2,FIND("(",JT41)-FIND(":",JT41)-3),LEFT(JT41,FIND("(",JT41)-2)))</f>
        <v/>
      </c>
      <c r="JN41" s="105" t="str">
        <f>IF(JT41="","",MID(JT41,FIND("(",JT41)+1,4))</f>
        <v/>
      </c>
      <c r="JO41" s="106" t="str">
        <f>IF(ISNUMBER(SEARCH("*female*",JT41)),"female",IF(ISNUMBER(SEARCH("*male*",JT41)),"male",""))</f>
        <v/>
      </c>
      <c r="JP41" s="107" t="str">
        <f>IF(JT41="","",IF(ISERROR(MID(JT41,FIND("male,",JT41)+6,(FIND(")",JT41)-(FIND("male,",JT41)+6))))=TRUE,"missing/error",MID(JT41,FIND("male,",JT41)+6,(FIND(")",JT41)-(FIND("male,",JT41)+6)))))</f>
        <v/>
      </c>
      <c r="JQ41" s="108" t="str">
        <f>IF(JM41="","",(MID(JM41,(SEARCH("^^",SUBSTITUTE(JM41," ","^^",LEN(JM41)-LEN(SUBSTITUTE(JM41," ","")))))+1,99)&amp;"_"&amp;LEFT(JM41,FIND(" ",JM41)-1)&amp;"_"&amp;JN41))</f>
        <v/>
      </c>
      <c r="JR41" s="2" t="str">
        <f>IF(JT41="","",IF((LEN(JT41)-LEN(SUBSTITUTE(JT41,"male","")))/LEN("male")&gt;1,"!",IF(RIGHT(JT41,1)=")","",IF(RIGHT(JT41,2)=") ","",IF(RIGHT(JT41,2)=").","","!!")))))</f>
        <v/>
      </c>
      <c r="JS41" s="99"/>
      <c r="JT41" s="244"/>
      <c r="JU41" s="100" t="str">
        <f>IF(JY41="","",JU$3)</f>
        <v/>
      </c>
      <c r="JV41" s="101" t="str">
        <f>IF(JY41="","",JU$1)</f>
        <v/>
      </c>
      <c r="JW41" s="102"/>
      <c r="JX41" s="103"/>
      <c r="JY41" s="104" t="str">
        <f>IF(KF41="","",IF(ISNUMBER(SEARCH(":",KF41)),MID(KF41,FIND(":",KF41)+2,FIND("(",KF41)-FIND(":",KF41)-3),LEFT(KF41,FIND("(",KF41)-2)))</f>
        <v/>
      </c>
      <c r="JZ41" s="105" t="str">
        <f>IF(KF41="","",MID(KF41,FIND("(",KF41)+1,4))</f>
        <v/>
      </c>
      <c r="KA41" s="106" t="str">
        <f>IF(ISNUMBER(SEARCH("*female*",KF41)),"female",IF(ISNUMBER(SEARCH("*male*",KF41)),"male",""))</f>
        <v/>
      </c>
      <c r="KB41" s="107" t="str">
        <f>IF(KF41="","",IF(ISERROR(MID(KF41,FIND("male,",KF41)+6,(FIND(")",KF41)-(FIND("male,",KF41)+6))))=TRUE,"missing/error",MID(KF41,FIND("male,",KF41)+6,(FIND(")",KF41)-(FIND("male,",KF41)+6)))))</f>
        <v/>
      </c>
      <c r="KC41" s="108" t="str">
        <f>IF(JY41="","",(MID(JY41,(SEARCH("^^",SUBSTITUTE(JY41," ","^^",LEN(JY41)-LEN(SUBSTITUTE(JY41," ","")))))+1,99)&amp;"_"&amp;LEFT(JY41,FIND(" ",JY41)-1)&amp;"_"&amp;JZ41))</f>
        <v/>
      </c>
      <c r="KD41" s="2" t="str">
        <f>IF(KF41="","",IF((LEN(KF41)-LEN(SUBSTITUTE(KF41,"male","")))/LEN("male")&gt;1,"!",IF(RIGHT(KF41,1)=")","",IF(RIGHT(KF41,2)=") ","",IF(RIGHT(KF41,2)=").","","!!")))))</f>
        <v/>
      </c>
      <c r="KE41" s="99"/>
      <c r="KF41" s="244"/>
    </row>
    <row r="42" spans="1:292" ht="13.5" customHeight="1" x14ac:dyDescent="0.25">
      <c r="A42" s="20"/>
      <c r="B42" s="99" t="s">
        <v>567</v>
      </c>
      <c r="C42" s="247" t="s">
        <v>795</v>
      </c>
      <c r="D42" s="244"/>
      <c r="E42" s="100">
        <f>IF(I42="","",E$3)</f>
        <v>34226</v>
      </c>
      <c r="F42" s="101" t="str">
        <f>IF(I42="","",E$1)</f>
        <v>Brundtland III</v>
      </c>
      <c r="G42" s="102">
        <v>33851</v>
      </c>
      <c r="H42" s="103">
        <v>34226</v>
      </c>
      <c r="I42" s="104" t="str">
        <f>IF(P42="","",IF(ISNUMBER(SEARCH(":",P42)),MID(P42,FIND(":",P42)+2,FIND("(",P42)-FIND(":",P42)-3),LEFT(P42,FIND("(",P42)-2)))</f>
        <v>Grete Faremo</v>
      </c>
      <c r="J42" s="105" t="str">
        <f>IF(P42="","",MID(P42,FIND("(",P42)+1,4))</f>
        <v>1956</v>
      </c>
      <c r="K42" s="106" t="str">
        <f>IF(ISNUMBER(SEARCH("*female*",P42)),"female",IF(ISNUMBER(SEARCH("*male*",P42)),"male",""))</f>
        <v>male</v>
      </c>
      <c r="L42" s="107" t="str">
        <f>IF(P42="","",IF(ISERROR(MID(P42,FIND("male,",P42)+6,(FIND(")",P42)-(FIND("male,",P42)+6))))=TRUE,"missing/error",MID(P42,FIND("male,",P42)+6,(FIND(")",P42)-(FIND("male,",P42)+6)))))</f>
        <v>no_dna01</v>
      </c>
      <c r="M42" s="108" t="str">
        <f>IF(I42="","",(MID(I42,(SEARCH("^^",SUBSTITUTE(I42," ","^^",LEN(I42)-LEN(SUBSTITUTE(I42," ","")))))+1,99)&amp;"_"&amp;LEFT(I42,FIND(" ",I42)-1)&amp;"_"&amp;J42))</f>
        <v>Faremo_Grete_1956</v>
      </c>
      <c r="N42" s="2" t="str">
        <f>IF(P42="","",IF((LEN(P42)-LEN(SUBSTITUTE(P42,"male","")))/LEN("male")&gt;1,"!",IF(RIGHT(P42,1)=")","",IF(RIGHT(P42,2)=") ","",IF(RIGHT(P42,2)=").","","!!")))))</f>
        <v/>
      </c>
      <c r="O42" s="99"/>
      <c r="P42" s="244" t="s">
        <v>719</v>
      </c>
      <c r="Q42" s="100" t="str">
        <f>IF(U42="","",Q$3)</f>
        <v/>
      </c>
      <c r="R42" s="101" t="str">
        <f>IF(U42="","",Q$1)</f>
        <v/>
      </c>
      <c r="S42" s="102"/>
      <c r="T42" s="103"/>
      <c r="U42" s="104" t="str">
        <f>IF(AB42="","",IF(ISNUMBER(SEARCH(":",AB42)),MID(AB42,FIND(":",AB42)+2,FIND("(",AB42)-FIND(":",AB42)-3),LEFT(AB42,FIND("(",AB42)-2)))</f>
        <v/>
      </c>
      <c r="V42" s="105" t="str">
        <f>IF(AB42="","",MID(AB42,FIND("(",AB42)+1,4))</f>
        <v/>
      </c>
      <c r="W42" s="106" t="str">
        <f>IF(ISNUMBER(SEARCH("*female*",AB42)),"female",IF(ISNUMBER(SEARCH("*male*",AB42)),"male",""))</f>
        <v/>
      </c>
      <c r="X42" s="107" t="str">
        <f>IF(AB42="","",IF(ISERROR(MID(AB42,FIND("male,",AB42)+6,(FIND(")",AB42)-(FIND("male,",AB42)+6))))=TRUE,"missing/error",MID(AB42,FIND("male,",AB42)+6,(FIND(")",AB42)-(FIND("male,",AB42)+6)))))</f>
        <v/>
      </c>
      <c r="Y42" s="108" t="str">
        <f>IF(U42="","",(MID(U42,(SEARCH("^^",SUBSTITUTE(U42," ","^^",LEN(U42)-LEN(SUBSTITUTE(U42," ","")))))+1,99)&amp;"_"&amp;LEFT(U42,FIND(" ",U42)-1)&amp;"_"&amp;V42))</f>
        <v/>
      </c>
      <c r="Z42" s="2" t="str">
        <f>IF(AB42="","",IF((LEN(AB42)-LEN(SUBSTITUTE(AB42,"male","")))/LEN("male")&gt;1,"!",IF(RIGHT(AB42,1)=")","",IF(RIGHT(AB42,2)=") ","",IF(RIGHT(AB42,2)=").","","!!")))))</f>
        <v/>
      </c>
      <c r="AA42" s="99"/>
      <c r="AB42" s="244" t="s">
        <v>292</v>
      </c>
      <c r="AC42" s="100">
        <f>IF(AG42="","",AC$3)</f>
        <v>35720</v>
      </c>
      <c r="AD42" s="101" t="str">
        <f>IF(AG42="","",AC$1)</f>
        <v>Jagland I</v>
      </c>
      <c r="AE42" s="103">
        <v>35465</v>
      </c>
      <c r="AF42" s="103">
        <v>35713</v>
      </c>
      <c r="AG42" s="104" t="str">
        <f>IF(AN42="","",IF(ISNUMBER(SEARCH(":",AN42)),MID(AN42,FIND(":",AN42)+2,FIND("(",AN42)-FIND(":",AN42)-3),LEFT(AN42,FIND("(",AN42)-2)))</f>
        <v>Gerd-Liv Valla</v>
      </c>
      <c r="AH42" s="105" t="str">
        <f>IF(AN42="","",MID(AN42,FIND("(",AN42)+1,4))</f>
        <v>1948</v>
      </c>
      <c r="AI42" s="106" t="str">
        <f>IF(ISNUMBER(SEARCH("*female*",AN42)),"female",IF(ISNUMBER(SEARCH("*male*",AN42)),"male",""))</f>
        <v>female</v>
      </c>
      <c r="AJ42" s="107" t="str">
        <f>IF(AN42="","",IF(ISERROR(MID(AN42,FIND("male,",AN42)+6,(FIND(")",AN42)-(FIND("male,",AN42)+6))))=TRUE,"missing/error",MID(AN42,FIND("male,",AN42)+6,(FIND(")",AN42)-(FIND("male,",AN42)+6)))))</f>
        <v>no_dna01</v>
      </c>
      <c r="AK42" s="108" t="str">
        <f>IF(AG42="","",(MID(AG42,(SEARCH("^^",SUBSTITUTE(AG42," ","^^",LEN(AG42)-LEN(SUBSTITUTE(AG42," ","")))))+1,99)&amp;"_"&amp;LEFT(AG42,FIND(" ",AG42)-1)&amp;"_"&amp;AH42))</f>
        <v>Valla_Gerd-Liv_1948</v>
      </c>
      <c r="AL42" s="2" t="str">
        <f>IF(AN42="","",IF((LEN(AN42)-LEN(SUBSTITUTE(AN42,"male","")))/LEN("male")&gt;1,"!",IF(RIGHT(AN42,1)=")","",IF(RIGHT(AN42,2)=") ","",IF(RIGHT(AN42,2)=").","","!!")))))</f>
        <v/>
      </c>
      <c r="AM42" s="99"/>
      <c r="AN42" s="244" t="s">
        <v>723</v>
      </c>
      <c r="AO42" s="100">
        <f>IF(AS42="","",AO$3)</f>
        <v>36602</v>
      </c>
      <c r="AP42" s="101" t="str">
        <f>IF(AS42="","",AO$1)</f>
        <v>Bondevik I</v>
      </c>
      <c r="AQ42" s="102">
        <v>36234</v>
      </c>
      <c r="AR42" s="103">
        <v>36602</v>
      </c>
      <c r="AS42" s="104" t="str">
        <f>IF(AZ42="","",IF(ISNUMBER(SEARCH(":",AZ42)),MID(AZ42,FIND(":",AZ42)+2,FIND("(",AZ42)-FIND(":",AZ42)-3),LEFT(AZ42,FIND("(",AZ42)-2)))</f>
        <v>Odd Einar Dørum</v>
      </c>
      <c r="AT42" s="105" t="str">
        <f>IF(AZ42="","",MID(AZ42,FIND("(",AZ42)+1,4))</f>
        <v>1943</v>
      </c>
      <c r="AU42" s="106" t="str">
        <f>IF(ISNUMBER(SEARCH("*female*",AZ42)),"female",IF(ISNUMBER(SEARCH("*male*",AZ42)),"male",""))</f>
        <v>male</v>
      </c>
      <c r="AV42" s="107" t="s">
        <v>298</v>
      </c>
      <c r="AW42" s="108" t="str">
        <f>IF(AS42="","",(MID(AS42,(SEARCH("^^",SUBSTITUTE(AS42," ","^^",LEN(AS42)-LEN(SUBSTITUTE(AS42," ","")))))+1,99)&amp;"_"&amp;LEFT(AS42,FIND(" ",AS42)-1)&amp;"_"&amp;AT42))</f>
        <v>Dørum_Odd_1943</v>
      </c>
      <c r="AX42" s="2" t="str">
        <f>IF(AZ42="","",IF((LEN(AZ42)-LEN(SUBSTITUTE(AZ42,"male","")))/LEN("male")&gt;1,"!",IF(RIGHT(AZ42,1)=")","",IF(RIGHT(AZ42,2)=") ","",IF(RIGHT(AZ42,2)=").","","!!")))))</f>
        <v/>
      </c>
      <c r="AY42" s="99"/>
      <c r="AZ42" s="244" t="s">
        <v>660</v>
      </c>
      <c r="BA42" s="100" t="str">
        <f>IF(BE42="","",BA$3)</f>
        <v/>
      </c>
      <c r="BB42" s="101" t="str">
        <f>IF(BE42="","",BA$1)</f>
        <v/>
      </c>
      <c r="BC42" s="102" t="s">
        <v>292</v>
      </c>
      <c r="BD42" s="103" t="s">
        <v>292</v>
      </c>
      <c r="BE42" s="104" t="str">
        <f>IF(BL42="","",IF(ISNUMBER(SEARCH(":",BL42)),MID(BL42,FIND(":",BL42)+2,FIND("(",BL42)-FIND(":",BL42)-3),LEFT(BL42,FIND("(",BL42)-2)))</f>
        <v/>
      </c>
      <c r="BF42" s="105" t="str">
        <f>IF(BL42="","",MID(BL42,FIND("(",BL42)+1,4))</f>
        <v/>
      </c>
      <c r="BG42" s="106" t="str">
        <f>IF(ISNUMBER(SEARCH("*female*",BL42)),"female",IF(ISNUMBER(SEARCH("*male*",BL42)),"male",""))</f>
        <v/>
      </c>
      <c r="BH42" s="107" t="str">
        <f>IF(BL42="","",IF(ISERROR(MID(BL42,FIND("male,",BL42)+6,(FIND(")",BL42)-(FIND("male,",BL42)+6))))=TRUE,"missing/error",MID(BL42,FIND("male,",BL42)+6,(FIND(")",BL42)-(FIND("male,",BL42)+6)))))</f>
        <v/>
      </c>
      <c r="BI42" s="108" t="str">
        <f>IF(BE42="","",(MID(BE42,(SEARCH("^^",SUBSTITUTE(BE42," ","^^",LEN(BE42)-LEN(SUBSTITUTE(BE42," ","")))))+1,99)&amp;"_"&amp;LEFT(BE42,FIND(" ",BE42)-1)&amp;"_"&amp;BF42))</f>
        <v/>
      </c>
      <c r="BJ42" s="2" t="str">
        <f>IF(BL42="","",IF((LEN(BL42)-LEN(SUBSTITUTE(BL42,"male","")))/LEN("male")&gt;1,"!",IF(RIGHT(BL42,1)=")","",IF(RIGHT(BL42,2)=") ","",IF(RIGHT(BL42,2)=").","","!!")))))</f>
        <v/>
      </c>
      <c r="BK42" s="99"/>
      <c r="BL42" s="244" t="s">
        <v>292</v>
      </c>
      <c r="BM42" s="100" t="str">
        <f>IF(BQ42="","",BM$3)</f>
        <v/>
      </c>
      <c r="BN42" s="101" t="str">
        <f>IF(BQ42="","",BM$1)</f>
        <v/>
      </c>
      <c r="BO42" s="102" t="s">
        <v>292</v>
      </c>
      <c r="BP42" s="103" t="s">
        <v>292</v>
      </c>
      <c r="BQ42" s="104" t="str">
        <f>IF(BX42="","",IF(ISNUMBER(SEARCH(":",BX42)),MID(BX42,FIND(":",BX42)+2,FIND("(",BX42)-FIND(":",BX42)-3),LEFT(BX42,FIND("(",BX42)-2)))</f>
        <v/>
      </c>
      <c r="BR42" s="105" t="str">
        <f>IF(BX42="","",MID(BX42,FIND("(",BX42)+1,4))</f>
        <v/>
      </c>
      <c r="BS42" s="106" t="str">
        <f>IF(ISNUMBER(SEARCH("*female*",BX42)),"female",IF(ISNUMBER(SEARCH("*male*",BX42)),"male",""))</f>
        <v/>
      </c>
      <c r="BT42" s="107" t="s">
        <v>292</v>
      </c>
      <c r="BU42" s="108" t="str">
        <f>IF(BQ42="","",(MID(BQ42,(SEARCH("^^",SUBSTITUTE(BQ42," ","^^",LEN(BQ42)-LEN(SUBSTITUTE(BQ42," ","")))))+1,99)&amp;"_"&amp;LEFT(BQ42,FIND(" ",BQ42)-1)&amp;"_"&amp;BR42))</f>
        <v/>
      </c>
      <c r="BV42" s="2" t="str">
        <f>IF(BX42="","",IF((LEN(BX42)-LEN(SUBSTITUTE(BX42,"male","")))/LEN("male")&gt;1,"!",IF(RIGHT(BX42,1)=")","",IF(RIGHT(BX42,2)=") ","",IF(RIGHT(BX42,2)=").","","!!")))))</f>
        <v/>
      </c>
      <c r="BW42" s="99"/>
      <c r="BX42" s="244" t="s">
        <v>292</v>
      </c>
      <c r="BY42" s="100" t="str">
        <f>IF(CC42="","",BY$3)</f>
        <v/>
      </c>
      <c r="BZ42" s="101" t="str">
        <f>IF(CC42="","",BY$1)</f>
        <v/>
      </c>
      <c r="CA42" s="102" t="s">
        <v>292</v>
      </c>
      <c r="CB42" s="103" t="s">
        <v>292</v>
      </c>
      <c r="CC42" s="104" t="str">
        <f>IF(CJ42="","",IF(ISNUMBER(SEARCH(":",CJ42)),MID(CJ42,FIND(":",CJ42)+2,FIND("(",CJ42)-FIND(":",CJ42)-3),LEFT(CJ42,FIND("(",CJ42)-2)))</f>
        <v/>
      </c>
      <c r="CD42" s="105" t="str">
        <f>IF(CJ42="","",MID(CJ42,FIND("(",CJ42)+1,4))</f>
        <v/>
      </c>
      <c r="CE42" s="106" t="str">
        <f>IF(ISNUMBER(SEARCH("*female*",CJ42)),"female",IF(ISNUMBER(SEARCH("*male*",CJ42)),"male",""))</f>
        <v/>
      </c>
      <c r="CF42" s="107" t="s">
        <v>292</v>
      </c>
      <c r="CG42" s="108" t="str">
        <f>IF(CC42="","",(MID(CC42,(SEARCH("^^",SUBSTITUTE(CC42," ","^^",LEN(CC42)-LEN(SUBSTITUTE(CC42," ","")))))+1,99)&amp;"_"&amp;LEFT(CC42,FIND(" ",CC42)-1)&amp;"_"&amp;CD42))</f>
        <v/>
      </c>
      <c r="CH42" s="2" t="str">
        <f>IF(CJ42="","",IF((LEN(CJ42)-LEN(SUBSTITUTE(CJ42,"male","")))/LEN("male")&gt;1,"!",IF(RIGHT(CJ42,1)=")","",IF(RIGHT(CJ42,2)=") ","",IF(RIGHT(CJ42,2)=").","","!!")))))</f>
        <v/>
      </c>
      <c r="CI42" s="99"/>
      <c r="CJ42" s="244" t="s">
        <v>292</v>
      </c>
      <c r="CK42" s="100">
        <f>IF(CO42="","",CK$3)</f>
        <v>41563</v>
      </c>
      <c r="CL42" s="101" t="str">
        <f>IF(CO42="","",CK$1)</f>
        <v>Stoltenberg III</v>
      </c>
      <c r="CM42" s="102">
        <v>40858</v>
      </c>
      <c r="CN42" s="103">
        <v>40909</v>
      </c>
      <c r="CO42" s="104" t="str">
        <f>IF(CV42="","",IF(ISNUMBER(SEARCH(":",CV42)),MID(CV42,FIND(":",CV42)+2,FIND("(",CV42)-FIND(":",CV42)-3),LEFT(CV42,FIND("(",CV42)-2)))</f>
        <v>Grete Faremo</v>
      </c>
      <c r="CP42" s="105" t="str">
        <f>IF(CV42="","",MID(CV42,FIND("(",CV42)+1,4))</f>
        <v>1955</v>
      </c>
      <c r="CQ42" s="106" t="str">
        <f>IF(ISNUMBER(SEARCH("*female*",CV42)),"female",IF(ISNUMBER(SEARCH("*male*",CV42)),"male",""))</f>
        <v>female</v>
      </c>
      <c r="CR42" s="107" t="s">
        <v>295</v>
      </c>
      <c r="CS42" s="108" t="str">
        <f>IF(CO42="","",(MID(CO42,(SEARCH("^^",SUBSTITUTE(CO42," ","^^",LEN(CO42)-LEN(SUBSTITUTE(CO42," ","")))))+1,99)&amp;"_"&amp;LEFT(CO42,FIND(" ",CO42)-1)&amp;"_"&amp;CP42))</f>
        <v>Faremo_Grete_1955</v>
      </c>
      <c r="CT42" s="2" t="str">
        <f>IF(CV42="","",IF((LEN(CV42)-LEN(SUBSTITUTE(CV42,"male","")))/LEN("male")&gt;1,"!",IF(RIGHT(CV42,1)=")","",IF(RIGHT(CV42,2)=") ","",IF(RIGHT(CV42,2)=").","","!!")))))</f>
        <v/>
      </c>
      <c r="CU42" s="99"/>
      <c r="CV42" s="244" t="s">
        <v>694</v>
      </c>
      <c r="CW42" s="100" t="str">
        <f>IF(DA42="","",CW$3)</f>
        <v/>
      </c>
      <c r="CX42" s="101" t="str">
        <f>IF(DA42="","",CW$1)</f>
        <v/>
      </c>
      <c r="CY42" s="102" t="str">
        <f>IF($DA42="","",CW$2)</f>
        <v/>
      </c>
      <c r="CZ42" s="102" t="str">
        <f>IF($DA42="","",CW$3)</f>
        <v/>
      </c>
      <c r="DA42" s="104" t="str">
        <f>IF(DH42="","",IF(ISNUMBER(SEARCH(":",DH42)),MID(DH42,FIND(":",DH42)+2,FIND("(",DH42)-FIND(":",DH42)-3),LEFT(DH42,FIND("(",DH42)-2)))</f>
        <v/>
      </c>
      <c r="DB42" s="105" t="str">
        <f>IF(DH42="","",MID(DH42,FIND("(",DH42)+1,4))</f>
        <v/>
      </c>
      <c r="DC42" s="106" t="str">
        <f>IF(ISNUMBER(SEARCH("*female*",DH42)),"female",IF(ISNUMBER(SEARCH("*male*",DH42)),"male",""))</f>
        <v/>
      </c>
      <c r="DD42" s="107" t="str">
        <f>IF(DH42="","",IF(ISERROR(MID(DH42,FIND("male,",DH42)+6,(FIND(")",DH42)-(FIND("male,",DH42)+6))))=TRUE,"missing/error",MID(DH42,FIND("male,",DH42)+6,(FIND(")",DH42)-(FIND("male,",DH42)+6)))))</f>
        <v/>
      </c>
      <c r="DE42" s="108" t="str">
        <f>IF(DA42="","",(MID(DA42,(SEARCH("^^",SUBSTITUTE(DA42," ","^^",LEN(DA42)-LEN(SUBSTITUTE(DA42," ","")))))+1,99)&amp;"_"&amp;LEFT(DA42,FIND(" ",DA42)-1)&amp;"_"&amp;DB42))</f>
        <v/>
      </c>
      <c r="DF42" s="2" t="str">
        <f>IF(DH42="","",IF((LEN(DH42)-LEN(SUBSTITUTE(DH42,"male","")))/LEN("male")&gt;1,"!",IF(RIGHT(DH42,1)=")","",IF(RIGHT(DH42,2)=") ","",IF(RIGHT(DH42,2)=").","","!!")))))</f>
        <v/>
      </c>
      <c r="DG42" s="99"/>
      <c r="DH42" s="244"/>
      <c r="DI42" s="100" t="str">
        <f>IF(DM42="","",DI$3)</f>
        <v/>
      </c>
      <c r="DJ42" s="101" t="str">
        <f>IF(DM42="","",DI$1)</f>
        <v/>
      </c>
      <c r="DK42" s="102" t="str">
        <f t="shared" si="256"/>
        <v/>
      </c>
      <c r="DL42" s="102" t="str">
        <f t="shared" si="257"/>
        <v/>
      </c>
      <c r="DM42" s="104" t="str">
        <f>IF(DT42="","",IF(ISNUMBER(SEARCH(":",DT42)),MID(DT42,FIND(":",DT42)+2,FIND("(",DT42)-FIND(":",DT42)-3),LEFT(DT42,FIND("(",DT42)-2)))</f>
        <v/>
      </c>
      <c r="DN42" s="105" t="str">
        <f>IF(DT42="","",MID(DT42,FIND("(",DT42)+1,4))</f>
        <v/>
      </c>
      <c r="DO42" s="106" t="str">
        <f>IF(ISNUMBER(SEARCH("*female*",DT42)),"female",IF(ISNUMBER(SEARCH("*male*",DT42)),"male",""))</f>
        <v/>
      </c>
      <c r="DP42" s="107" t="str">
        <f>IF(DT42="","",IF(ISERROR(MID(DT42,FIND("male,",DT42)+6,(FIND(")",DT42)-(FIND("male,",DT42)+6))))=TRUE,"missing/error",MID(DT42,FIND("male,",DT42)+6,(FIND(")",DT42)-(FIND("male,",DT42)+6)))))</f>
        <v/>
      </c>
      <c r="DQ42" s="108" t="str">
        <f>IF(DM42="","",(MID(DM42,(SEARCH("^^",SUBSTITUTE(DM42," ","^^",LEN(DM42)-LEN(SUBSTITUTE(DM42," ","")))))+1,99)&amp;"_"&amp;LEFT(DM42,FIND(" ",DM42)-1)&amp;"_"&amp;DN42))</f>
        <v/>
      </c>
      <c r="DR42" s="2" t="str">
        <f>IF(DT42="","",IF((LEN(DT42)-LEN(SUBSTITUTE(DT42,"male","")))/LEN("male")&gt;1,"!",IF(RIGHT(DT42,1)=")","",IF(RIGHT(DT42,2)=") ","",IF(RIGHT(DT42,2)=").","","!!")))))</f>
        <v/>
      </c>
      <c r="DS42" s="99"/>
      <c r="DT42" s="244"/>
      <c r="DU42" s="100" t="str">
        <f t="shared" si="71"/>
        <v/>
      </c>
      <c r="DV42" s="101" t="str">
        <f>IF(DY42="","",DU$1)</f>
        <v/>
      </c>
      <c r="DW42" s="102" t="str">
        <f t="shared" si="265"/>
        <v/>
      </c>
      <c r="DX42" s="102" t="str">
        <f t="shared" si="266"/>
        <v/>
      </c>
      <c r="DY42" s="104" t="str">
        <f>IF(EF42="","",IF(ISNUMBER(SEARCH(":",EF42)),MID(EF42,FIND(":",EF42)+2,FIND("(",EF42)-FIND(":",EF42)-3),LEFT(EF42,FIND("(",EF42)-2)))</f>
        <v/>
      </c>
      <c r="DZ42" s="105" t="str">
        <f>IF(EF42="","",MID(EF42,FIND("(",EF42)+1,4))</f>
        <v/>
      </c>
      <c r="EA42" s="106" t="str">
        <f>IF(ISNUMBER(SEARCH("*female*",EF42)),"female",IF(ISNUMBER(SEARCH("*male*",EF42)),"male",""))</f>
        <v/>
      </c>
      <c r="EB42" s="107" t="str">
        <f>IF(EF42="","",IF(ISERROR(MID(EF42,FIND("male,",EF42)+6,(FIND(")",EF42)-(FIND("male,",EF42)+6))))=TRUE,"missing/error",MID(EF42,FIND("male,",EF42)+6,(FIND(")",EF42)-(FIND("male,",EF42)+6)))))</f>
        <v/>
      </c>
      <c r="EC42" s="108" t="str">
        <f>IF(DY42="","",(MID(DY42,(SEARCH("^^",SUBSTITUTE(DY42," ","^^",LEN(DY42)-LEN(SUBSTITUTE(DY42," ","")))))+1,99)&amp;"_"&amp;LEFT(DY42,FIND(" ",DY42)-1)&amp;"_"&amp;DZ42))</f>
        <v/>
      </c>
      <c r="ED42" s="2" t="str">
        <f>IF(EF42="","",IF((LEN(EF42)-LEN(SUBSTITUTE(EF42,"male","")))/LEN("male")&gt;1,"!",IF(RIGHT(EF42,1)=")","",IF(RIGHT(EF42,2)=") ","",IF(RIGHT(EF42,2)=").","","!!")))))</f>
        <v/>
      </c>
      <c r="EE42" s="99"/>
      <c r="EF42" s="244"/>
      <c r="EG42" s="100" t="str">
        <f t="shared" si="79"/>
        <v/>
      </c>
      <c r="EH42" s="101" t="str">
        <f>IF(EK42="","",EG$1)</f>
        <v/>
      </c>
      <c r="EI42" s="102" t="str">
        <f t="shared" si="572"/>
        <v/>
      </c>
      <c r="EJ42" s="102" t="str">
        <f t="shared" si="571"/>
        <v/>
      </c>
      <c r="EK42" s="104" t="str">
        <f>IF(ER42="","",IF(ISNUMBER(SEARCH(":",ER42)),MID(ER42,FIND(":",ER42)+2,FIND("(",ER42)-FIND(":",ER42)-3),LEFT(ER42,FIND("(",ER42)-2)))</f>
        <v/>
      </c>
      <c r="EL42" s="105" t="str">
        <f>IF(ER42="","",MID(ER42,FIND("(",ER42)+1,4))</f>
        <v/>
      </c>
      <c r="EM42" s="106" t="str">
        <f>IF(ISNUMBER(SEARCH("*female*",ER42)),"female",IF(ISNUMBER(SEARCH("*male*",ER42)),"male",""))</f>
        <v/>
      </c>
      <c r="EN42" s="107" t="str">
        <f>IF(ER42="","",IF(ISERROR(MID(ER42,FIND("male,",ER42)+6,(FIND(")",ER42)-(FIND("male,",ER42)+6))))=TRUE,"missing/error",MID(ER42,FIND("male,",ER42)+6,(FIND(")",ER42)-(FIND("male,",ER42)+6)))))</f>
        <v/>
      </c>
      <c r="EO42" s="108" t="str">
        <f>IF(EK42="","",(MID(EK42,(SEARCH("^^",SUBSTITUTE(EK42," ","^^",LEN(EK42)-LEN(SUBSTITUTE(EK42," ","")))))+1,99)&amp;"_"&amp;LEFT(EK42,FIND(" ",EK42)-1)&amp;"_"&amp;EL42))</f>
        <v/>
      </c>
      <c r="EP42" s="2" t="str">
        <f>IF(ER42="","",IF((LEN(ER42)-LEN(SUBSTITUTE(ER42,"male","")))/LEN("male")&gt;1,"!",IF(RIGHT(ER42,1)=")","",IF(RIGHT(ER42,2)=") ","",IF(RIGHT(ER42,2)=").","","!!")))))</f>
        <v/>
      </c>
      <c r="EQ42" s="99"/>
      <c r="ER42" s="244"/>
      <c r="ES42" s="100" t="str">
        <f t="shared" si="87"/>
        <v/>
      </c>
      <c r="ET42" s="101" t="str">
        <f t="shared" si="275"/>
        <v/>
      </c>
      <c r="EU42" s="102" t="str">
        <f t="shared" si="276"/>
        <v/>
      </c>
      <c r="EV42" s="102" t="str">
        <f t="shared" si="277"/>
        <v/>
      </c>
      <c r="EW42" s="104" t="str">
        <f t="shared" si="278"/>
        <v/>
      </c>
      <c r="EX42" s="105" t="str">
        <f t="shared" si="279"/>
        <v/>
      </c>
      <c r="EY42" s="106" t="str">
        <f t="shared" si="280"/>
        <v/>
      </c>
      <c r="EZ42" s="107" t="str">
        <f t="shared" si="281"/>
        <v/>
      </c>
      <c r="FA42" s="108" t="str">
        <f t="shared" si="282"/>
        <v/>
      </c>
      <c r="FB42" s="2" t="str">
        <f t="shared" si="283"/>
        <v/>
      </c>
      <c r="FC42" s="99"/>
      <c r="FD42" s="244"/>
      <c r="FE42" s="100"/>
      <c r="FF42" s="101" t="str">
        <f>IF(FI42="","",FE$1)</f>
        <v/>
      </c>
      <c r="FG42" s="102"/>
      <c r="FH42" s="103"/>
      <c r="FI42" s="104" t="str">
        <f>IF(FP42="","",IF(ISNUMBER(SEARCH(":",FP42)),MID(FP42,FIND(":",FP42)+2,FIND("(",FP42)-FIND(":",FP42)-3),LEFT(FP42,FIND("(",FP42)-2)))</f>
        <v/>
      </c>
      <c r="FJ42" s="105" t="str">
        <f>IF(FP42="","",MID(FP42,FIND("(",FP42)+1,4))</f>
        <v/>
      </c>
      <c r="FK42" s="106" t="str">
        <f>IF(ISNUMBER(SEARCH("*female*",FP42)),"female",IF(ISNUMBER(SEARCH("*male*",FP42)),"male",""))</f>
        <v/>
      </c>
      <c r="FL42" s="107" t="str">
        <f>IF(FP42="","",IF(ISERROR(MID(FP42,FIND("male,",FP42)+6,(FIND(")",FP42)-(FIND("male,",FP42)+6))))=TRUE,"missing/error",MID(FP42,FIND("male,",FP42)+6,(FIND(")",FP42)-(FIND("male,",FP42)+6)))))</f>
        <v/>
      </c>
      <c r="FM42" s="108" t="str">
        <f>IF(FI42="","",(MID(FI42,(SEARCH("^^",SUBSTITUTE(FI42," ","^^",LEN(FI42)-LEN(SUBSTITUTE(FI42," ","")))))+1,99)&amp;"_"&amp;LEFT(FI42,FIND(" ",FI42)-1)&amp;"_"&amp;FJ42))</f>
        <v/>
      </c>
      <c r="FN42" s="2" t="str">
        <f>IF(FP42="","",IF((LEN(FP42)-LEN(SUBSTITUTE(FP42,"male","")))/LEN("male")&gt;1,"!",IF(RIGHT(FP42,1)=")","",IF(RIGHT(FP42,2)=") ","",IF(RIGHT(FP42,2)=").","","!!")))))</f>
        <v/>
      </c>
      <c r="FO42" s="99"/>
      <c r="FP42" s="244"/>
      <c r="FQ42" s="100" t="str">
        <f>IF(FU42="","",FQ$3)</f>
        <v/>
      </c>
      <c r="FR42" s="101" t="str">
        <f>IF(FU42="","",FQ$1)</f>
        <v/>
      </c>
      <c r="FS42" s="102"/>
      <c r="FT42" s="103"/>
      <c r="FU42" s="104" t="str">
        <f>IF(GB42="","",IF(ISNUMBER(SEARCH(":",GB42)),MID(GB42,FIND(":",GB42)+2,FIND("(",GB42)-FIND(":",GB42)-3),LEFT(GB42,FIND("(",GB42)-2)))</f>
        <v/>
      </c>
      <c r="FV42" s="105" t="str">
        <f>IF(GB42="","",MID(GB42,FIND("(",GB42)+1,4))</f>
        <v/>
      </c>
      <c r="FW42" s="106" t="str">
        <f>IF(ISNUMBER(SEARCH("*female*",GB42)),"female",IF(ISNUMBER(SEARCH("*male*",GB42)),"male",""))</f>
        <v/>
      </c>
      <c r="FX42" s="107" t="str">
        <f>IF(GB42="","",IF(ISERROR(MID(GB42,FIND("male,",GB42)+6,(FIND(")",GB42)-(FIND("male,",GB42)+6))))=TRUE,"missing/error",MID(GB42,FIND("male,",GB42)+6,(FIND(")",GB42)-(FIND("male,",GB42)+6)))))</f>
        <v/>
      </c>
      <c r="FY42" s="108" t="str">
        <f>IF(FU42="","",(MID(FU42,(SEARCH("^^",SUBSTITUTE(FU42," ","^^",LEN(FU42)-LEN(SUBSTITUTE(FU42," ","")))))+1,99)&amp;"_"&amp;LEFT(FU42,FIND(" ",FU42)-1)&amp;"_"&amp;FV42))</f>
        <v/>
      </c>
      <c r="FZ42" s="2" t="str">
        <f>IF(GB42="","",IF((LEN(GB42)-LEN(SUBSTITUTE(GB42,"male","")))/LEN("male")&gt;1,"!",IF(RIGHT(GB42,1)=")","",IF(RIGHT(GB42,2)=") ","",IF(RIGHT(GB42,2)=").","","!!")))))</f>
        <v/>
      </c>
      <c r="GA42" s="99"/>
      <c r="GB42" s="244"/>
      <c r="GC42" s="100" t="str">
        <f>IF(GG42="","",GC$3)</f>
        <v/>
      </c>
      <c r="GD42" s="101" t="str">
        <f>IF(GG42="","",GC$1)</f>
        <v/>
      </c>
      <c r="GE42" s="102"/>
      <c r="GF42" s="103"/>
      <c r="GG42" s="104" t="str">
        <f>IF(GN42="","",IF(ISNUMBER(SEARCH(":",GN42)),MID(GN42,FIND(":",GN42)+2,FIND("(",GN42)-FIND(":",GN42)-3),LEFT(GN42,FIND("(",GN42)-2)))</f>
        <v/>
      </c>
      <c r="GH42" s="105" t="str">
        <f>IF(GN42="","",MID(GN42,FIND("(",GN42)+1,4))</f>
        <v/>
      </c>
      <c r="GI42" s="106" t="str">
        <f>IF(ISNUMBER(SEARCH("*female*",GN42)),"female",IF(ISNUMBER(SEARCH("*male*",GN42)),"male",""))</f>
        <v/>
      </c>
      <c r="GJ42" s="107" t="str">
        <f>IF(GN42="","",IF(ISERROR(MID(GN42,FIND("male,",GN42)+6,(FIND(")",GN42)-(FIND("male,",GN42)+6))))=TRUE,"missing/error",MID(GN42,FIND("male,",GN42)+6,(FIND(")",GN42)-(FIND("male,",GN42)+6)))))</f>
        <v/>
      </c>
      <c r="GK42" s="108" t="str">
        <f>IF(GG42="","",(MID(GG42,(SEARCH("^^",SUBSTITUTE(GG42," ","^^",LEN(GG42)-LEN(SUBSTITUTE(GG42," ","")))))+1,99)&amp;"_"&amp;LEFT(GG42,FIND(" ",GG42)-1)&amp;"_"&amp;GH42))</f>
        <v/>
      </c>
      <c r="GL42" s="2" t="str">
        <f>IF(GN42="","",IF((LEN(GN42)-LEN(SUBSTITUTE(GN42,"male","")))/LEN("male")&gt;1,"!",IF(RIGHT(GN42,1)=")","",IF(RIGHT(GN42,2)=") ","",IF(RIGHT(GN42,2)=").","","!!")))))</f>
        <v/>
      </c>
      <c r="GM42" s="99"/>
      <c r="GN42" s="244"/>
      <c r="GO42" s="100" t="str">
        <f>IF(GS42="","",GO$3)</f>
        <v/>
      </c>
      <c r="GP42" s="101" t="str">
        <f>IF(GS42="","",GO$1)</f>
        <v/>
      </c>
      <c r="GQ42" s="102"/>
      <c r="GR42" s="103"/>
      <c r="GS42" s="104" t="str">
        <f>IF(GZ42="","",IF(ISNUMBER(SEARCH(":",GZ42)),MID(GZ42,FIND(":",GZ42)+2,FIND("(",GZ42)-FIND(":",GZ42)-3),LEFT(GZ42,FIND("(",GZ42)-2)))</f>
        <v/>
      </c>
      <c r="GT42" s="105" t="str">
        <f>IF(GZ42="","",MID(GZ42,FIND("(",GZ42)+1,4))</f>
        <v/>
      </c>
      <c r="GU42" s="106" t="str">
        <f>IF(ISNUMBER(SEARCH("*female*",GZ42)),"female",IF(ISNUMBER(SEARCH("*male*",GZ42)),"male",""))</f>
        <v/>
      </c>
      <c r="GV42" s="107" t="str">
        <f>IF(GZ42="","",IF(ISERROR(MID(GZ42,FIND("male,",GZ42)+6,(FIND(")",GZ42)-(FIND("male,",GZ42)+6))))=TRUE,"missing/error",MID(GZ42,FIND("male,",GZ42)+6,(FIND(")",GZ42)-(FIND("male,",GZ42)+6)))))</f>
        <v/>
      </c>
      <c r="GW42" s="108" t="str">
        <f>IF(GS42="","",(MID(GS42,(SEARCH("^^",SUBSTITUTE(GS42," ","^^",LEN(GS42)-LEN(SUBSTITUTE(GS42," ","")))))+1,99)&amp;"_"&amp;LEFT(GS42,FIND(" ",GS42)-1)&amp;"_"&amp;GT42))</f>
        <v/>
      </c>
      <c r="GX42" s="2" t="str">
        <f>IF(GZ42="","",IF((LEN(GZ42)-LEN(SUBSTITUTE(GZ42,"male","")))/LEN("male")&gt;1,"!",IF(RIGHT(GZ42,1)=")","",IF(RIGHT(GZ42,2)=") ","",IF(RIGHT(GZ42,2)=").","","!!")))))</f>
        <v/>
      </c>
      <c r="GY42" s="99"/>
      <c r="GZ42" s="244"/>
      <c r="HA42" s="100" t="str">
        <f>IF(HE42="","",HA$3)</f>
        <v/>
      </c>
      <c r="HB42" s="101" t="str">
        <f>IF(HE42="","",HA$1)</f>
        <v/>
      </c>
      <c r="HC42" s="102"/>
      <c r="HD42" s="103"/>
      <c r="HE42" s="104" t="str">
        <f>IF(HL42="","",IF(ISNUMBER(SEARCH(":",HL42)),MID(HL42,FIND(":",HL42)+2,FIND("(",HL42)-FIND(":",HL42)-3),LEFT(HL42,FIND("(",HL42)-2)))</f>
        <v/>
      </c>
      <c r="HF42" s="105" t="str">
        <f>IF(HL42="","",MID(HL42,FIND("(",HL42)+1,4))</f>
        <v/>
      </c>
      <c r="HG42" s="106" t="str">
        <f>IF(ISNUMBER(SEARCH("*female*",HL42)),"female",IF(ISNUMBER(SEARCH("*male*",HL42)),"male",""))</f>
        <v/>
      </c>
      <c r="HH42" s="107" t="str">
        <f>IF(HL42="","",IF(ISERROR(MID(HL42,FIND("male,",HL42)+6,(FIND(")",HL42)-(FIND("male,",HL42)+6))))=TRUE,"missing/error",MID(HL42,FIND("male,",HL42)+6,(FIND(")",HL42)-(FIND("male,",HL42)+6)))))</f>
        <v/>
      </c>
      <c r="HI42" s="108" t="str">
        <f>IF(HE42="","",(MID(HE42,(SEARCH("^^",SUBSTITUTE(HE42," ","^^",LEN(HE42)-LEN(SUBSTITUTE(HE42," ","")))))+1,99)&amp;"_"&amp;LEFT(HE42,FIND(" ",HE42)-1)&amp;"_"&amp;HF42))</f>
        <v/>
      </c>
      <c r="HJ42" s="2" t="str">
        <f>IF(HL42="","",IF((LEN(HL42)-LEN(SUBSTITUTE(HL42,"male","")))/LEN("male")&gt;1,"!",IF(RIGHT(HL42,1)=")","",IF(RIGHT(HL42,2)=") ","",IF(RIGHT(HL42,2)=").","","!!")))))</f>
        <v/>
      </c>
      <c r="HK42" s="99"/>
      <c r="HL42" s="244"/>
      <c r="HM42" s="100" t="str">
        <f>IF(HQ42="","",HM$3)</f>
        <v/>
      </c>
      <c r="HN42" s="101" t="str">
        <f>IF(HQ42="","",HM$1)</f>
        <v/>
      </c>
      <c r="HO42" s="102"/>
      <c r="HP42" s="103"/>
      <c r="HQ42" s="104" t="str">
        <f>IF(HX42="","",IF(ISNUMBER(SEARCH(":",HX42)),MID(HX42,FIND(":",HX42)+2,FIND("(",HX42)-FIND(":",HX42)-3),LEFT(HX42,FIND("(",HX42)-2)))</f>
        <v/>
      </c>
      <c r="HR42" s="105" t="str">
        <f>IF(HX42="","",MID(HX42,FIND("(",HX42)+1,4))</f>
        <v/>
      </c>
      <c r="HS42" s="106" t="str">
        <f>IF(ISNUMBER(SEARCH("*female*",HX42)),"female",IF(ISNUMBER(SEARCH("*male*",HX42)),"male",""))</f>
        <v/>
      </c>
      <c r="HT42" s="107" t="str">
        <f>IF(HX42="","",IF(ISERROR(MID(HX42,FIND("male,",HX42)+6,(FIND(")",HX42)-(FIND("male,",HX42)+6))))=TRUE,"missing/error",MID(HX42,FIND("male,",HX42)+6,(FIND(")",HX42)-(FIND("male,",HX42)+6)))))</f>
        <v/>
      </c>
      <c r="HU42" s="108" t="str">
        <f>IF(HQ42="","",(MID(HQ42,(SEARCH("^^",SUBSTITUTE(HQ42," ","^^",LEN(HQ42)-LEN(SUBSTITUTE(HQ42," ","")))))+1,99)&amp;"_"&amp;LEFT(HQ42,FIND(" ",HQ42)-1)&amp;"_"&amp;HR42))</f>
        <v/>
      </c>
      <c r="HV42" s="2" t="str">
        <f>IF(HX42="","",IF((LEN(HX42)-LEN(SUBSTITUTE(HX42,"male","")))/LEN("male")&gt;1,"!",IF(RIGHT(HX42,1)=")","",IF(RIGHT(HX42,2)=") ","",IF(RIGHT(HX42,2)=").","","!!")))))</f>
        <v/>
      </c>
      <c r="HW42" s="99"/>
      <c r="HX42" s="244"/>
      <c r="HY42" s="100" t="str">
        <f>IF(IC42="","",HY$3)</f>
        <v/>
      </c>
      <c r="HZ42" s="101" t="str">
        <f>IF(IC42="","",HY$1)</f>
        <v/>
      </c>
      <c r="IA42" s="102"/>
      <c r="IB42" s="103"/>
      <c r="IC42" s="104" t="str">
        <f>IF(IJ42="","",IF(ISNUMBER(SEARCH(":",IJ42)),MID(IJ42,FIND(":",IJ42)+2,FIND("(",IJ42)-FIND(":",IJ42)-3),LEFT(IJ42,FIND("(",IJ42)-2)))</f>
        <v/>
      </c>
      <c r="ID42" s="105" t="str">
        <f>IF(IJ42="","",MID(IJ42,FIND("(",IJ42)+1,4))</f>
        <v/>
      </c>
      <c r="IE42" s="106" t="str">
        <f>IF(ISNUMBER(SEARCH("*female*",IJ42)),"female",IF(ISNUMBER(SEARCH("*male*",IJ42)),"male",""))</f>
        <v/>
      </c>
      <c r="IF42" s="107" t="str">
        <f>IF(IJ42="","",IF(ISERROR(MID(IJ42,FIND("male,",IJ42)+6,(FIND(")",IJ42)-(FIND("male,",IJ42)+6))))=TRUE,"missing/error",MID(IJ42,FIND("male,",IJ42)+6,(FIND(")",IJ42)-(FIND("male,",IJ42)+6)))))</f>
        <v/>
      </c>
      <c r="IG42" s="108" t="str">
        <f>IF(IC42="","",(MID(IC42,(SEARCH("^^",SUBSTITUTE(IC42," ","^^",LEN(IC42)-LEN(SUBSTITUTE(IC42," ","")))))+1,99)&amp;"_"&amp;LEFT(IC42,FIND(" ",IC42)-1)&amp;"_"&amp;ID42))</f>
        <v/>
      </c>
      <c r="IH42" s="2" t="str">
        <f>IF(IJ42="","",IF((LEN(IJ42)-LEN(SUBSTITUTE(IJ42,"male","")))/LEN("male")&gt;1,"!",IF(RIGHT(IJ42,1)=")","",IF(RIGHT(IJ42,2)=") ","",IF(RIGHT(IJ42,2)=").","","!!")))))</f>
        <v/>
      </c>
      <c r="II42" s="99"/>
      <c r="IJ42" s="244"/>
      <c r="IK42" s="100" t="str">
        <f>IF(IO42="","",IK$3)</f>
        <v/>
      </c>
      <c r="IL42" s="101" t="str">
        <f>IF(IO42="","",IK$1)</f>
        <v/>
      </c>
      <c r="IM42" s="102"/>
      <c r="IN42" s="103"/>
      <c r="IO42" s="104" t="str">
        <f>IF(IV42="","",IF(ISNUMBER(SEARCH(":",IV42)),MID(IV42,FIND(":",IV42)+2,FIND("(",IV42)-FIND(":",IV42)-3),LEFT(IV42,FIND("(",IV42)-2)))</f>
        <v/>
      </c>
      <c r="IP42" s="105" t="str">
        <f>IF(IV42="","",MID(IV42,FIND("(",IV42)+1,4))</f>
        <v/>
      </c>
      <c r="IQ42" s="106" t="str">
        <f>IF(ISNUMBER(SEARCH("*female*",IV42)),"female",IF(ISNUMBER(SEARCH("*male*",IV42)),"male",""))</f>
        <v/>
      </c>
      <c r="IR42" s="107" t="str">
        <f>IF(IV42="","",IF(ISERROR(MID(IV42,FIND("male,",IV42)+6,(FIND(")",IV42)-(FIND("male,",IV42)+6))))=TRUE,"missing/error",MID(IV42,FIND("male,",IV42)+6,(FIND(")",IV42)-(FIND("male,",IV42)+6)))))</f>
        <v/>
      </c>
      <c r="IS42" s="108" t="str">
        <f>IF(IO42="","",(MID(IO42,(SEARCH("^^",SUBSTITUTE(IO42," ","^^",LEN(IO42)-LEN(SUBSTITUTE(IO42," ","")))))+1,99)&amp;"_"&amp;LEFT(IO42,FIND(" ",IO42)-1)&amp;"_"&amp;IP42))</f>
        <v/>
      </c>
      <c r="IT42" s="2" t="str">
        <f>IF(IV42="","",IF((LEN(IV42)-LEN(SUBSTITUTE(IV42,"male","")))/LEN("male")&gt;1,"!",IF(RIGHT(IV42,1)=")","",IF(RIGHT(IV42,2)=") ","",IF(RIGHT(IV42,2)=").","","!!")))))</f>
        <v/>
      </c>
      <c r="IU42" s="99"/>
      <c r="IV42" s="244"/>
      <c r="IW42" s="100" t="str">
        <f>IF(JA42="","",IW$3)</f>
        <v/>
      </c>
      <c r="IX42" s="101" t="str">
        <f>IF(JA42="","",IW$1)</f>
        <v/>
      </c>
      <c r="IY42" s="102"/>
      <c r="IZ42" s="103"/>
      <c r="JA42" s="104" t="str">
        <f>IF(JH42="","",IF(ISNUMBER(SEARCH(":",JH42)),MID(JH42,FIND(":",JH42)+2,FIND("(",JH42)-FIND(":",JH42)-3),LEFT(JH42,FIND("(",JH42)-2)))</f>
        <v/>
      </c>
      <c r="JB42" s="105" t="str">
        <f>IF(JH42="","",MID(JH42,FIND("(",JH42)+1,4))</f>
        <v/>
      </c>
      <c r="JC42" s="106" t="str">
        <f>IF(ISNUMBER(SEARCH("*female*",JH42)),"female",IF(ISNUMBER(SEARCH("*male*",JH42)),"male",""))</f>
        <v/>
      </c>
      <c r="JD42" s="107" t="str">
        <f>IF(JH42="","",IF(ISERROR(MID(JH42,FIND("male,",JH42)+6,(FIND(")",JH42)-(FIND("male,",JH42)+6))))=TRUE,"missing/error",MID(JH42,FIND("male,",JH42)+6,(FIND(")",JH42)-(FIND("male,",JH42)+6)))))</f>
        <v/>
      </c>
      <c r="JE42" s="108" t="str">
        <f>IF(JA42="","",(MID(JA42,(SEARCH("^^",SUBSTITUTE(JA42," ","^^",LEN(JA42)-LEN(SUBSTITUTE(JA42," ","")))))+1,99)&amp;"_"&amp;LEFT(JA42,FIND(" ",JA42)-1)&amp;"_"&amp;JB42))</f>
        <v/>
      </c>
      <c r="JF42" s="2" t="str">
        <f>IF(JH42="","",IF((LEN(JH42)-LEN(SUBSTITUTE(JH42,"male","")))/LEN("male")&gt;1,"!",IF(RIGHT(JH42,1)=")","",IF(RIGHT(JH42,2)=") ","",IF(RIGHT(JH42,2)=").","","!!")))))</f>
        <v/>
      </c>
      <c r="JG42" s="99"/>
      <c r="JH42" s="244"/>
      <c r="JI42" s="100" t="str">
        <f>IF(JM42="","",JI$3)</f>
        <v/>
      </c>
      <c r="JJ42" s="101" t="str">
        <f>IF(JM42="","",JI$1)</f>
        <v/>
      </c>
      <c r="JK42" s="102"/>
      <c r="JL42" s="103"/>
      <c r="JM42" s="104" t="str">
        <f>IF(JT42="","",IF(ISNUMBER(SEARCH(":",JT42)),MID(JT42,FIND(":",JT42)+2,FIND("(",JT42)-FIND(":",JT42)-3),LEFT(JT42,FIND("(",JT42)-2)))</f>
        <v/>
      </c>
      <c r="JN42" s="105" t="str">
        <f>IF(JT42="","",MID(JT42,FIND("(",JT42)+1,4))</f>
        <v/>
      </c>
      <c r="JO42" s="106" t="str">
        <f>IF(ISNUMBER(SEARCH("*female*",JT42)),"female",IF(ISNUMBER(SEARCH("*male*",JT42)),"male",""))</f>
        <v/>
      </c>
      <c r="JP42" s="107" t="str">
        <f>IF(JT42="","",IF(ISERROR(MID(JT42,FIND("male,",JT42)+6,(FIND(")",JT42)-(FIND("male,",JT42)+6))))=TRUE,"missing/error",MID(JT42,FIND("male,",JT42)+6,(FIND(")",JT42)-(FIND("male,",JT42)+6)))))</f>
        <v/>
      </c>
      <c r="JQ42" s="108" t="str">
        <f>IF(JM42="","",(MID(JM42,(SEARCH("^^",SUBSTITUTE(JM42," ","^^",LEN(JM42)-LEN(SUBSTITUTE(JM42," ","")))))+1,99)&amp;"_"&amp;LEFT(JM42,FIND(" ",JM42)-1)&amp;"_"&amp;JN42))</f>
        <v/>
      </c>
      <c r="JR42" s="2" t="str">
        <f>IF(JT42="","",IF((LEN(JT42)-LEN(SUBSTITUTE(JT42,"male","")))/LEN("male")&gt;1,"!",IF(RIGHT(JT42,1)=")","",IF(RIGHT(JT42,2)=") ","",IF(RIGHT(JT42,2)=").","","!!")))))</f>
        <v/>
      </c>
      <c r="JS42" s="99"/>
      <c r="JT42" s="244"/>
      <c r="JU42" s="100" t="str">
        <f>IF(JY42="","",JU$3)</f>
        <v/>
      </c>
      <c r="JV42" s="101" t="str">
        <f>IF(JY42="","",JU$1)</f>
        <v/>
      </c>
      <c r="JW42" s="102"/>
      <c r="JX42" s="103"/>
      <c r="JY42" s="104" t="str">
        <f>IF(KF42="","",IF(ISNUMBER(SEARCH(":",KF42)),MID(KF42,FIND(":",KF42)+2,FIND("(",KF42)-FIND(":",KF42)-3),LEFT(KF42,FIND("(",KF42)-2)))</f>
        <v/>
      </c>
      <c r="JZ42" s="105" t="str">
        <f>IF(KF42="","",MID(KF42,FIND("(",KF42)+1,4))</f>
        <v/>
      </c>
      <c r="KA42" s="106" t="str">
        <f>IF(ISNUMBER(SEARCH("*female*",KF42)),"female",IF(ISNUMBER(SEARCH("*male*",KF42)),"male",""))</f>
        <v/>
      </c>
      <c r="KB42" s="107" t="str">
        <f>IF(KF42="","",IF(ISERROR(MID(KF42,FIND("male,",KF42)+6,(FIND(")",KF42)-(FIND("male,",KF42)+6))))=TRUE,"missing/error",MID(KF42,FIND("male,",KF42)+6,(FIND(")",KF42)-(FIND("male,",KF42)+6)))))</f>
        <v/>
      </c>
      <c r="KC42" s="108" t="str">
        <f>IF(JY42="","",(MID(JY42,(SEARCH("^^",SUBSTITUTE(JY42," ","^^",LEN(JY42)-LEN(SUBSTITUTE(JY42," ","")))))+1,99)&amp;"_"&amp;LEFT(JY42,FIND(" ",JY42)-1)&amp;"_"&amp;JZ42))</f>
        <v/>
      </c>
      <c r="KD42" s="2" t="str">
        <f>IF(KF42="","",IF((LEN(KF42)-LEN(SUBSTITUTE(KF42,"male","")))/LEN("male")&gt;1,"!",IF(RIGHT(KF42,1)=")","",IF(RIGHT(KF42,2)=") ","",IF(RIGHT(KF42,2)=").","","!!")))))</f>
        <v/>
      </c>
      <c r="KE42" s="99"/>
      <c r="KF42" s="244"/>
    </row>
    <row r="43" spans="1:292" ht="13.5" customHeight="1" x14ac:dyDescent="0.25">
      <c r="A43" s="20"/>
      <c r="B43" s="99" t="s">
        <v>889</v>
      </c>
      <c r="C43" s="247" t="s">
        <v>796</v>
      </c>
      <c r="D43" s="244"/>
      <c r="E43" s="100"/>
      <c r="F43" s="101"/>
      <c r="G43" s="102"/>
      <c r="H43" s="103"/>
      <c r="I43" s="104"/>
      <c r="J43" s="105"/>
      <c r="K43" s="106"/>
      <c r="L43" s="107"/>
      <c r="M43" s="108"/>
      <c r="O43" s="99"/>
      <c r="P43" s="244"/>
      <c r="Q43" s="100"/>
      <c r="R43" s="101"/>
      <c r="S43" s="102"/>
      <c r="T43" s="103"/>
      <c r="U43" s="104"/>
      <c r="V43" s="105"/>
      <c r="W43" s="106"/>
      <c r="X43" s="107"/>
      <c r="Y43" s="108"/>
      <c r="AA43" s="99"/>
      <c r="AB43" s="244"/>
      <c r="AC43" s="100"/>
      <c r="AD43" s="101"/>
      <c r="AE43" s="103"/>
      <c r="AF43" s="103"/>
      <c r="AG43" s="104"/>
      <c r="AH43" s="105"/>
      <c r="AI43" s="106"/>
      <c r="AJ43" s="107"/>
      <c r="AK43" s="108"/>
      <c r="AM43" s="99"/>
      <c r="AN43" s="244"/>
      <c r="AO43" s="100"/>
      <c r="AP43" s="101"/>
      <c r="AQ43" s="102"/>
      <c r="AR43" s="103"/>
      <c r="AS43" s="104"/>
      <c r="AT43" s="105"/>
      <c r="AU43" s="106"/>
      <c r="AV43" s="107"/>
      <c r="AW43" s="108"/>
      <c r="AY43" s="99"/>
      <c r="AZ43" s="244"/>
      <c r="BA43" s="100"/>
      <c r="BB43" s="101"/>
      <c r="BC43" s="102"/>
      <c r="BD43" s="103"/>
      <c r="BE43" s="104"/>
      <c r="BF43" s="105"/>
      <c r="BG43" s="106"/>
      <c r="BH43" s="107"/>
      <c r="BI43" s="108"/>
      <c r="BK43" s="99"/>
      <c r="BL43" s="244"/>
      <c r="BM43" s="100"/>
      <c r="BN43" s="101"/>
      <c r="BO43" s="102"/>
      <c r="BP43" s="103"/>
      <c r="BQ43" s="104"/>
      <c r="BR43" s="105"/>
      <c r="BS43" s="106"/>
      <c r="BT43" s="107"/>
      <c r="BU43" s="108"/>
      <c r="BW43" s="99"/>
      <c r="BX43" s="244"/>
      <c r="BY43" s="100"/>
      <c r="BZ43" s="101"/>
      <c r="CA43" s="102"/>
      <c r="CB43" s="103"/>
      <c r="CC43" s="104"/>
      <c r="CD43" s="105"/>
      <c r="CE43" s="106"/>
      <c r="CF43" s="107"/>
      <c r="CG43" s="108"/>
      <c r="CI43" s="99"/>
      <c r="CJ43" s="244"/>
      <c r="CK43" s="100">
        <f>IF(CO43="","",CK$3)</f>
        <v>41563</v>
      </c>
      <c r="CL43" s="101" t="str">
        <f>IF(CO43="","",CK$1)</f>
        <v>Stoltenberg III</v>
      </c>
      <c r="CM43" s="103">
        <v>40909</v>
      </c>
      <c r="CN43" s="103">
        <f>CK$3</f>
        <v>41563</v>
      </c>
      <c r="CO43" s="104" t="str">
        <f>IF(CV43="","",IF(ISNUMBER(SEARCH(":",CV43)),MID(CV43,FIND(":",CV43)+2,FIND("(",CV43)-FIND(":",CV43)-3),LEFT(CV43,FIND("(",CV43)-2)))</f>
        <v>Grete Faremo</v>
      </c>
      <c r="CP43" s="105" t="str">
        <f>IF(CV43="","",MID(CV43,FIND("(",CV43)+1,4))</f>
        <v>1955</v>
      </c>
      <c r="CQ43" s="106" t="str">
        <f>IF(ISNUMBER(SEARCH("*female*",CV43)),"female",IF(ISNUMBER(SEARCH("*male*",CV43)),"male",""))</f>
        <v>female</v>
      </c>
      <c r="CR43" s="107" t="s">
        <v>295</v>
      </c>
      <c r="CS43" s="108" t="str">
        <f>IF(CO43="","",(MID(CO43,(SEARCH("^^",SUBSTITUTE(CO43," ","^^",LEN(CO43)-LEN(SUBSTITUTE(CO43," ","")))))+1,99)&amp;"_"&amp;LEFT(CO43,FIND(" ",CO43)-1)&amp;"_"&amp;CP43))</f>
        <v>Faremo_Grete_1955</v>
      </c>
      <c r="CT43" s="2" t="str">
        <f>IF(CV43="","",IF((LEN(CV43)-LEN(SUBSTITUTE(CV43,"male","")))/LEN("male")&gt;1,"!",IF(RIGHT(CV43,1)=")","",IF(RIGHT(CV43,2)=") ","",IF(RIGHT(CV43,2)=").","","!!")))))</f>
        <v/>
      </c>
      <c r="CU43" s="99"/>
      <c r="CV43" s="244" t="s">
        <v>694</v>
      </c>
      <c r="CW43" s="100">
        <f>IF(DA43="","",CW$3)</f>
        <v>43117</v>
      </c>
      <c r="CX43" s="101" t="str">
        <f>IF(DA43="","",CW$1)</f>
        <v>Solberg I</v>
      </c>
      <c r="CY43" s="102">
        <f>IF($DA43="","",CW$2)</f>
        <v>41563</v>
      </c>
      <c r="CZ43" s="102">
        <v>42724</v>
      </c>
      <c r="DA43" s="104" t="str">
        <f>IF(DH43="","",IF(ISNUMBER(SEARCH(":",DH43)),MID(DH43,FIND(":",DH43)+2,FIND("(",DH43)-FIND(":",DH43)-3),LEFT(DH43,FIND("(",DH43)-2)))</f>
        <v>Anders Anundsen</v>
      </c>
      <c r="DB43" s="105" t="str">
        <f>IF(DH43="","",MID(DH43,FIND("(",DH43)+1,4))</f>
        <v>1975</v>
      </c>
      <c r="DC43" s="106" t="str">
        <f>IF(ISNUMBER(SEARCH("*female*",DH43)),"female",IF(ISNUMBER(SEARCH("*male*",DH43)),"male",""))</f>
        <v>male</v>
      </c>
      <c r="DD43" s="107" t="str">
        <f>IF(DH43="","",IF(ISERROR(MID(DH43,FIND("male,",DH43)+6,(FIND(")",DH43)-(FIND("male,",DH43)+6))))=TRUE,"missing/error",MID(DH43,FIND("male,",DH43)+6,(FIND(")",DH43)-(FIND("male,",DH43)+6)))))</f>
        <v>no_frp01</v>
      </c>
      <c r="DE43" s="108" t="str">
        <f>IF(DA43="","",(MID(DA43,(SEARCH("^^",SUBSTITUTE(DA43," ","^^",LEN(DA43)-LEN(SUBSTITUTE(DA43," ","")))))+1,99)&amp;"_"&amp;LEFT(DA43,FIND(" ",DA43)-1)&amp;"_"&amp;DB43))</f>
        <v>Anundsen_Anders_1975</v>
      </c>
      <c r="DF43" s="2" t="str">
        <f>IF(DH43="","",IF((LEN(DH43)-LEN(SUBSTITUTE(DH43,"male","")))/LEN("male")&gt;1,"!",IF(RIGHT(DH43,1)=")","",IF(RIGHT(DH43,2)=") ","",IF(RIGHT(DH43,2)=").","","!!")))))</f>
        <v/>
      </c>
      <c r="DG43" s="99" t="s">
        <v>609</v>
      </c>
      <c r="DH43" s="246" t="s">
        <v>823</v>
      </c>
      <c r="DI43" s="100">
        <f t="shared" ref="DI43:DI50" si="586">IF(DM43="","",DI$3)</f>
        <v>43487</v>
      </c>
      <c r="DJ43" s="101" t="str">
        <f t="shared" ref="DJ43:DJ50" si="587">IF(DM43="","",DI$1)</f>
        <v>Solberg II</v>
      </c>
      <c r="DK43" s="102">
        <f t="shared" si="256"/>
        <v>43117</v>
      </c>
      <c r="DL43" s="102">
        <v>43194</v>
      </c>
      <c r="DM43" s="104" t="str">
        <f t="shared" ref="DM43:DM50" si="588">IF(DT43="","",IF(ISNUMBER(SEARCH(":",DT43)),MID(DT43,FIND(":",DT43)+2,FIND("(",DT43)-FIND(":",DT43)-3),LEFT(DT43,FIND("(",DT43)-2)))</f>
        <v>Sylvi Listhaug</v>
      </c>
      <c r="DN43" s="105" t="str">
        <f t="shared" ref="DN43:DN50" si="589">IF(DT43="","",MID(DT43,FIND("(",DT43)+1,4))</f>
        <v>1977</v>
      </c>
      <c r="DO43" s="106" t="str">
        <f t="shared" ref="DO43:DO50" si="590">IF(ISNUMBER(SEARCH("*female*",DT43)),"female",IF(ISNUMBER(SEARCH("*male*",DT43)),"male",""))</f>
        <v>female</v>
      </c>
      <c r="DP43" s="107" t="str">
        <f t="shared" ref="DP43:DP50" si="591">IF(DT43="","",IF(ISERROR(MID(DT43,FIND("male,",DT43)+6,(FIND(")",DT43)-(FIND("male,",DT43)+6))))=TRUE,"missing/error",MID(DT43,FIND("male,",DT43)+6,(FIND(")",DT43)-(FIND("male,",DT43)+6)))))</f>
        <v>no_frp01</v>
      </c>
      <c r="DQ43" s="108" t="str">
        <f t="shared" ref="DQ43:DQ50" si="592">IF(DM43="","",(MID(DM43,(SEARCH("^^",SUBSTITUTE(DM43," ","^^",LEN(DM43)-LEN(SUBSTITUTE(DM43," ","")))))+1,99)&amp;"_"&amp;LEFT(DM43,FIND(" ",DM43)-1)&amp;"_"&amp;DN43))</f>
        <v>Listhaug_Sylvi_1977</v>
      </c>
      <c r="DS43" s="99"/>
      <c r="DT43" s="246" t="s">
        <v>824</v>
      </c>
      <c r="DU43" s="100" t="str">
        <f t="shared" si="71"/>
        <v/>
      </c>
      <c r="DV43" s="101" t="str">
        <f t="shared" ref="DV43:DV45" si="593">IF(DY43="","",DU$1)</f>
        <v/>
      </c>
      <c r="DW43" s="102" t="str">
        <f t="shared" ref="DW43:DW48" si="594">IF(DY43="","",DU$2)</f>
        <v/>
      </c>
      <c r="DX43" s="102" t="str">
        <f t="shared" ref="DX43:DX48" si="595">IF(DY43="","",DU$3)</f>
        <v/>
      </c>
      <c r="DY43" s="104" t="str">
        <f t="shared" ref="DY43:DY45" si="596">IF(EF43="","",IF(ISNUMBER(SEARCH(":",EF43)),MID(EF43,FIND(":",EF43)+2,FIND("(",EF43)-FIND(":",EF43)-3),LEFT(EF43,FIND("(",EF43)-2)))</f>
        <v/>
      </c>
      <c r="DZ43" s="105" t="str">
        <f t="shared" ref="DZ43:DZ45" si="597">IF(EF43="","",MID(EF43,FIND("(",EF43)+1,4))</f>
        <v/>
      </c>
      <c r="EA43" s="106" t="str">
        <f t="shared" ref="EA43:EA45" si="598">IF(ISNUMBER(SEARCH("*female*",EF43)),"female",IF(ISNUMBER(SEARCH("*male*",EF43)),"male",""))</f>
        <v/>
      </c>
      <c r="EB43" s="107" t="str">
        <f t="shared" ref="EB43:EB45" si="599">IF(EF43="","",IF(ISERROR(MID(EF43,FIND("male,",EF43)+6,(FIND(")",EF43)-(FIND("male,",EF43)+6))))=TRUE,"missing/error",MID(EF43,FIND("male,",EF43)+6,(FIND(")",EF43)-(FIND("male,",EF43)+6)))))</f>
        <v/>
      </c>
      <c r="EC43" s="108" t="str">
        <f t="shared" ref="EC43:EC45" si="600">IF(DY43="","",(MID(DY43,(SEARCH("^^",SUBSTITUTE(DY43," ","^^",LEN(DY43)-LEN(SUBSTITUTE(DY43," ","")))))+1,99)&amp;"_"&amp;LEFT(DY43,FIND(" ",DY43)-1)&amp;"_"&amp;DZ43))</f>
        <v/>
      </c>
      <c r="EE43" s="99"/>
      <c r="EF43" s="244"/>
      <c r="EG43" s="100">
        <f t="shared" si="79"/>
        <v>44483</v>
      </c>
      <c r="EH43" s="101" t="str">
        <f t="shared" ref="EH43:EH47" si="601">IF(EK43="","",EG$1)</f>
        <v>Solberg IV</v>
      </c>
      <c r="EI43" s="102">
        <f t="shared" si="572"/>
        <v>43854</v>
      </c>
      <c r="EJ43" s="102">
        <f t="shared" si="571"/>
        <v>44483</v>
      </c>
      <c r="EK43" s="104" t="str">
        <f t="shared" ref="EK43:EK47" si="602">IF(ER43="","",IF(ISNUMBER(SEARCH(":",ER43)),MID(ER43,FIND(":",ER43)+2,FIND("(",ER43)-FIND(":",ER43)-3),LEFT(ER43,FIND("(",ER43)-2)))</f>
        <v>Monica Maeland</v>
      </c>
      <c r="EL43" s="105" t="str">
        <f t="shared" ref="EL43:EL47" si="603">IF(ER43="","",MID(ER43,FIND("(",ER43)+1,4))</f>
        <v>1968</v>
      </c>
      <c r="EM43" s="106" t="str">
        <f t="shared" ref="EM43:EM47" si="604">IF(ISNUMBER(SEARCH("*female*",ER43)),"female",IF(ISNUMBER(SEARCH("*male*",ER43)),"male",""))</f>
        <v>female</v>
      </c>
      <c r="EN43" s="107" t="str">
        <f t="shared" ref="EN43:EN47" si="605">IF(ER43="","",IF(ISERROR(MID(ER43,FIND("male,",ER43)+6,(FIND(")",ER43)-(FIND("male,",ER43)+6))))=TRUE,"missing/error",MID(ER43,FIND("male,",ER43)+6,(FIND(")",ER43)-(FIND("male,",ER43)+6)))))</f>
        <v>no_h01</v>
      </c>
      <c r="EO43" s="108" t="str">
        <f t="shared" ref="EO43:EO47" si="606">IF(EK43="","",(MID(EK43,(SEARCH("^^",SUBSTITUTE(EK43," ","^^",LEN(EK43)-LEN(SUBSTITUTE(EK43," ","")))))+1,99)&amp;"_"&amp;LEFT(EK43,FIND(" ",EK43)-1)&amp;"_"&amp;EL43))</f>
        <v>Maeland_Monica_1968</v>
      </c>
      <c r="EQ43" s="99"/>
      <c r="ER43" s="244" t="s">
        <v>946</v>
      </c>
      <c r="ES43" s="100">
        <f t="shared" si="87"/>
        <v>45291</v>
      </c>
      <c r="ET43" s="101" t="str">
        <f t="shared" si="275"/>
        <v>Støre I</v>
      </c>
      <c r="EU43" s="102">
        <f t="shared" si="276"/>
        <v>44483</v>
      </c>
      <c r="EV43" s="102">
        <f t="shared" si="277"/>
        <v>45291</v>
      </c>
      <c r="EW43" s="104" t="str">
        <f t="shared" si="278"/>
        <v>Emilie Enger Mehl</v>
      </c>
      <c r="EX43" s="105" t="str">
        <f t="shared" si="279"/>
        <v>1993</v>
      </c>
      <c r="EY43" s="106" t="str">
        <f t="shared" si="280"/>
        <v>female</v>
      </c>
      <c r="EZ43" s="107" t="str">
        <f t="shared" si="281"/>
        <v>no_sp01</v>
      </c>
      <c r="FA43" s="108" t="str">
        <f t="shared" si="282"/>
        <v>Mehl_Emilie_1993</v>
      </c>
      <c r="FB43" s="2" t="str">
        <f t="shared" si="283"/>
        <v/>
      </c>
      <c r="FC43" s="99"/>
      <c r="FD43" s="244" t="s">
        <v>965</v>
      </c>
      <c r="FE43" s="100"/>
      <c r="FF43" s="101"/>
      <c r="FG43" s="102"/>
      <c r="FH43" s="103"/>
      <c r="FI43" s="104"/>
      <c r="FJ43" s="105"/>
      <c r="FK43" s="106"/>
      <c r="FL43" s="107"/>
      <c r="FM43" s="108"/>
      <c r="FO43" s="99"/>
      <c r="FP43" s="244"/>
      <c r="FQ43" s="100"/>
      <c r="FR43" s="101"/>
      <c r="FS43" s="102"/>
      <c r="FT43" s="103"/>
      <c r="FU43" s="104"/>
      <c r="FV43" s="105"/>
      <c r="FW43" s="106"/>
      <c r="FX43" s="107"/>
      <c r="FY43" s="108"/>
      <c r="GA43" s="99"/>
      <c r="GB43" s="244"/>
      <c r="GC43" s="100"/>
      <c r="GD43" s="101"/>
      <c r="GE43" s="102"/>
      <c r="GF43" s="103"/>
      <c r="GG43" s="104"/>
      <c r="GH43" s="105"/>
      <c r="GI43" s="106"/>
      <c r="GJ43" s="107"/>
      <c r="GK43" s="108"/>
      <c r="GM43" s="99"/>
      <c r="GN43" s="244"/>
      <c r="GO43" s="100"/>
      <c r="GP43" s="101"/>
      <c r="GQ43" s="102"/>
      <c r="GR43" s="103"/>
      <c r="GS43" s="104"/>
      <c r="GT43" s="105"/>
      <c r="GU43" s="106"/>
      <c r="GV43" s="107"/>
      <c r="GW43" s="108"/>
      <c r="GY43" s="99"/>
      <c r="GZ43" s="244"/>
      <c r="HA43" s="100"/>
      <c r="HB43" s="101"/>
      <c r="HC43" s="102"/>
      <c r="HD43" s="103"/>
      <c r="HE43" s="104"/>
      <c r="HF43" s="105"/>
      <c r="HG43" s="106"/>
      <c r="HH43" s="107"/>
      <c r="HI43" s="108"/>
      <c r="HK43" s="99"/>
      <c r="HL43" s="244"/>
      <c r="HM43" s="100"/>
      <c r="HN43" s="101"/>
      <c r="HO43" s="102"/>
      <c r="HP43" s="103"/>
      <c r="HQ43" s="104"/>
      <c r="HR43" s="105"/>
      <c r="HS43" s="106"/>
      <c r="HT43" s="107"/>
      <c r="HU43" s="108"/>
      <c r="HW43" s="99"/>
      <c r="HX43" s="244"/>
      <c r="HY43" s="100"/>
      <c r="HZ43" s="101"/>
      <c r="IA43" s="102"/>
      <c r="IB43" s="103"/>
      <c r="IC43" s="104"/>
      <c r="ID43" s="105"/>
      <c r="IE43" s="106"/>
      <c r="IF43" s="107"/>
      <c r="IG43" s="108"/>
      <c r="II43" s="99"/>
      <c r="IJ43" s="244"/>
      <c r="IK43" s="100"/>
      <c r="IL43" s="101"/>
      <c r="IM43" s="102"/>
      <c r="IN43" s="103"/>
      <c r="IO43" s="104"/>
      <c r="IP43" s="105"/>
      <c r="IQ43" s="106"/>
      <c r="IR43" s="107"/>
      <c r="IS43" s="108"/>
      <c r="IU43" s="99"/>
      <c r="IV43" s="244"/>
      <c r="IW43" s="100"/>
      <c r="IX43" s="101"/>
      <c r="IY43" s="102"/>
      <c r="IZ43" s="103"/>
      <c r="JA43" s="104"/>
      <c r="JB43" s="105"/>
      <c r="JC43" s="106"/>
      <c r="JD43" s="107"/>
      <c r="JE43" s="108"/>
      <c r="JG43" s="99"/>
      <c r="JH43" s="244"/>
      <c r="JI43" s="100"/>
      <c r="JJ43" s="101"/>
      <c r="JK43" s="102"/>
      <c r="JL43" s="103"/>
      <c r="JM43" s="104"/>
      <c r="JN43" s="105"/>
      <c r="JO43" s="106"/>
      <c r="JP43" s="107"/>
      <c r="JQ43" s="108"/>
      <c r="JS43" s="99"/>
      <c r="JT43" s="244"/>
      <c r="JU43" s="100"/>
      <c r="JV43" s="101"/>
      <c r="JW43" s="102"/>
      <c r="JX43" s="103"/>
      <c r="JY43" s="104"/>
      <c r="JZ43" s="105"/>
      <c r="KA43" s="106"/>
      <c r="KB43" s="107"/>
      <c r="KC43" s="108"/>
      <c r="KE43" s="99"/>
      <c r="KF43" s="244"/>
    </row>
    <row r="44" spans="1:292" ht="13.5" customHeight="1" x14ac:dyDescent="0.25">
      <c r="A44" s="20"/>
      <c r="B44" s="99" t="s">
        <v>889</v>
      </c>
      <c r="C44" s="247" t="s">
        <v>796</v>
      </c>
      <c r="D44" s="244"/>
      <c r="E44" s="100"/>
      <c r="F44" s="101"/>
      <c r="G44" s="102"/>
      <c r="H44" s="103"/>
      <c r="I44" s="104"/>
      <c r="J44" s="105"/>
      <c r="K44" s="106"/>
      <c r="L44" s="107"/>
      <c r="M44" s="108"/>
      <c r="O44" s="99"/>
      <c r="P44" s="244"/>
      <c r="Q44" s="100"/>
      <c r="R44" s="101"/>
      <c r="S44" s="102"/>
      <c r="T44" s="103"/>
      <c r="U44" s="104"/>
      <c r="V44" s="105"/>
      <c r="W44" s="106"/>
      <c r="X44" s="107"/>
      <c r="Y44" s="108"/>
      <c r="AA44" s="99"/>
      <c r="AB44" s="244"/>
      <c r="AC44" s="100"/>
      <c r="AD44" s="101"/>
      <c r="AE44" s="103"/>
      <c r="AF44" s="103"/>
      <c r="AG44" s="104"/>
      <c r="AH44" s="105"/>
      <c r="AI44" s="106"/>
      <c r="AJ44" s="107"/>
      <c r="AK44" s="108"/>
      <c r="AM44" s="99"/>
      <c r="AN44" s="244"/>
      <c r="AO44" s="100"/>
      <c r="AP44" s="101"/>
      <c r="AQ44" s="102"/>
      <c r="AR44" s="103"/>
      <c r="AS44" s="104"/>
      <c r="AT44" s="105"/>
      <c r="AU44" s="106"/>
      <c r="AV44" s="107"/>
      <c r="AW44" s="108"/>
      <c r="AY44" s="99"/>
      <c r="AZ44" s="244"/>
      <c r="BA44" s="100"/>
      <c r="BB44" s="101"/>
      <c r="BC44" s="102"/>
      <c r="BD44" s="103"/>
      <c r="BE44" s="104"/>
      <c r="BF44" s="105"/>
      <c r="BG44" s="106"/>
      <c r="BH44" s="107"/>
      <c r="BI44" s="108"/>
      <c r="BK44" s="99"/>
      <c r="BL44" s="244"/>
      <c r="BM44" s="100"/>
      <c r="BN44" s="101"/>
      <c r="BO44" s="102"/>
      <c r="BP44" s="103"/>
      <c r="BQ44" s="104"/>
      <c r="BR44" s="105"/>
      <c r="BS44" s="106"/>
      <c r="BT44" s="107"/>
      <c r="BU44" s="108"/>
      <c r="BW44" s="99"/>
      <c r="BX44" s="244"/>
      <c r="BY44" s="100"/>
      <c r="BZ44" s="101"/>
      <c r="CA44" s="102"/>
      <c r="CB44" s="103"/>
      <c r="CC44" s="104"/>
      <c r="CD44" s="105"/>
      <c r="CE44" s="106"/>
      <c r="CF44" s="107"/>
      <c r="CG44" s="108"/>
      <c r="CI44" s="99"/>
      <c r="CJ44" s="244"/>
      <c r="CK44" s="100"/>
      <c r="CL44" s="101"/>
      <c r="CM44" s="103"/>
      <c r="CN44" s="103"/>
      <c r="CO44" s="104"/>
      <c r="CP44" s="105"/>
      <c r="CQ44" s="106"/>
      <c r="CR44" s="107"/>
      <c r="CS44" s="108"/>
      <c r="CU44" s="99"/>
      <c r="CV44" s="244"/>
      <c r="CW44" s="100">
        <f>IF(DA44="","",CW$3)</f>
        <v>43117</v>
      </c>
      <c r="CX44" s="101" t="str">
        <f>IF(DA44="","",CW$1)</f>
        <v>Solberg I</v>
      </c>
      <c r="CY44" s="102">
        <v>42724</v>
      </c>
      <c r="CZ44" s="102">
        <f>IF($DA44="","",CW$3)</f>
        <v>43117</v>
      </c>
      <c r="DA44" s="104" t="str">
        <f>IF(DH44="","",IF(ISNUMBER(SEARCH(":",DH44)),MID(DH44,FIND(":",DH44)+2,FIND("(",DH44)-FIND(":",DH44)-3),LEFT(DH44,FIND("(",DH44)-2)))</f>
        <v>Per-Willy Amundsen</v>
      </c>
      <c r="DB44" s="105" t="str">
        <f>IF(DH44="","",MID(DH44,FIND("(",DH44)+1,4))</f>
        <v>1971</v>
      </c>
      <c r="DC44" s="106" t="str">
        <f>IF(ISNUMBER(SEARCH("*female*",DH44)),"female",IF(ISNUMBER(SEARCH("*male*",DH44)),"male",""))</f>
        <v>male</v>
      </c>
      <c r="DD44" s="107" t="str">
        <f>IF(DH44="","",IF(ISERROR(MID(DH44,FIND("male,",DH44)+6,(FIND(")",DH44)-(FIND("male,",DH44)+6))))=TRUE,"missing/error",MID(DH44,FIND("male,",DH44)+6,(FIND(")",DH44)-(FIND("male,",DH44)+6)))))</f>
        <v>no_frp01</v>
      </c>
      <c r="DE44" s="108" t="str">
        <f>IF(DA44="","",(MID(DA44,(SEARCH("^^",SUBSTITUTE(DA44," ","^^",LEN(DA44)-LEN(SUBSTITUTE(DA44," ","")))))+1,99)&amp;"_"&amp;LEFT(DA44,FIND(" ",DA44)-1)&amp;"_"&amp;DB44))</f>
        <v>Amundsen_Per-Willy_1971</v>
      </c>
      <c r="DG44" s="99"/>
      <c r="DH44" s="246" t="s">
        <v>908</v>
      </c>
      <c r="DI44" s="100">
        <f t="shared" si="586"/>
        <v>43487</v>
      </c>
      <c r="DJ44" s="101" t="str">
        <f t="shared" si="587"/>
        <v>Solberg II</v>
      </c>
      <c r="DK44" s="102">
        <v>43194</v>
      </c>
      <c r="DL44" s="102">
        <f t="shared" si="257"/>
        <v>43487</v>
      </c>
      <c r="DM44" s="104" t="str">
        <f t="shared" si="588"/>
        <v>Tor Mikkel Wara</v>
      </c>
      <c r="DN44" s="105" t="str">
        <f t="shared" si="589"/>
        <v>1964</v>
      </c>
      <c r="DO44" s="106" t="str">
        <f t="shared" si="590"/>
        <v>male</v>
      </c>
      <c r="DP44" s="107" t="str">
        <f t="shared" si="591"/>
        <v>no_frp01</v>
      </c>
      <c r="DQ44" s="108" t="str">
        <f t="shared" si="592"/>
        <v>Wara_Tor_1964</v>
      </c>
      <c r="DS44" s="99"/>
      <c r="DT44" s="244" t="s">
        <v>923</v>
      </c>
      <c r="DU44" s="100" t="str">
        <f t="shared" si="71"/>
        <v/>
      </c>
      <c r="DV44" s="101" t="str">
        <f t="shared" si="593"/>
        <v/>
      </c>
      <c r="DW44" s="102" t="str">
        <f t="shared" si="594"/>
        <v/>
      </c>
      <c r="DX44" s="102" t="str">
        <f t="shared" si="595"/>
        <v/>
      </c>
      <c r="DY44" s="104" t="str">
        <f t="shared" si="596"/>
        <v/>
      </c>
      <c r="DZ44" s="105" t="str">
        <f t="shared" si="597"/>
        <v/>
      </c>
      <c r="EA44" s="106" t="str">
        <f t="shared" si="598"/>
        <v/>
      </c>
      <c r="EB44" s="107" t="str">
        <f t="shared" si="599"/>
        <v/>
      </c>
      <c r="EC44" s="108" t="str">
        <f t="shared" si="600"/>
        <v/>
      </c>
      <c r="EE44" s="99"/>
      <c r="EF44" s="244"/>
      <c r="EG44" s="100" t="str">
        <f t="shared" si="79"/>
        <v/>
      </c>
      <c r="EH44" s="101" t="str">
        <f t="shared" si="601"/>
        <v/>
      </c>
      <c r="EI44" s="102" t="str">
        <f t="shared" si="572"/>
        <v/>
      </c>
      <c r="EJ44" s="102" t="str">
        <f t="shared" si="571"/>
        <v/>
      </c>
      <c r="EK44" s="104" t="str">
        <f t="shared" si="602"/>
        <v/>
      </c>
      <c r="EL44" s="105" t="str">
        <f t="shared" si="603"/>
        <v/>
      </c>
      <c r="EM44" s="106" t="str">
        <f t="shared" si="604"/>
        <v/>
      </c>
      <c r="EN44" s="107" t="str">
        <f t="shared" si="605"/>
        <v/>
      </c>
      <c r="EO44" s="108" t="str">
        <f t="shared" si="606"/>
        <v/>
      </c>
      <c r="EQ44" s="99"/>
      <c r="ER44" s="244"/>
      <c r="ES44" s="100" t="str">
        <f t="shared" si="87"/>
        <v/>
      </c>
      <c r="ET44" s="101" t="str">
        <f t="shared" si="275"/>
        <v/>
      </c>
      <c r="EU44" s="102" t="str">
        <f t="shared" si="276"/>
        <v/>
      </c>
      <c r="EV44" s="102" t="str">
        <f t="shared" si="277"/>
        <v/>
      </c>
      <c r="EW44" s="104" t="str">
        <f t="shared" si="278"/>
        <v/>
      </c>
      <c r="EX44" s="105" t="str">
        <f t="shared" si="279"/>
        <v/>
      </c>
      <c r="EY44" s="106" t="str">
        <f t="shared" si="280"/>
        <v/>
      </c>
      <c r="EZ44" s="107" t="str">
        <f t="shared" si="281"/>
        <v/>
      </c>
      <c r="FA44" s="108" t="str">
        <f t="shared" si="282"/>
        <v/>
      </c>
      <c r="FB44" s="2" t="str">
        <f t="shared" si="283"/>
        <v/>
      </c>
      <c r="FC44" s="99"/>
      <c r="FD44" s="244"/>
      <c r="FE44" s="100"/>
      <c r="FF44" s="101"/>
      <c r="FG44" s="102"/>
      <c r="FH44" s="103"/>
      <c r="FI44" s="104"/>
      <c r="FJ44" s="105"/>
      <c r="FK44" s="106"/>
      <c r="FL44" s="107"/>
      <c r="FM44" s="108"/>
      <c r="FO44" s="99"/>
      <c r="FP44" s="244"/>
      <c r="FQ44" s="100"/>
      <c r="FR44" s="101"/>
      <c r="FS44" s="102"/>
      <c r="FT44" s="103"/>
      <c r="FU44" s="104"/>
      <c r="FV44" s="105"/>
      <c r="FW44" s="106"/>
      <c r="FX44" s="107"/>
      <c r="FY44" s="108"/>
      <c r="GA44" s="99"/>
      <c r="GB44" s="244"/>
      <c r="GC44" s="100"/>
      <c r="GD44" s="101"/>
      <c r="GE44" s="102"/>
      <c r="GF44" s="103"/>
      <c r="GG44" s="104"/>
      <c r="GH44" s="105"/>
      <c r="GI44" s="106"/>
      <c r="GJ44" s="107"/>
      <c r="GK44" s="108"/>
      <c r="GM44" s="99"/>
      <c r="GN44" s="244"/>
      <c r="GO44" s="100"/>
      <c r="GP44" s="101"/>
      <c r="GQ44" s="102"/>
      <c r="GR44" s="103"/>
      <c r="GS44" s="104"/>
      <c r="GT44" s="105"/>
      <c r="GU44" s="106"/>
      <c r="GV44" s="107"/>
      <c r="GW44" s="108"/>
      <c r="GY44" s="99"/>
      <c r="GZ44" s="244"/>
      <c r="HA44" s="100"/>
      <c r="HB44" s="101"/>
      <c r="HC44" s="102"/>
      <c r="HD44" s="103"/>
      <c r="HE44" s="104"/>
      <c r="HF44" s="105"/>
      <c r="HG44" s="106"/>
      <c r="HH44" s="107"/>
      <c r="HI44" s="108"/>
      <c r="HK44" s="99"/>
      <c r="HL44" s="244"/>
      <c r="HM44" s="100"/>
      <c r="HN44" s="101"/>
      <c r="HO44" s="102"/>
      <c r="HP44" s="103"/>
      <c r="HQ44" s="104"/>
      <c r="HR44" s="105"/>
      <c r="HS44" s="106"/>
      <c r="HT44" s="107"/>
      <c r="HU44" s="108"/>
      <c r="HW44" s="99"/>
      <c r="HX44" s="244"/>
      <c r="HY44" s="100"/>
      <c r="HZ44" s="101"/>
      <c r="IA44" s="102"/>
      <c r="IB44" s="103"/>
      <c r="IC44" s="104"/>
      <c r="ID44" s="105"/>
      <c r="IE44" s="106"/>
      <c r="IF44" s="107"/>
      <c r="IG44" s="108"/>
      <c r="II44" s="99"/>
      <c r="IJ44" s="244"/>
      <c r="IK44" s="100"/>
      <c r="IL44" s="101"/>
      <c r="IM44" s="102"/>
      <c r="IN44" s="103"/>
      <c r="IO44" s="104"/>
      <c r="IP44" s="105"/>
      <c r="IQ44" s="106"/>
      <c r="IR44" s="107"/>
      <c r="IS44" s="108"/>
      <c r="IU44" s="99"/>
      <c r="IV44" s="244"/>
      <c r="IW44" s="100"/>
      <c r="IX44" s="101"/>
      <c r="IY44" s="102"/>
      <c r="IZ44" s="103"/>
      <c r="JA44" s="104"/>
      <c r="JB44" s="105"/>
      <c r="JC44" s="106"/>
      <c r="JD44" s="107"/>
      <c r="JE44" s="108"/>
      <c r="JG44" s="99"/>
      <c r="JH44" s="244"/>
      <c r="JI44" s="100"/>
      <c r="JJ44" s="101"/>
      <c r="JK44" s="102"/>
      <c r="JL44" s="103"/>
      <c r="JM44" s="104"/>
      <c r="JN44" s="105"/>
      <c r="JO44" s="106"/>
      <c r="JP44" s="107"/>
      <c r="JQ44" s="108"/>
      <c r="JS44" s="99"/>
      <c r="JT44" s="244"/>
      <c r="JU44" s="100"/>
      <c r="JV44" s="101"/>
      <c r="JW44" s="102"/>
      <c r="JX44" s="103"/>
      <c r="JY44" s="104"/>
      <c r="JZ44" s="105"/>
      <c r="KA44" s="106"/>
      <c r="KB44" s="107"/>
      <c r="KC44" s="108"/>
      <c r="KE44" s="99"/>
      <c r="KF44" s="244"/>
    </row>
    <row r="45" spans="1:292" ht="13.5" customHeight="1" x14ac:dyDescent="0.25">
      <c r="A45" s="20"/>
      <c r="B45" s="99" t="s">
        <v>926</v>
      </c>
      <c r="C45" s="247" t="s">
        <v>796</v>
      </c>
      <c r="D45" s="244"/>
      <c r="E45" s="100"/>
      <c r="F45" s="101"/>
      <c r="G45" s="102"/>
      <c r="H45" s="103"/>
      <c r="I45" s="104"/>
      <c r="J45" s="105"/>
      <c r="K45" s="106"/>
      <c r="L45" s="107"/>
      <c r="M45" s="108"/>
      <c r="O45" s="99"/>
      <c r="P45" s="244"/>
      <c r="Q45" s="100"/>
      <c r="R45" s="101"/>
      <c r="S45" s="102"/>
      <c r="T45" s="103"/>
      <c r="U45" s="104"/>
      <c r="V45" s="105"/>
      <c r="W45" s="106"/>
      <c r="X45" s="107"/>
      <c r="Y45" s="108"/>
      <c r="AA45" s="99"/>
      <c r="AB45" s="244"/>
      <c r="AC45" s="100"/>
      <c r="AD45" s="101"/>
      <c r="AE45" s="103"/>
      <c r="AF45" s="103"/>
      <c r="AG45" s="104"/>
      <c r="AH45" s="105"/>
      <c r="AI45" s="106"/>
      <c r="AJ45" s="107"/>
      <c r="AK45" s="108"/>
      <c r="AM45" s="99"/>
      <c r="AN45" s="244"/>
      <c r="AO45" s="100"/>
      <c r="AP45" s="101"/>
      <c r="AQ45" s="102"/>
      <c r="AR45" s="103"/>
      <c r="AS45" s="104"/>
      <c r="AT45" s="105"/>
      <c r="AU45" s="106"/>
      <c r="AV45" s="107"/>
      <c r="AW45" s="108"/>
      <c r="AY45" s="99"/>
      <c r="AZ45" s="244"/>
      <c r="BA45" s="100"/>
      <c r="BB45" s="101"/>
      <c r="BC45" s="102"/>
      <c r="BD45" s="103"/>
      <c r="BE45" s="104"/>
      <c r="BF45" s="105"/>
      <c r="BG45" s="106"/>
      <c r="BH45" s="107"/>
      <c r="BI45" s="108"/>
      <c r="BK45" s="99"/>
      <c r="BL45" s="244"/>
      <c r="BM45" s="100"/>
      <c r="BN45" s="101"/>
      <c r="BO45" s="102"/>
      <c r="BP45" s="103"/>
      <c r="BQ45" s="104"/>
      <c r="BR45" s="105"/>
      <c r="BS45" s="106"/>
      <c r="BT45" s="107"/>
      <c r="BU45" s="108"/>
      <c r="BW45" s="99"/>
      <c r="BX45" s="244"/>
      <c r="BY45" s="100"/>
      <c r="BZ45" s="101"/>
      <c r="CA45" s="102"/>
      <c r="CB45" s="103"/>
      <c r="CC45" s="104"/>
      <c r="CD45" s="105"/>
      <c r="CE45" s="106"/>
      <c r="CF45" s="107"/>
      <c r="CG45" s="108"/>
      <c r="CI45" s="99"/>
      <c r="CJ45" s="244"/>
      <c r="CK45" s="100"/>
      <c r="CL45" s="101"/>
      <c r="CM45" s="103"/>
      <c r="CN45" s="103"/>
      <c r="CO45" s="104"/>
      <c r="CP45" s="105"/>
      <c r="CQ45" s="106"/>
      <c r="CR45" s="107"/>
      <c r="CS45" s="108"/>
      <c r="CU45" s="99"/>
      <c r="CV45" s="244"/>
      <c r="CW45" s="100"/>
      <c r="CX45" s="101"/>
      <c r="CY45" s="102"/>
      <c r="CZ45" s="102"/>
      <c r="DA45" s="104"/>
      <c r="DB45" s="105"/>
      <c r="DC45" s="106"/>
      <c r="DD45" s="107"/>
      <c r="DE45" s="108"/>
      <c r="DG45" s="99"/>
      <c r="DH45" s="246"/>
      <c r="DI45" s="100"/>
      <c r="DJ45" s="101"/>
      <c r="DK45" s="102"/>
      <c r="DL45" s="102"/>
      <c r="DM45" s="104"/>
      <c r="DN45" s="105"/>
      <c r="DO45" s="106"/>
      <c r="DP45" s="107"/>
      <c r="DQ45" s="108"/>
      <c r="DS45" s="99"/>
      <c r="DT45" s="244"/>
      <c r="DU45" s="100">
        <f t="shared" si="71"/>
        <v>43830</v>
      </c>
      <c r="DV45" s="101" t="str">
        <f t="shared" si="593"/>
        <v>Solberg III</v>
      </c>
      <c r="DW45" s="102">
        <f t="shared" si="594"/>
        <v>43487</v>
      </c>
      <c r="DX45" s="102">
        <v>43553</v>
      </c>
      <c r="DY45" s="104" t="str">
        <f t="shared" si="596"/>
        <v>Tor Mikkel Wara</v>
      </c>
      <c r="DZ45" s="105" t="str">
        <f t="shared" si="597"/>
        <v>1964</v>
      </c>
      <c r="EA45" s="106" t="str">
        <f t="shared" si="598"/>
        <v>male</v>
      </c>
      <c r="EB45" s="107" t="str">
        <f t="shared" si="599"/>
        <v>no_frp01</v>
      </c>
      <c r="EC45" s="108" t="str">
        <f t="shared" si="600"/>
        <v>Wara_Tor_1964</v>
      </c>
      <c r="EE45" s="99" t="s">
        <v>609</v>
      </c>
      <c r="EF45" s="244" t="s">
        <v>923</v>
      </c>
      <c r="EG45" s="100" t="str">
        <f t="shared" si="79"/>
        <v/>
      </c>
      <c r="EH45" s="101" t="str">
        <f t="shared" si="601"/>
        <v/>
      </c>
      <c r="EI45" s="102" t="str">
        <f t="shared" si="572"/>
        <v/>
      </c>
      <c r="EJ45" s="102"/>
      <c r="EK45" s="104" t="str">
        <f t="shared" si="602"/>
        <v/>
      </c>
      <c r="EL45" s="105" t="str">
        <f t="shared" si="603"/>
        <v/>
      </c>
      <c r="EM45" s="106" t="str">
        <f t="shared" si="604"/>
        <v/>
      </c>
      <c r="EN45" s="107" t="str">
        <f t="shared" si="605"/>
        <v/>
      </c>
      <c r="EO45" s="108" t="str">
        <f t="shared" si="606"/>
        <v/>
      </c>
      <c r="EQ45" s="99"/>
      <c r="ER45" s="244"/>
      <c r="ES45" s="100" t="str">
        <f t="shared" si="87"/>
        <v/>
      </c>
      <c r="ET45" s="101" t="str">
        <f t="shared" si="275"/>
        <v/>
      </c>
      <c r="EU45" s="102" t="str">
        <f t="shared" si="276"/>
        <v/>
      </c>
      <c r="EV45" s="102" t="str">
        <f t="shared" si="277"/>
        <v/>
      </c>
      <c r="EW45" s="104" t="str">
        <f t="shared" si="278"/>
        <v/>
      </c>
      <c r="EX45" s="105" t="str">
        <f t="shared" si="279"/>
        <v/>
      </c>
      <c r="EY45" s="106" t="str">
        <f t="shared" si="280"/>
        <v/>
      </c>
      <c r="EZ45" s="107" t="str">
        <f t="shared" si="281"/>
        <v/>
      </c>
      <c r="FA45" s="108" t="str">
        <f t="shared" si="282"/>
        <v/>
      </c>
      <c r="FB45" s="2" t="str">
        <f t="shared" si="283"/>
        <v/>
      </c>
      <c r="FC45" s="99"/>
      <c r="FD45" s="244"/>
      <c r="FE45" s="100"/>
      <c r="FF45" s="101"/>
      <c r="FG45" s="102"/>
      <c r="FH45" s="103"/>
      <c r="FI45" s="104"/>
      <c r="FJ45" s="105"/>
      <c r="FK45" s="106"/>
      <c r="FL45" s="107"/>
      <c r="FM45" s="108"/>
      <c r="FO45" s="99"/>
      <c r="FP45" s="244"/>
      <c r="FQ45" s="100"/>
      <c r="FR45" s="101"/>
      <c r="FS45" s="102"/>
      <c r="FT45" s="103"/>
      <c r="FU45" s="104"/>
      <c r="FV45" s="105"/>
      <c r="FW45" s="106"/>
      <c r="FX45" s="107"/>
      <c r="FY45" s="108"/>
      <c r="GA45" s="99"/>
      <c r="GB45" s="244"/>
      <c r="GC45" s="100"/>
      <c r="GD45" s="101"/>
      <c r="GE45" s="102"/>
      <c r="GF45" s="103"/>
      <c r="GG45" s="104"/>
      <c r="GH45" s="105"/>
      <c r="GI45" s="106"/>
      <c r="GJ45" s="107"/>
      <c r="GK45" s="108"/>
      <c r="GM45" s="99"/>
      <c r="GN45" s="244"/>
      <c r="GO45" s="100"/>
      <c r="GP45" s="101"/>
      <c r="GQ45" s="102"/>
      <c r="GR45" s="103"/>
      <c r="GS45" s="104"/>
      <c r="GT45" s="105"/>
      <c r="GU45" s="106"/>
      <c r="GV45" s="107"/>
      <c r="GW45" s="108"/>
      <c r="GY45" s="99"/>
      <c r="GZ45" s="244"/>
      <c r="HA45" s="100"/>
      <c r="HB45" s="101"/>
      <c r="HC45" s="102"/>
      <c r="HD45" s="103"/>
      <c r="HE45" s="104"/>
      <c r="HF45" s="105"/>
      <c r="HG45" s="106"/>
      <c r="HH45" s="107"/>
      <c r="HI45" s="108"/>
      <c r="HK45" s="99"/>
      <c r="HL45" s="244"/>
      <c r="HM45" s="100"/>
      <c r="HN45" s="101"/>
      <c r="HO45" s="102"/>
      <c r="HP45" s="103"/>
      <c r="HQ45" s="104"/>
      <c r="HR45" s="105"/>
      <c r="HS45" s="106"/>
      <c r="HT45" s="107"/>
      <c r="HU45" s="108"/>
      <c r="HW45" s="99"/>
      <c r="HX45" s="244"/>
      <c r="HY45" s="100"/>
      <c r="HZ45" s="101"/>
      <c r="IA45" s="102"/>
      <c r="IB45" s="103"/>
      <c r="IC45" s="104"/>
      <c r="ID45" s="105"/>
      <c r="IE45" s="106"/>
      <c r="IF45" s="107"/>
      <c r="IG45" s="108"/>
      <c r="II45" s="99"/>
      <c r="IJ45" s="244"/>
      <c r="IK45" s="100"/>
      <c r="IL45" s="101"/>
      <c r="IM45" s="102"/>
      <c r="IN45" s="103"/>
      <c r="IO45" s="104"/>
      <c r="IP45" s="105"/>
      <c r="IQ45" s="106"/>
      <c r="IR45" s="107"/>
      <c r="IS45" s="108"/>
      <c r="IU45" s="99"/>
      <c r="IV45" s="244"/>
      <c r="IW45" s="100"/>
      <c r="IX45" s="101"/>
      <c r="IY45" s="102"/>
      <c r="IZ45" s="103"/>
      <c r="JA45" s="104"/>
      <c r="JB45" s="105"/>
      <c r="JC45" s="106"/>
      <c r="JD45" s="107"/>
      <c r="JE45" s="108"/>
      <c r="JG45" s="99"/>
      <c r="JH45" s="244"/>
      <c r="JI45" s="100"/>
      <c r="JJ45" s="101"/>
      <c r="JK45" s="102"/>
      <c r="JL45" s="103"/>
      <c r="JM45" s="104"/>
      <c r="JN45" s="105"/>
      <c r="JO45" s="106"/>
      <c r="JP45" s="107"/>
      <c r="JQ45" s="108"/>
      <c r="JS45" s="99"/>
      <c r="JT45" s="244"/>
      <c r="JU45" s="100"/>
      <c r="JV45" s="101"/>
      <c r="JW45" s="102"/>
      <c r="JX45" s="103"/>
      <c r="JY45" s="104"/>
      <c r="JZ45" s="105"/>
      <c r="KA45" s="106"/>
      <c r="KB45" s="107"/>
      <c r="KC45" s="108"/>
      <c r="KE45" s="99"/>
      <c r="KF45" s="244"/>
    </row>
    <row r="46" spans="1:292" ht="13.5" customHeight="1" x14ac:dyDescent="0.25">
      <c r="A46" s="20"/>
      <c r="B46" s="99" t="s">
        <v>926</v>
      </c>
      <c r="C46" s="247" t="s">
        <v>796</v>
      </c>
      <c r="D46" s="244"/>
      <c r="E46" s="100"/>
      <c r="F46" s="101"/>
      <c r="G46" s="102"/>
      <c r="H46" s="103"/>
      <c r="I46" s="104"/>
      <c r="J46" s="105"/>
      <c r="K46" s="106"/>
      <c r="L46" s="107"/>
      <c r="M46" s="108"/>
      <c r="O46" s="99"/>
      <c r="P46" s="244"/>
      <c r="Q46" s="100"/>
      <c r="R46" s="101"/>
      <c r="S46" s="102"/>
      <c r="T46" s="103"/>
      <c r="U46" s="104"/>
      <c r="V46" s="105"/>
      <c r="W46" s="106"/>
      <c r="X46" s="107"/>
      <c r="Y46" s="108"/>
      <c r="AA46" s="99"/>
      <c r="AB46" s="244"/>
      <c r="AC46" s="100"/>
      <c r="AD46" s="101"/>
      <c r="AE46" s="103"/>
      <c r="AF46" s="103"/>
      <c r="AG46" s="104"/>
      <c r="AH46" s="105"/>
      <c r="AI46" s="106"/>
      <c r="AJ46" s="107"/>
      <c r="AK46" s="108"/>
      <c r="AM46" s="99"/>
      <c r="AN46" s="244"/>
      <c r="AO46" s="100"/>
      <c r="AP46" s="101"/>
      <c r="AQ46" s="102"/>
      <c r="AR46" s="103"/>
      <c r="AS46" s="104"/>
      <c r="AT46" s="105"/>
      <c r="AU46" s="106"/>
      <c r="AV46" s="107"/>
      <c r="AW46" s="108"/>
      <c r="AY46" s="99"/>
      <c r="AZ46" s="244"/>
      <c r="BA46" s="100"/>
      <c r="BB46" s="101"/>
      <c r="BC46" s="102"/>
      <c r="BD46" s="103"/>
      <c r="BE46" s="104"/>
      <c r="BF46" s="105"/>
      <c r="BG46" s="106"/>
      <c r="BH46" s="107"/>
      <c r="BI46" s="108"/>
      <c r="BK46" s="99"/>
      <c r="BL46" s="244"/>
      <c r="BM46" s="100"/>
      <c r="BN46" s="101"/>
      <c r="BO46" s="102"/>
      <c r="BP46" s="103"/>
      <c r="BQ46" s="104"/>
      <c r="BR46" s="105"/>
      <c r="BS46" s="106"/>
      <c r="BT46" s="107"/>
      <c r="BU46" s="108"/>
      <c r="BW46" s="99"/>
      <c r="BX46" s="244"/>
      <c r="BY46" s="100"/>
      <c r="BZ46" s="101"/>
      <c r="CA46" s="102"/>
      <c r="CB46" s="103"/>
      <c r="CC46" s="104"/>
      <c r="CD46" s="105"/>
      <c r="CE46" s="106"/>
      <c r="CF46" s="107"/>
      <c r="CG46" s="108"/>
      <c r="CI46" s="99"/>
      <c r="CJ46" s="244"/>
      <c r="CK46" s="100"/>
      <c r="CL46" s="101"/>
      <c r="CM46" s="103"/>
      <c r="CN46" s="103"/>
      <c r="CO46" s="104"/>
      <c r="CP46" s="105"/>
      <c r="CQ46" s="106"/>
      <c r="CR46" s="107"/>
      <c r="CS46" s="108"/>
      <c r="CU46" s="99"/>
      <c r="CV46" s="244"/>
      <c r="CW46" s="100"/>
      <c r="CX46" s="101"/>
      <c r="CY46" s="102"/>
      <c r="CZ46" s="102"/>
      <c r="DA46" s="104"/>
      <c r="DB46" s="105"/>
      <c r="DC46" s="106"/>
      <c r="DD46" s="107"/>
      <c r="DE46" s="108"/>
      <c r="DG46" s="99"/>
      <c r="DH46" s="246"/>
      <c r="DI46" s="100"/>
      <c r="DJ46" s="101"/>
      <c r="DK46" s="102"/>
      <c r="DL46" s="102"/>
      <c r="DM46" s="104"/>
      <c r="DN46" s="105"/>
      <c r="DO46" s="106"/>
      <c r="DP46" s="107"/>
      <c r="DQ46" s="108"/>
      <c r="DS46" s="99"/>
      <c r="DT46" s="244"/>
      <c r="DU46" s="100">
        <f t="shared" si="71"/>
        <v>43830</v>
      </c>
      <c r="DV46" s="101" t="str">
        <f t="shared" ref="DV46" si="607">IF(DY46="","",DU$1)</f>
        <v>Solberg III</v>
      </c>
      <c r="DW46" s="102">
        <v>43553</v>
      </c>
      <c r="DX46" s="102">
        <f t="shared" ref="DX46" si="608">IF(DY46="","",DU$3)</f>
        <v>43830</v>
      </c>
      <c r="DY46" s="104" t="str">
        <f t="shared" ref="DY46" si="609">IF(EF46="","",IF(ISNUMBER(SEARCH(":",EF46)),MID(EF46,FIND(":",EF46)+2,FIND("(",EF46)-FIND(":",EF46)-3),LEFT(EF46,FIND("(",EF46)-2)))</f>
        <v>Jøran Kallmyr</v>
      </c>
      <c r="DZ46" s="105" t="str">
        <f t="shared" ref="DZ46" si="610">IF(EF46="","",MID(EF46,FIND("(",EF46)+1,4))</f>
        <v>1978</v>
      </c>
      <c r="EA46" s="106" t="str">
        <f t="shared" ref="EA46" si="611">IF(ISNUMBER(SEARCH("*female*",EF46)),"female",IF(ISNUMBER(SEARCH("*male*",EF46)),"male",""))</f>
        <v>male</v>
      </c>
      <c r="EB46" s="107" t="str">
        <f t="shared" ref="EB46" si="612">IF(EF46="","",IF(ISERROR(MID(EF46,FIND("male,",EF46)+6,(FIND(")",EF46)-(FIND("male,",EF46)+6))))=TRUE,"missing/error",MID(EF46,FIND("male,",EF46)+6,(FIND(")",EF46)-(FIND("male,",EF46)+6)))))</f>
        <v>no_frp01</v>
      </c>
      <c r="EC46" s="108" t="str">
        <f t="shared" ref="EC46" si="613">IF(DY46="","",(MID(DY46,(SEARCH("^^",SUBSTITUTE(DY46," ","^^",LEN(DY46)-LEN(SUBSTITUTE(DY46," ","")))))+1,99)&amp;"_"&amp;LEFT(DY46,FIND(" ",DY46)-1)&amp;"_"&amp;DZ46))</f>
        <v>Kallmyr_Jøran_1978</v>
      </c>
      <c r="EE46" s="99"/>
      <c r="EF46" s="244" t="s">
        <v>941</v>
      </c>
      <c r="EG46" s="100" t="str">
        <f t="shared" si="79"/>
        <v/>
      </c>
      <c r="EH46" s="101" t="str">
        <f t="shared" si="601"/>
        <v/>
      </c>
      <c r="EI46" s="102"/>
      <c r="EJ46" s="102" t="str">
        <f t="shared" ref="EJ46:EJ110" si="614">IF(EK46="","",EG$3)</f>
        <v/>
      </c>
      <c r="EK46" s="104" t="str">
        <f t="shared" si="602"/>
        <v/>
      </c>
      <c r="EL46" s="105" t="str">
        <f t="shared" si="603"/>
        <v/>
      </c>
      <c r="EM46" s="106" t="str">
        <f t="shared" si="604"/>
        <v/>
      </c>
      <c r="EN46" s="107" t="str">
        <f t="shared" si="605"/>
        <v/>
      </c>
      <c r="EO46" s="108" t="str">
        <f t="shared" si="606"/>
        <v/>
      </c>
      <c r="EQ46" s="99"/>
      <c r="ER46" s="244"/>
      <c r="ES46" s="100" t="str">
        <f t="shared" si="87"/>
        <v/>
      </c>
      <c r="ET46" s="101" t="str">
        <f t="shared" si="275"/>
        <v/>
      </c>
      <c r="EU46" s="102" t="str">
        <f t="shared" si="276"/>
        <v/>
      </c>
      <c r="EV46" s="102" t="str">
        <f t="shared" si="277"/>
        <v/>
      </c>
      <c r="EW46" s="104" t="str">
        <f t="shared" si="278"/>
        <v/>
      </c>
      <c r="EX46" s="105" t="str">
        <f t="shared" si="279"/>
        <v/>
      </c>
      <c r="EY46" s="106" t="str">
        <f t="shared" si="280"/>
        <v/>
      </c>
      <c r="EZ46" s="107" t="str">
        <f t="shared" si="281"/>
        <v/>
      </c>
      <c r="FA46" s="108" t="str">
        <f t="shared" si="282"/>
        <v/>
      </c>
      <c r="FB46" s="2" t="str">
        <f t="shared" si="283"/>
        <v/>
      </c>
      <c r="FC46" s="99"/>
      <c r="FD46" s="244"/>
      <c r="FE46" s="100"/>
      <c r="FF46" s="101"/>
      <c r="FG46" s="102"/>
      <c r="FH46" s="103"/>
      <c r="FI46" s="104"/>
      <c r="FJ46" s="105"/>
      <c r="FK46" s="106"/>
      <c r="FL46" s="107"/>
      <c r="FM46" s="108"/>
      <c r="FO46" s="99"/>
      <c r="FP46" s="244"/>
      <c r="FQ46" s="100"/>
      <c r="FR46" s="101"/>
      <c r="FS46" s="102"/>
      <c r="FT46" s="103"/>
      <c r="FU46" s="104"/>
      <c r="FV46" s="105"/>
      <c r="FW46" s="106"/>
      <c r="FX46" s="107"/>
      <c r="FY46" s="108"/>
      <c r="GA46" s="99"/>
      <c r="GB46" s="244"/>
      <c r="GC46" s="100"/>
      <c r="GD46" s="101"/>
      <c r="GE46" s="102"/>
      <c r="GF46" s="103"/>
      <c r="GG46" s="104"/>
      <c r="GH46" s="105"/>
      <c r="GI46" s="106"/>
      <c r="GJ46" s="107"/>
      <c r="GK46" s="108"/>
      <c r="GM46" s="99"/>
      <c r="GN46" s="244"/>
      <c r="GO46" s="100"/>
      <c r="GP46" s="101"/>
      <c r="GQ46" s="102"/>
      <c r="GR46" s="103"/>
      <c r="GS46" s="104"/>
      <c r="GT46" s="105"/>
      <c r="GU46" s="106"/>
      <c r="GV46" s="107"/>
      <c r="GW46" s="108"/>
      <c r="GY46" s="99"/>
      <c r="GZ46" s="244"/>
      <c r="HA46" s="100"/>
      <c r="HB46" s="101"/>
      <c r="HC46" s="102"/>
      <c r="HD46" s="103"/>
      <c r="HE46" s="104"/>
      <c r="HF46" s="105"/>
      <c r="HG46" s="106"/>
      <c r="HH46" s="107"/>
      <c r="HI46" s="108"/>
      <c r="HK46" s="99"/>
      <c r="HL46" s="244"/>
      <c r="HM46" s="100"/>
      <c r="HN46" s="101"/>
      <c r="HO46" s="102"/>
      <c r="HP46" s="103"/>
      <c r="HQ46" s="104"/>
      <c r="HR46" s="105"/>
      <c r="HS46" s="106"/>
      <c r="HT46" s="107"/>
      <c r="HU46" s="108"/>
      <c r="HW46" s="99"/>
      <c r="HX46" s="244"/>
      <c r="HY46" s="100"/>
      <c r="HZ46" s="101"/>
      <c r="IA46" s="102"/>
      <c r="IB46" s="103"/>
      <c r="IC46" s="104"/>
      <c r="ID46" s="105"/>
      <c r="IE46" s="106"/>
      <c r="IF46" s="107"/>
      <c r="IG46" s="108"/>
      <c r="II46" s="99"/>
      <c r="IJ46" s="244"/>
      <c r="IK46" s="100"/>
      <c r="IL46" s="101"/>
      <c r="IM46" s="102"/>
      <c r="IN46" s="103"/>
      <c r="IO46" s="104"/>
      <c r="IP46" s="105"/>
      <c r="IQ46" s="106"/>
      <c r="IR46" s="107"/>
      <c r="IS46" s="108"/>
      <c r="IU46" s="99"/>
      <c r="IV46" s="244"/>
      <c r="IW46" s="100"/>
      <c r="IX46" s="101"/>
      <c r="IY46" s="102"/>
      <c r="IZ46" s="103"/>
      <c r="JA46" s="104"/>
      <c r="JB46" s="105"/>
      <c r="JC46" s="106"/>
      <c r="JD46" s="107"/>
      <c r="JE46" s="108"/>
      <c r="JG46" s="99"/>
      <c r="JH46" s="244"/>
      <c r="JI46" s="100"/>
      <c r="JJ46" s="101"/>
      <c r="JK46" s="102"/>
      <c r="JL46" s="103"/>
      <c r="JM46" s="104"/>
      <c r="JN46" s="105"/>
      <c r="JO46" s="106"/>
      <c r="JP46" s="107"/>
      <c r="JQ46" s="108"/>
      <c r="JS46" s="99"/>
      <c r="JT46" s="244"/>
      <c r="JU46" s="100"/>
      <c r="JV46" s="101"/>
      <c r="JW46" s="102"/>
      <c r="JX46" s="103"/>
      <c r="JY46" s="104"/>
      <c r="JZ46" s="105"/>
      <c r="KA46" s="106"/>
      <c r="KB46" s="107"/>
      <c r="KC46" s="108"/>
      <c r="KE46" s="99"/>
      <c r="KF46" s="244"/>
    </row>
    <row r="47" spans="1:292" ht="13.5" customHeight="1" x14ac:dyDescent="0.25">
      <c r="A47" s="20"/>
      <c r="B47" s="99" t="s">
        <v>934</v>
      </c>
      <c r="C47" s="247" t="s">
        <v>796</v>
      </c>
      <c r="D47" s="244"/>
      <c r="E47" s="100"/>
      <c r="F47" s="101"/>
      <c r="G47" s="102"/>
      <c r="H47" s="103"/>
      <c r="I47" s="104"/>
      <c r="J47" s="105"/>
      <c r="K47" s="106"/>
      <c r="L47" s="107"/>
      <c r="M47" s="108"/>
      <c r="O47" s="99"/>
      <c r="P47" s="244"/>
      <c r="Q47" s="100"/>
      <c r="R47" s="101"/>
      <c r="S47" s="102"/>
      <c r="T47" s="103"/>
      <c r="U47" s="104"/>
      <c r="V47" s="105"/>
      <c r="W47" s="106"/>
      <c r="X47" s="107"/>
      <c r="Y47" s="108"/>
      <c r="AA47" s="99"/>
      <c r="AB47" s="244"/>
      <c r="AC47" s="100"/>
      <c r="AD47" s="101"/>
      <c r="AE47" s="103"/>
      <c r="AF47" s="103"/>
      <c r="AG47" s="104"/>
      <c r="AH47" s="105"/>
      <c r="AI47" s="106"/>
      <c r="AJ47" s="107"/>
      <c r="AK47" s="108"/>
      <c r="AM47" s="99"/>
      <c r="AN47" s="244"/>
      <c r="AO47" s="100"/>
      <c r="AP47" s="101"/>
      <c r="AQ47" s="102"/>
      <c r="AR47" s="103"/>
      <c r="AS47" s="104"/>
      <c r="AT47" s="105"/>
      <c r="AU47" s="106"/>
      <c r="AV47" s="107"/>
      <c r="AW47" s="108"/>
      <c r="AY47" s="99"/>
      <c r="AZ47" s="244"/>
      <c r="BA47" s="100"/>
      <c r="BB47" s="101"/>
      <c r="BC47" s="102"/>
      <c r="BD47" s="103"/>
      <c r="BE47" s="104"/>
      <c r="BF47" s="105"/>
      <c r="BG47" s="106"/>
      <c r="BH47" s="107"/>
      <c r="BI47" s="108"/>
      <c r="BK47" s="99"/>
      <c r="BL47" s="244"/>
      <c r="BM47" s="100"/>
      <c r="BN47" s="101"/>
      <c r="BO47" s="102"/>
      <c r="BP47" s="103"/>
      <c r="BQ47" s="104"/>
      <c r="BR47" s="105"/>
      <c r="BS47" s="106"/>
      <c r="BT47" s="107"/>
      <c r="BU47" s="108"/>
      <c r="BW47" s="99"/>
      <c r="BX47" s="244"/>
      <c r="BY47" s="100"/>
      <c r="BZ47" s="101"/>
      <c r="CA47" s="102"/>
      <c r="CB47" s="103"/>
      <c r="CC47" s="104"/>
      <c r="CD47" s="105"/>
      <c r="CE47" s="106"/>
      <c r="CF47" s="107"/>
      <c r="CG47" s="108"/>
      <c r="CI47" s="99"/>
      <c r="CJ47" s="244"/>
      <c r="CK47" s="100"/>
      <c r="CL47" s="101"/>
      <c r="CM47" s="103"/>
      <c r="CN47" s="103"/>
      <c r="CO47" s="104"/>
      <c r="CP47" s="105"/>
      <c r="CQ47" s="106"/>
      <c r="CR47" s="107"/>
      <c r="CS47" s="108"/>
      <c r="CU47" s="99"/>
      <c r="CV47" s="244"/>
      <c r="CW47" s="100"/>
      <c r="CX47" s="101"/>
      <c r="CY47" s="102"/>
      <c r="CZ47" s="102"/>
      <c r="DA47" s="104"/>
      <c r="DB47" s="105"/>
      <c r="DC47" s="106"/>
      <c r="DD47" s="107"/>
      <c r="DE47" s="108"/>
      <c r="DG47" s="99"/>
      <c r="DH47" s="246"/>
      <c r="DI47" s="100"/>
      <c r="DJ47" s="101"/>
      <c r="DK47" s="102"/>
      <c r="DL47" s="102"/>
      <c r="DM47" s="104"/>
      <c r="DN47" s="105"/>
      <c r="DO47" s="106"/>
      <c r="DP47" s="107"/>
      <c r="DQ47" s="108"/>
      <c r="DS47" s="99"/>
      <c r="DT47" s="244"/>
      <c r="DU47" s="100">
        <f t="shared" si="71"/>
        <v>43830</v>
      </c>
      <c r="DV47" s="101" t="str">
        <f t="shared" ref="DV47" si="615">IF(DY47="","",DU$1)</f>
        <v>Solberg III</v>
      </c>
      <c r="DW47" s="102">
        <f t="shared" ref="DW47" si="616">IF(DY47="","",DU$2)</f>
        <v>43487</v>
      </c>
      <c r="DX47" s="102">
        <f t="shared" ref="DX47" si="617">IF(DY47="","",DU$3)</f>
        <v>43830</v>
      </c>
      <c r="DY47" s="104" t="str">
        <f t="shared" ref="DY47" si="618">IF(EF47="","",IF(ISNUMBER(SEARCH(":",EF47)),MID(EF47,FIND(":",EF47)+2,FIND("(",EF47)-FIND(":",EF47)-3),LEFT(EF47,FIND("(",EF47)-2)))</f>
        <v>Ingvild Smines Tybring-Gjedde</v>
      </c>
      <c r="DZ47" s="105" t="str">
        <f t="shared" ref="DZ47" si="619">IF(EF47="","",MID(EF47,FIND("(",EF47)+1,4))</f>
        <v>1965</v>
      </c>
      <c r="EA47" s="106" t="str">
        <f t="shared" ref="EA47" si="620">IF(ISNUMBER(SEARCH("*female*",EF47)),"female",IF(ISNUMBER(SEARCH("*male*",EF47)),"male",""))</f>
        <v>female</v>
      </c>
      <c r="EB47" s="107" t="str">
        <f t="shared" ref="EB47" si="621">IF(EF47="","",IF(ISERROR(MID(EF47,FIND("male,",EF47)+6,(FIND(")",EF47)-(FIND("male,",EF47)+6))))=TRUE,"missing/error",MID(EF47,FIND("male,",EF47)+6,(FIND(")",EF47)-(FIND("male,",EF47)+6)))))</f>
        <v>no_frp01</v>
      </c>
      <c r="EC47" s="108" t="str">
        <f t="shared" ref="EC47" si="622">IF(DY47="","",(MID(DY47,(SEARCH("^^",SUBSTITUTE(DY47," ","^^",LEN(DY47)-LEN(SUBSTITUTE(DY47," ","")))))+1,99)&amp;"_"&amp;LEFT(DY47,FIND(" ",DY47)-1)&amp;"_"&amp;DZ47))</f>
        <v>Tybring-Gjedde_Ingvild_1965</v>
      </c>
      <c r="EE47" s="99"/>
      <c r="EF47" s="244" t="s">
        <v>935</v>
      </c>
      <c r="EG47" s="100" t="str">
        <f t="shared" si="79"/>
        <v/>
      </c>
      <c r="EH47" s="101" t="str">
        <f t="shared" si="601"/>
        <v/>
      </c>
      <c r="EI47" s="102" t="str">
        <f t="shared" ref="EI47:EI111" si="623">IF(EK47="","",EG$2)</f>
        <v/>
      </c>
      <c r="EJ47" s="102" t="str">
        <f t="shared" si="614"/>
        <v/>
      </c>
      <c r="EK47" s="104" t="str">
        <f t="shared" si="602"/>
        <v/>
      </c>
      <c r="EL47" s="105" t="str">
        <f t="shared" si="603"/>
        <v/>
      </c>
      <c r="EM47" s="106" t="str">
        <f t="shared" si="604"/>
        <v/>
      </c>
      <c r="EN47" s="107" t="str">
        <f t="shared" si="605"/>
        <v/>
      </c>
      <c r="EO47" s="108" t="str">
        <f t="shared" si="606"/>
        <v/>
      </c>
      <c r="EQ47" s="99"/>
      <c r="ER47" s="244"/>
      <c r="ES47" s="100" t="str">
        <f t="shared" si="87"/>
        <v/>
      </c>
      <c r="ET47" s="101" t="str">
        <f t="shared" si="275"/>
        <v/>
      </c>
      <c r="EU47" s="102" t="str">
        <f t="shared" si="276"/>
        <v/>
      </c>
      <c r="EV47" s="102" t="str">
        <f t="shared" si="277"/>
        <v/>
      </c>
      <c r="EW47" s="104" t="str">
        <f t="shared" si="278"/>
        <v/>
      </c>
      <c r="EX47" s="105" t="str">
        <f t="shared" si="279"/>
        <v/>
      </c>
      <c r="EY47" s="106" t="str">
        <f t="shared" si="280"/>
        <v/>
      </c>
      <c r="EZ47" s="107" t="str">
        <f t="shared" si="281"/>
        <v/>
      </c>
      <c r="FA47" s="108" t="str">
        <f t="shared" si="282"/>
        <v/>
      </c>
      <c r="FB47" s="2" t="str">
        <f t="shared" si="283"/>
        <v/>
      </c>
      <c r="FC47" s="99"/>
      <c r="FD47" s="244"/>
      <c r="FE47" s="100"/>
      <c r="FF47" s="101"/>
      <c r="FG47" s="102"/>
      <c r="FH47" s="103"/>
      <c r="FI47" s="104"/>
      <c r="FJ47" s="105"/>
      <c r="FK47" s="106"/>
      <c r="FL47" s="107"/>
      <c r="FM47" s="108"/>
      <c r="FO47" s="99"/>
      <c r="FP47" s="244"/>
      <c r="FQ47" s="100"/>
      <c r="FR47" s="101"/>
      <c r="FS47" s="102"/>
      <c r="FT47" s="103"/>
      <c r="FU47" s="104"/>
      <c r="FV47" s="105"/>
      <c r="FW47" s="106"/>
      <c r="FX47" s="107"/>
      <c r="FY47" s="108"/>
      <c r="GA47" s="99"/>
      <c r="GB47" s="244"/>
      <c r="GC47" s="100"/>
      <c r="GD47" s="101"/>
      <c r="GE47" s="102"/>
      <c r="GF47" s="103"/>
      <c r="GG47" s="104"/>
      <c r="GH47" s="105"/>
      <c r="GI47" s="106"/>
      <c r="GJ47" s="107"/>
      <c r="GK47" s="108"/>
      <c r="GM47" s="99"/>
      <c r="GN47" s="244"/>
      <c r="GO47" s="100"/>
      <c r="GP47" s="101"/>
      <c r="GQ47" s="102"/>
      <c r="GR47" s="103"/>
      <c r="GS47" s="104"/>
      <c r="GT47" s="105"/>
      <c r="GU47" s="106"/>
      <c r="GV47" s="107"/>
      <c r="GW47" s="108"/>
      <c r="GY47" s="99"/>
      <c r="GZ47" s="244"/>
      <c r="HA47" s="100"/>
      <c r="HB47" s="101"/>
      <c r="HC47" s="102"/>
      <c r="HD47" s="103"/>
      <c r="HE47" s="104"/>
      <c r="HF47" s="105"/>
      <c r="HG47" s="106"/>
      <c r="HH47" s="107"/>
      <c r="HI47" s="108"/>
      <c r="HK47" s="99"/>
      <c r="HL47" s="244"/>
      <c r="HM47" s="100"/>
      <c r="HN47" s="101"/>
      <c r="HO47" s="102"/>
      <c r="HP47" s="103"/>
      <c r="HQ47" s="104"/>
      <c r="HR47" s="105"/>
      <c r="HS47" s="106"/>
      <c r="HT47" s="107"/>
      <c r="HU47" s="108"/>
      <c r="HW47" s="99"/>
      <c r="HX47" s="244"/>
      <c r="HY47" s="100"/>
      <c r="HZ47" s="101"/>
      <c r="IA47" s="102"/>
      <c r="IB47" s="103"/>
      <c r="IC47" s="104"/>
      <c r="ID47" s="105"/>
      <c r="IE47" s="106"/>
      <c r="IF47" s="107"/>
      <c r="IG47" s="108"/>
      <c r="II47" s="99"/>
      <c r="IJ47" s="244"/>
      <c r="IK47" s="100"/>
      <c r="IL47" s="101"/>
      <c r="IM47" s="102"/>
      <c r="IN47" s="103"/>
      <c r="IO47" s="104"/>
      <c r="IP47" s="105"/>
      <c r="IQ47" s="106"/>
      <c r="IR47" s="107"/>
      <c r="IS47" s="108"/>
      <c r="IU47" s="99"/>
      <c r="IV47" s="244"/>
      <c r="IW47" s="100"/>
      <c r="IX47" s="101"/>
      <c r="IY47" s="102"/>
      <c r="IZ47" s="103"/>
      <c r="JA47" s="104"/>
      <c r="JB47" s="105"/>
      <c r="JC47" s="106"/>
      <c r="JD47" s="107"/>
      <c r="JE47" s="108"/>
      <c r="JG47" s="99"/>
      <c r="JH47" s="244"/>
      <c r="JI47" s="100"/>
      <c r="JJ47" s="101"/>
      <c r="JK47" s="102"/>
      <c r="JL47" s="103"/>
      <c r="JM47" s="104"/>
      <c r="JN47" s="105"/>
      <c r="JO47" s="106"/>
      <c r="JP47" s="107"/>
      <c r="JQ47" s="108"/>
      <c r="JS47" s="99"/>
      <c r="JT47" s="244"/>
      <c r="JU47" s="100"/>
      <c r="JV47" s="101"/>
      <c r="JW47" s="102"/>
      <c r="JX47" s="103"/>
      <c r="JY47" s="104"/>
      <c r="JZ47" s="105"/>
      <c r="KA47" s="106"/>
      <c r="KB47" s="107"/>
      <c r="KC47" s="108"/>
      <c r="KE47" s="99"/>
      <c r="KF47" s="244"/>
    </row>
    <row r="48" spans="1:292" ht="13.5" customHeight="1" x14ac:dyDescent="0.25">
      <c r="A48" s="20"/>
      <c r="B48" s="2" t="s">
        <v>888</v>
      </c>
      <c r="C48" s="254" t="s">
        <v>890</v>
      </c>
      <c r="D48" s="244"/>
      <c r="E48" s="100"/>
      <c r="F48" s="101"/>
      <c r="G48" s="102"/>
      <c r="H48" s="103"/>
      <c r="I48" s="104"/>
      <c r="J48" s="105"/>
      <c r="K48" s="106"/>
      <c r="L48" s="107"/>
      <c r="M48" s="108"/>
      <c r="O48" s="99"/>
      <c r="P48" s="244"/>
      <c r="Q48" s="100"/>
      <c r="R48" s="101"/>
      <c r="S48" s="102"/>
      <c r="T48" s="103"/>
      <c r="U48" s="104"/>
      <c r="V48" s="105"/>
      <c r="W48" s="106"/>
      <c r="X48" s="107"/>
      <c r="Y48" s="108"/>
      <c r="AA48" s="99"/>
      <c r="AB48" s="244"/>
      <c r="AC48" s="100"/>
      <c r="AD48" s="101"/>
      <c r="AE48" s="103"/>
      <c r="AF48" s="103"/>
      <c r="AG48" s="104"/>
      <c r="AH48" s="105"/>
      <c r="AI48" s="106"/>
      <c r="AJ48" s="107"/>
      <c r="AK48" s="108"/>
      <c r="AM48" s="99"/>
      <c r="AN48" s="244"/>
      <c r="AO48" s="100"/>
      <c r="AP48" s="101"/>
      <c r="AQ48" s="102"/>
      <c r="AR48" s="103"/>
      <c r="AS48" s="104"/>
      <c r="AT48" s="105"/>
      <c r="AU48" s="106"/>
      <c r="AV48" s="107"/>
      <c r="AW48" s="108"/>
      <c r="AY48" s="99"/>
      <c r="AZ48" s="244"/>
      <c r="BA48" s="100"/>
      <c r="BB48" s="101"/>
      <c r="BC48" s="102"/>
      <c r="BD48" s="103"/>
      <c r="BE48" s="104"/>
      <c r="BF48" s="105"/>
      <c r="BG48" s="106"/>
      <c r="BH48" s="107"/>
      <c r="BI48" s="108"/>
      <c r="BK48" s="99"/>
      <c r="BL48" s="244"/>
      <c r="BM48" s="100"/>
      <c r="BN48" s="101"/>
      <c r="BO48" s="102"/>
      <c r="BP48" s="103"/>
      <c r="BQ48" s="104"/>
      <c r="BR48" s="105"/>
      <c r="BS48" s="106"/>
      <c r="BT48" s="107"/>
      <c r="BU48" s="108"/>
      <c r="BW48" s="99"/>
      <c r="BX48" s="244"/>
      <c r="BY48" s="100"/>
      <c r="BZ48" s="101"/>
      <c r="CA48" s="102"/>
      <c r="CB48" s="103"/>
      <c r="CC48" s="104"/>
      <c r="CD48" s="105"/>
      <c r="CE48" s="106"/>
      <c r="CF48" s="107"/>
      <c r="CG48" s="108"/>
      <c r="CI48" s="99"/>
      <c r="CJ48" s="244"/>
      <c r="CK48" s="100"/>
      <c r="CL48" s="101"/>
      <c r="CM48" s="103"/>
      <c r="CN48" s="103"/>
      <c r="CO48" s="104"/>
      <c r="CP48" s="105"/>
      <c r="CQ48" s="106"/>
      <c r="CR48" s="107"/>
      <c r="CS48" s="108"/>
      <c r="CU48" s="99"/>
      <c r="CV48" s="244"/>
      <c r="CW48" s="100">
        <f>IF(DA48="","",CW$3)</f>
        <v>43117</v>
      </c>
      <c r="CX48" s="101" t="str">
        <f>IF(DA48="","",CW$1)</f>
        <v>Solberg I</v>
      </c>
      <c r="CY48" s="102">
        <v>42354</v>
      </c>
      <c r="CZ48" s="102">
        <f>IF($DA48="","",CW$3)</f>
        <v>43117</v>
      </c>
      <c r="DA48" s="104" t="str">
        <f>IF(DH48="","",IF(ISNUMBER(SEARCH(":",DH48)),MID(DH48,FIND(":",DH48)+2,FIND("(",DH48)-FIND(":",DH48)-3),LEFT(DH48,FIND("(",DH48)-2)))</f>
        <v>Sylvi Listhaug</v>
      </c>
      <c r="DB48" s="105" t="str">
        <f>IF(DH48="","",MID(DH48,FIND("(",DH48)+1,4))</f>
        <v>1977</v>
      </c>
      <c r="DC48" s="106" t="str">
        <f>IF(ISNUMBER(SEARCH("*female*",DH48)),"female",IF(ISNUMBER(SEARCH("*male*",DH48)),"male",""))</f>
        <v>female</v>
      </c>
      <c r="DD48" s="107" t="str">
        <f>IF(DH48="","",IF(ISERROR(MID(DH48,FIND("male,",DH48)+6,(FIND(")",DH48)-(FIND("male,",DH48)+6))))=TRUE,"missing/error",MID(DH48,FIND("male,",DH48)+6,(FIND(")",DH48)-(FIND("male,",DH48)+6)))))</f>
        <v>no_frp01</v>
      </c>
      <c r="DE48" s="108" t="str">
        <f>IF(DA48="","",(MID(DA48,(SEARCH("^^",SUBSTITUTE(DA48," ","^^",LEN(DA48)-LEN(SUBSTITUTE(DA48," ","")))))+1,99)&amp;"_"&amp;LEFT(DA48,FIND(" ",DA48)-1)&amp;"_"&amp;DB48))</f>
        <v>Listhaug_Sylvi_1977</v>
      </c>
      <c r="DG48" s="99"/>
      <c r="DH48" s="246" t="s">
        <v>824</v>
      </c>
      <c r="DI48" s="100" t="str">
        <f t="shared" si="586"/>
        <v/>
      </c>
      <c r="DJ48" s="101" t="str">
        <f t="shared" si="587"/>
        <v/>
      </c>
      <c r="DK48" s="102" t="str">
        <f t="shared" si="256"/>
        <v/>
      </c>
      <c r="DL48" s="102" t="str">
        <f t="shared" si="257"/>
        <v/>
      </c>
      <c r="DM48" s="104" t="str">
        <f t="shared" si="588"/>
        <v/>
      </c>
      <c r="DN48" s="105" t="str">
        <f t="shared" si="589"/>
        <v/>
      </c>
      <c r="DO48" s="106" t="str">
        <f t="shared" si="590"/>
        <v/>
      </c>
      <c r="DP48" s="107" t="str">
        <f t="shared" si="591"/>
        <v/>
      </c>
      <c r="DQ48" s="108" t="str">
        <f t="shared" si="592"/>
        <v/>
      </c>
      <c r="DS48" s="99"/>
      <c r="DT48" s="244"/>
      <c r="DU48" s="100" t="str">
        <f t="shared" si="71"/>
        <v/>
      </c>
      <c r="DV48" s="101" t="str">
        <f>IF(DY48="","",DU$1)</f>
        <v/>
      </c>
      <c r="DW48" s="102" t="str">
        <f t="shared" si="594"/>
        <v/>
      </c>
      <c r="DX48" s="102" t="str">
        <f t="shared" si="595"/>
        <v/>
      </c>
      <c r="DY48" s="104" t="str">
        <f>IF(EF48="","",IF(ISNUMBER(SEARCH(":",EF48)),MID(EF48,FIND(":",EF48)+2,FIND("(",EF48)-FIND(":",EF48)-3),LEFT(EF48,FIND("(",EF48)-2)))</f>
        <v/>
      </c>
      <c r="DZ48" s="105" t="str">
        <f>IF(EF48="","",MID(EF48,FIND("(",EF48)+1,4))</f>
        <v/>
      </c>
      <c r="EA48" s="106" t="str">
        <f>IF(ISNUMBER(SEARCH("*female*",EF48)),"female",IF(ISNUMBER(SEARCH("*male*",EF48)),"male",""))</f>
        <v/>
      </c>
      <c r="EB48" s="107" t="str">
        <f>IF(EF48="","",IF(ISERROR(MID(EF48,FIND("male,",EF48)+6,(FIND(")",EF48)-(FIND("male,",EF48)+6))))=TRUE,"missing/error",MID(EF48,FIND("male,",EF48)+6,(FIND(")",EF48)-(FIND("male,",EF48)+6)))))</f>
        <v/>
      </c>
      <c r="EC48" s="108" t="str">
        <f>IF(DY48="","",(MID(DY48,(SEARCH("^^",SUBSTITUTE(DY48," ","^^",LEN(DY48)-LEN(SUBSTITUTE(DY48," ","")))))+1,99)&amp;"_"&amp;LEFT(DY48,FIND(" ",DY48)-1)&amp;"_"&amp;DZ48))</f>
        <v/>
      </c>
      <c r="EE48" s="99"/>
      <c r="EF48" s="244"/>
      <c r="EG48" s="100" t="str">
        <f t="shared" si="79"/>
        <v/>
      </c>
      <c r="EH48" s="101" t="str">
        <f>IF(EK48="","",EG$1)</f>
        <v/>
      </c>
      <c r="EI48" s="102" t="str">
        <f t="shared" si="623"/>
        <v/>
      </c>
      <c r="EJ48" s="102" t="str">
        <f t="shared" si="614"/>
        <v/>
      </c>
      <c r="EK48" s="104" t="str">
        <f>IF(ER48="","",IF(ISNUMBER(SEARCH(":",ER48)),MID(ER48,FIND(":",ER48)+2,FIND("(",ER48)-FIND(":",ER48)-3),LEFT(ER48,FIND("(",ER48)-2)))</f>
        <v/>
      </c>
      <c r="EL48" s="105" t="str">
        <f>IF(ER48="","",MID(ER48,FIND("(",ER48)+1,4))</f>
        <v/>
      </c>
      <c r="EM48" s="106" t="str">
        <f>IF(ISNUMBER(SEARCH("*female*",ER48)),"female",IF(ISNUMBER(SEARCH("*male*",ER48)),"male",""))</f>
        <v/>
      </c>
      <c r="EN48" s="107" t="str">
        <f>IF(ER48="","",IF(ISERROR(MID(ER48,FIND("male,",ER48)+6,(FIND(")",ER48)-(FIND("male,",ER48)+6))))=TRUE,"missing/error",MID(ER48,FIND("male,",ER48)+6,(FIND(")",ER48)-(FIND("male,",ER48)+6)))))</f>
        <v/>
      </c>
      <c r="EO48" s="108" t="str">
        <f>IF(EK48="","",(MID(EK48,(SEARCH("^^",SUBSTITUTE(EK48," ","^^",LEN(EK48)-LEN(SUBSTITUTE(EK48," ","")))))+1,99)&amp;"_"&amp;LEFT(EK48,FIND(" ",EK48)-1)&amp;"_"&amp;EL48))</f>
        <v/>
      </c>
      <c r="EQ48" s="99"/>
      <c r="ER48" s="244"/>
      <c r="ES48" s="100" t="str">
        <f t="shared" si="87"/>
        <v/>
      </c>
      <c r="ET48" s="101" t="str">
        <f t="shared" si="275"/>
        <v/>
      </c>
      <c r="EU48" s="102" t="str">
        <f t="shared" si="276"/>
        <v/>
      </c>
      <c r="EV48" s="102" t="str">
        <f t="shared" si="277"/>
        <v/>
      </c>
      <c r="EW48" s="104" t="str">
        <f t="shared" si="278"/>
        <v/>
      </c>
      <c r="EX48" s="105" t="str">
        <f t="shared" si="279"/>
        <v/>
      </c>
      <c r="EY48" s="106" t="str">
        <f t="shared" si="280"/>
        <v/>
      </c>
      <c r="EZ48" s="107" t="str">
        <f t="shared" si="281"/>
        <v/>
      </c>
      <c r="FA48" s="108" t="str">
        <f t="shared" si="282"/>
        <v/>
      </c>
      <c r="FB48" s="2" t="str">
        <f t="shared" si="283"/>
        <v/>
      </c>
      <c r="FC48" s="99"/>
      <c r="FD48" s="244"/>
      <c r="FE48" s="100"/>
      <c r="FF48" s="101"/>
      <c r="FG48" s="102"/>
      <c r="FH48" s="103"/>
      <c r="FI48" s="104"/>
      <c r="FJ48" s="105"/>
      <c r="FK48" s="106"/>
      <c r="FL48" s="107"/>
      <c r="FM48" s="108"/>
      <c r="FO48" s="99"/>
      <c r="FP48" s="244"/>
      <c r="FQ48" s="100"/>
      <c r="FR48" s="101"/>
      <c r="FS48" s="102"/>
      <c r="FT48" s="103"/>
      <c r="FU48" s="104"/>
      <c r="FV48" s="105"/>
      <c r="FW48" s="106"/>
      <c r="FX48" s="107"/>
      <c r="FY48" s="108"/>
      <c r="GA48" s="99"/>
      <c r="GB48" s="244"/>
      <c r="GC48" s="100"/>
      <c r="GD48" s="101"/>
      <c r="GE48" s="102"/>
      <c r="GF48" s="103"/>
      <c r="GG48" s="104"/>
      <c r="GH48" s="105"/>
      <c r="GI48" s="106"/>
      <c r="GJ48" s="107"/>
      <c r="GK48" s="108"/>
      <c r="GM48" s="99"/>
      <c r="GN48" s="244"/>
      <c r="GO48" s="100"/>
      <c r="GP48" s="101"/>
      <c r="GQ48" s="102"/>
      <c r="GR48" s="103"/>
      <c r="GS48" s="104"/>
      <c r="GT48" s="105"/>
      <c r="GU48" s="106"/>
      <c r="GV48" s="107"/>
      <c r="GW48" s="108"/>
      <c r="GY48" s="99"/>
      <c r="GZ48" s="244"/>
      <c r="HA48" s="100"/>
      <c r="HB48" s="101"/>
      <c r="HC48" s="102"/>
      <c r="HD48" s="103"/>
      <c r="HE48" s="104"/>
      <c r="HF48" s="105"/>
      <c r="HG48" s="106"/>
      <c r="HH48" s="107"/>
      <c r="HI48" s="108"/>
      <c r="HK48" s="99"/>
      <c r="HL48" s="244"/>
      <c r="HM48" s="100"/>
      <c r="HN48" s="101"/>
      <c r="HO48" s="102"/>
      <c r="HP48" s="103"/>
      <c r="HQ48" s="104"/>
      <c r="HR48" s="105"/>
      <c r="HS48" s="106"/>
      <c r="HT48" s="107"/>
      <c r="HU48" s="108"/>
      <c r="HW48" s="99"/>
      <c r="HX48" s="244"/>
      <c r="HY48" s="100"/>
      <c r="HZ48" s="101"/>
      <c r="IA48" s="102"/>
      <c r="IB48" s="103"/>
      <c r="IC48" s="104"/>
      <c r="ID48" s="105"/>
      <c r="IE48" s="106"/>
      <c r="IF48" s="107"/>
      <c r="IG48" s="108"/>
      <c r="II48" s="99"/>
      <c r="IJ48" s="244"/>
      <c r="IK48" s="100"/>
      <c r="IL48" s="101"/>
      <c r="IM48" s="102"/>
      <c r="IN48" s="103"/>
      <c r="IO48" s="104"/>
      <c r="IP48" s="105"/>
      <c r="IQ48" s="106"/>
      <c r="IR48" s="107"/>
      <c r="IS48" s="108"/>
      <c r="IU48" s="99"/>
      <c r="IV48" s="244"/>
      <c r="IW48" s="100"/>
      <c r="IX48" s="101"/>
      <c r="IY48" s="102"/>
      <c r="IZ48" s="103"/>
      <c r="JA48" s="104"/>
      <c r="JB48" s="105"/>
      <c r="JC48" s="106"/>
      <c r="JD48" s="107"/>
      <c r="JE48" s="108"/>
      <c r="JG48" s="99"/>
      <c r="JH48" s="244"/>
      <c r="JI48" s="100"/>
      <c r="JJ48" s="101"/>
      <c r="JK48" s="102"/>
      <c r="JL48" s="103"/>
      <c r="JM48" s="104"/>
      <c r="JN48" s="105"/>
      <c r="JO48" s="106"/>
      <c r="JP48" s="107"/>
      <c r="JQ48" s="108"/>
      <c r="JS48" s="99"/>
      <c r="JT48" s="244"/>
      <c r="JU48" s="100"/>
      <c r="JV48" s="101"/>
      <c r="JW48" s="102"/>
      <c r="JX48" s="103"/>
      <c r="JY48" s="104"/>
      <c r="JZ48" s="105"/>
      <c r="KA48" s="106"/>
      <c r="KB48" s="107"/>
      <c r="KC48" s="108"/>
      <c r="KE48" s="99"/>
      <c r="KF48" s="244"/>
    </row>
    <row r="49" spans="1:292" ht="13.5" customHeight="1" x14ac:dyDescent="0.25">
      <c r="A49" s="20"/>
      <c r="B49" s="2" t="s">
        <v>598</v>
      </c>
      <c r="C49" s="2" t="s">
        <v>599</v>
      </c>
      <c r="E49" s="100">
        <f t="shared" ref="E49:E51" si="624">IF(I49="","",E$3)</f>
        <v>34226</v>
      </c>
      <c r="F49" s="101" t="str">
        <f t="shared" ref="F49:F51" si="625">IF(I49="","",E$1)</f>
        <v>Brundtland III</v>
      </c>
      <c r="G49" s="102">
        <v>33180</v>
      </c>
      <c r="H49" s="103">
        <v>34226</v>
      </c>
      <c r="I49" s="104" t="str">
        <f t="shared" ref="I49:I51" si="626">IF(P49="","",IF(ISNUMBER(SEARCH(":",P49)),MID(P49,FIND(":",P49)+2,FIND("(",P49)-FIND(":",P49)-3),LEFT(P49,FIND("(",P49)-2)))</f>
        <v>Sigbjørn Johnsen</v>
      </c>
      <c r="J49" s="105" t="str">
        <f t="shared" ref="J49:J51" si="627">IF(P49="","",MID(P49,FIND("(",P49)+1,4))</f>
        <v>1950</v>
      </c>
      <c r="K49" s="106" t="str">
        <f t="shared" ref="K49:K51" si="628">IF(ISNUMBER(SEARCH("*female*",P49)),"female",IF(ISNUMBER(SEARCH("*male*",P49)),"male",""))</f>
        <v>male</v>
      </c>
      <c r="L49" s="107" t="str">
        <f t="shared" ref="L49:L51" si="629">IF(P49="","",IF(ISERROR(MID(P49,FIND("male,",P49)+6,(FIND(")",P49)-(FIND("male,",P49)+6))))=TRUE,"missing/error",MID(P49,FIND("male,",P49)+6,(FIND(")",P49)-(FIND("male,",P49)+6)))))</f>
        <v>no_dna01</v>
      </c>
      <c r="M49" s="108" t="str">
        <f t="shared" ref="M49:M51" si="630">IF(I49="","",(MID(I49,(SEARCH("^^",SUBSTITUTE(I49," ","^^",LEN(I49)-LEN(SUBSTITUTE(I49," ","")))))+1,99)&amp;"_"&amp;LEFT(I49,FIND(" ",I49)-1)&amp;"_"&amp;J49))</f>
        <v>Johnsen_Sigbjørn_1950</v>
      </c>
      <c r="N49" s="2" t="str">
        <f t="shared" ref="N49:N51" si="631">IF(P49="","",IF((LEN(P49)-LEN(SUBSTITUTE(P49,"male","")))/LEN("male")&gt;1,"!",IF(RIGHT(P49,1)=")","",IF(RIGHT(P49,2)=") ","",IF(RIGHT(P49,2)=").","","!!")))))</f>
        <v/>
      </c>
      <c r="O49" s="99"/>
      <c r="P49" s="244" t="s">
        <v>750</v>
      </c>
      <c r="Q49" s="100">
        <f t="shared" ref="Q49:Q51" si="632">IF(U49="","",Q$3)</f>
        <v>35363</v>
      </c>
      <c r="R49" s="101" t="str">
        <f t="shared" ref="R49:R51" si="633">IF(U49="","",Q$1)</f>
        <v>Brundtland IV</v>
      </c>
      <c r="S49" s="102">
        <v>34226</v>
      </c>
      <c r="T49" s="103">
        <v>35363</v>
      </c>
      <c r="U49" s="104" t="str">
        <f t="shared" ref="U49:U51" si="634">IF(AB49="","",IF(ISNUMBER(SEARCH(":",AB49)),MID(AB49,FIND(":",AB49)+2,FIND("(",AB49)-FIND(":",AB49)-3),LEFT(AB49,FIND("(",AB49)-2)))</f>
        <v>Sigbjorn Johnsen</v>
      </c>
      <c r="V49" s="105" t="str">
        <f t="shared" ref="V49:V51" si="635">IF(AB49="","",MID(AB49,FIND("(",AB49)+1,4))</f>
        <v>1950</v>
      </c>
      <c r="W49" s="106" t="str">
        <f t="shared" ref="W49:W51" si="636">IF(ISNUMBER(SEARCH("*female*",AB49)),"female",IF(ISNUMBER(SEARCH("*male*",AB49)),"male",""))</f>
        <v>male</v>
      </c>
      <c r="X49" s="107" t="str">
        <f t="shared" ref="X49:X51" si="637">IF(AB49="","",IF(ISERROR(MID(AB49,FIND("male,",AB49)+6,(FIND(")",AB49)-(FIND("male,",AB49)+6))))=TRUE,"missing/error",MID(AB49,FIND("male,",AB49)+6,(FIND(")",AB49)-(FIND("male,",AB49)+6)))))</f>
        <v>no_dna01</v>
      </c>
      <c r="Y49" s="108" t="str">
        <f t="shared" ref="Y49:Y51" si="638">IF(U49="","",(MID(U49,(SEARCH("^^",SUBSTITUTE(U49," ","^^",LEN(U49)-LEN(SUBSTITUTE(U49," ","")))))+1,99)&amp;"_"&amp;LEFT(U49,FIND(" ",U49)-1)&amp;"_"&amp;V49))</f>
        <v>Johnsen_Sigbjorn_1950</v>
      </c>
      <c r="Z49" s="2" t="str">
        <f t="shared" ref="Z49:Z51" si="639">IF(AB49="","",IF((LEN(AB49)-LEN(SUBSTITUTE(AB49,"male","")))/LEN("male")&gt;1,"!",IF(RIGHT(AB49,1)=")","",IF(RIGHT(AB49,2)=") ","",IF(RIGHT(AB49,2)=").","","!!")))))</f>
        <v/>
      </c>
      <c r="AA49" s="99"/>
      <c r="AB49" s="244" t="s">
        <v>751</v>
      </c>
      <c r="AC49" s="100">
        <f t="shared" ref="AC49:AC51" si="640">IF(AG49="","",AC$3)</f>
        <v>35720</v>
      </c>
      <c r="AD49" s="101" t="str">
        <f t="shared" ref="AD49:AD51" si="641">IF(AG49="","",AC$1)</f>
        <v>Jagland I</v>
      </c>
      <c r="AE49" s="102">
        <v>35363</v>
      </c>
      <c r="AF49" s="103">
        <v>35713</v>
      </c>
      <c r="AG49" s="104" t="str">
        <f t="shared" ref="AG49:AG50" si="642">IF(AN49="","",IF(ISNUMBER(SEARCH(":",AN49)),MID(AN49,FIND(":",AN49)+2,FIND("(",AN49)-FIND(":",AN49)-3),LEFT(AN49,FIND("(",AN49)-2)))</f>
        <v>Jens Stoltenberg</v>
      </c>
      <c r="AH49" s="105" t="str">
        <f t="shared" ref="AH49:AH50" si="643">IF(AN49="","",MID(AN49,FIND("(",AN49)+1,4))</f>
        <v>1957</v>
      </c>
      <c r="AI49" s="106" t="str">
        <f t="shared" ref="AI49:AI50" si="644">IF(ISNUMBER(SEARCH("*female*",AN49)),"female",IF(ISNUMBER(SEARCH("*male*",AN49)),"male",""))</f>
        <v>male</v>
      </c>
      <c r="AJ49" s="107" t="str">
        <f t="shared" ref="AJ49:AJ50" si="645">IF(AN49="","",IF(ISERROR(MID(AN49,FIND("male,",AN49)+6,(FIND(")",AN49)-(FIND("male,",AN49)+6))))=TRUE,"missing/error",MID(AN49,FIND("male,",AN49)+6,(FIND(")",AN49)-(FIND("male,",AN49)+6)))))</f>
        <v>no_dna01</v>
      </c>
      <c r="AK49" s="108" t="str">
        <f t="shared" ref="AK49:AK50" si="646">IF(AG49="","",(MID(AG49,(SEARCH("^^",SUBSTITUTE(AG49," ","^^",LEN(AG49)-LEN(SUBSTITUTE(AG49," ","")))))+1,99)&amp;"_"&amp;LEFT(AG49,FIND(" ",AG49)-1)&amp;"_"&amp;AH49))</f>
        <v>Stoltenberg_Jens_1957</v>
      </c>
      <c r="AL49" s="2" t="str">
        <f t="shared" ref="AL49:AL51" si="647">IF(AN49="","",IF((LEN(AN49)-LEN(SUBSTITUTE(AN49,"male","")))/LEN("male")&gt;1,"!",IF(RIGHT(AN49,1)=")","",IF(RIGHT(AN49,2)=") ","",IF(RIGHT(AN49,2)=").","","!!")))))</f>
        <v/>
      </c>
      <c r="AM49" s="99"/>
      <c r="AN49" s="244" t="s">
        <v>752</v>
      </c>
      <c r="AO49" s="100">
        <f t="shared" ref="AO49:AO51" si="648">IF(AS49="","",AO$3)</f>
        <v>36602</v>
      </c>
      <c r="AP49" s="101" t="str">
        <f t="shared" ref="AP49:AP51" si="649">IF(AS49="","",AO$1)</f>
        <v>Bondevik I</v>
      </c>
      <c r="AQ49" s="102">
        <v>35713</v>
      </c>
      <c r="AR49" s="103">
        <v>36602</v>
      </c>
      <c r="AS49" s="104" t="str">
        <f t="shared" ref="AS49:AS51" si="650">IF(AZ49="","",IF(ISNUMBER(SEARCH(":",AZ49)),MID(AZ49,FIND(":",AZ49)+2,FIND("(",AZ49)-FIND(":",AZ49)-3),LEFT(AZ49,FIND("(",AZ49)-2)))</f>
        <v>Gudmund Restad</v>
      </c>
      <c r="AT49" s="105" t="str">
        <f t="shared" ref="AT49:AT51" si="651">IF(AZ49="","",MID(AZ49,FIND("(",AZ49)+1,4))</f>
        <v>1937</v>
      </c>
      <c r="AU49" s="106" t="str">
        <f t="shared" ref="AU49:AU51" si="652">IF(ISNUMBER(SEARCH("*female*",AZ49)),"female",IF(ISNUMBER(SEARCH("*male*",AZ49)),"male",""))</f>
        <v>male</v>
      </c>
      <c r="AV49" s="107" t="s">
        <v>297</v>
      </c>
      <c r="AW49" s="108" t="str">
        <f t="shared" ref="AW49:AW51" si="653">IF(AS49="","",(MID(AS49,(SEARCH("^^",SUBSTITUTE(AS49," ","^^",LEN(AS49)-LEN(SUBSTITUTE(AS49," ","")))))+1,99)&amp;"_"&amp;LEFT(AS49,FIND(" ",AS49)-1)&amp;"_"&amp;AT49))</f>
        <v>Restad_Gudmund_1937</v>
      </c>
      <c r="AX49" s="2" t="str">
        <f t="shared" ref="AX49:AX51" si="654">IF(AZ49="","",IF((LEN(AZ49)-LEN(SUBSTITUTE(AZ49,"male","")))/LEN("male")&gt;1,"!",IF(RIGHT(AZ49,1)=")","",IF(RIGHT(AZ49,2)=") ","",IF(RIGHT(AZ49,2)=").","","!!")))))</f>
        <v/>
      </c>
      <c r="AY49" s="99"/>
      <c r="AZ49" s="244" t="s">
        <v>678</v>
      </c>
      <c r="BA49" s="100">
        <f t="shared" ref="BA49:BA51" si="655">IF(BE49="","",BA$3)</f>
        <v>37183</v>
      </c>
      <c r="BB49" s="101" t="str">
        <f t="shared" ref="BB49:BB51" si="656">IF(BE49="","",BA$1)</f>
        <v>Stoltenberg I</v>
      </c>
      <c r="BC49" s="102">
        <v>36602</v>
      </c>
      <c r="BD49" s="103">
        <v>37183</v>
      </c>
      <c r="BE49" s="104" t="str">
        <f t="shared" ref="BE49:BE51" si="657">IF(BL49="","",IF(ISNUMBER(SEARCH(":",BL49)),MID(BL49,FIND(":",BL49)+2,FIND("(",BL49)-FIND(":",BL49)-3),LEFT(BL49,FIND("(",BL49)-2)))</f>
        <v>Karl Eirik Schjøtt-Pedersen</v>
      </c>
      <c r="BF49" s="105" t="str">
        <f t="shared" ref="BF49:BF51" si="658">IF(BL49="","",MID(BL49,FIND("(",BL49)+1,4))</f>
        <v>1959</v>
      </c>
      <c r="BG49" s="106" t="str">
        <f t="shared" ref="BG49:BG51" si="659">IF(ISNUMBER(SEARCH("*female*",BL49)),"female",IF(ISNUMBER(SEARCH("*male*",BL49)),"male",""))</f>
        <v>male</v>
      </c>
      <c r="BH49" s="107" t="str">
        <f t="shared" ref="BH49:BH51" si="660">IF(BL49="","",IF(ISERROR(MID(BL49,FIND("male,",BL49)+6,(FIND(")",BL49)-(FIND("male,",BL49)+6))))=TRUE,"missing/error",MID(BL49,FIND("male,",BL49)+6,(FIND(")",BL49)-(FIND("male,",BL49)+6)))))</f>
        <v>no_dna01</v>
      </c>
      <c r="BI49" s="108" t="str">
        <f t="shared" ref="BI49:BI51" si="661">IF(BE49="","",(MID(BE49,(SEARCH("^^",SUBSTITUTE(BE49," ","^^",LEN(BE49)-LEN(SUBSTITUTE(BE49," ","")))))+1,99)&amp;"_"&amp;LEFT(BE49,FIND(" ",BE49)-1)&amp;"_"&amp;BF49))</f>
        <v>Schjøtt-Pedersen_Karl_1959</v>
      </c>
      <c r="BJ49" s="2" t="str">
        <f t="shared" ref="BJ49:BJ51" si="662">IF(BL49="","",IF((LEN(BL49)-LEN(SUBSTITUTE(BL49,"male","")))/LEN("male")&gt;1,"!",IF(RIGHT(BL49,1)=")","",IF(RIGHT(BL49,2)=") ","",IF(RIGHT(BL49,2)=").","","!!")))))</f>
        <v/>
      </c>
      <c r="BK49" s="99"/>
      <c r="BL49" s="244" t="s">
        <v>683</v>
      </c>
      <c r="BM49" s="100">
        <f t="shared" ref="BM49:BM51" si="663">IF(BQ49="","",BM$3)</f>
        <v>38642</v>
      </c>
      <c r="BN49" s="101" t="str">
        <f t="shared" ref="BN49:BN51" si="664">IF(BQ49="","",BM$1)</f>
        <v>Bondevik II</v>
      </c>
      <c r="BO49" s="102">
        <v>37183</v>
      </c>
      <c r="BP49" s="103">
        <v>38642</v>
      </c>
      <c r="BQ49" s="104" t="str">
        <f t="shared" ref="BQ49:BQ51" si="665">IF(BX49="","",IF(ISNUMBER(SEARCH(":",BX49)),MID(BX49,FIND(":",BX49)+2,FIND("(",BX49)-FIND(":",BX49)-3),LEFT(BX49,FIND("(",BX49)-2)))</f>
        <v>Per Kristian Foss</v>
      </c>
      <c r="BR49" s="105" t="str">
        <f t="shared" ref="BR49:BR51" si="666">IF(BX49="","",MID(BX49,FIND("(",BX49)+1,4))</f>
        <v>1950</v>
      </c>
      <c r="BS49" s="106" t="str">
        <f t="shared" ref="BS49:BS51" si="667">IF(ISNUMBER(SEARCH("*female*",BX49)),"female",IF(ISNUMBER(SEARCH("*male*",BX49)),"male",""))</f>
        <v>male</v>
      </c>
      <c r="BT49" s="107" t="s">
        <v>299</v>
      </c>
      <c r="BU49" s="108" t="str">
        <f t="shared" ref="BU49:BU51" si="668">IF(BQ49="","",(MID(BQ49,(SEARCH("^^",SUBSTITUTE(BQ49," ","^^",LEN(BQ49)-LEN(SUBSTITUTE(BQ49," ","")))))+1,99)&amp;"_"&amp;LEFT(BQ49,FIND(" ",BQ49)-1)&amp;"_"&amp;BR49))</f>
        <v>Foss_Per_1950</v>
      </c>
      <c r="BV49" s="2" t="str">
        <f t="shared" ref="BV49:BV51" si="669">IF(BX49="","",IF((LEN(BX49)-LEN(SUBSTITUTE(BX49,"male","")))/LEN("male")&gt;1,"!",IF(RIGHT(BX49,1)=")","",IF(RIGHT(BX49,2)=") ","",IF(RIGHT(BX49,2)=").","","!!")))))</f>
        <v/>
      </c>
      <c r="BW49" s="99"/>
      <c r="BX49" s="244" t="s">
        <v>679</v>
      </c>
      <c r="BY49" s="100">
        <f>IF(CC49="","",BY$3)</f>
        <v>40106</v>
      </c>
      <c r="BZ49" s="101" t="str">
        <f>IF(CC49="","",BY$1)</f>
        <v>Stoltenberg II</v>
      </c>
      <c r="CA49" s="102">
        <v>38642</v>
      </c>
      <c r="CB49" s="103">
        <v>40106</v>
      </c>
      <c r="CC49" s="104" t="str">
        <f>IF(CJ49="","",IF(ISNUMBER(SEARCH(":",CJ49)),MID(CJ49,FIND(":",CJ49)+2,FIND("(",CJ49)-FIND(":",CJ49)-3),LEFT(CJ49,FIND("(",CJ49)-2)))</f>
        <v>Kristin Halvorsen</v>
      </c>
      <c r="CD49" s="105" t="str">
        <f>IF(CJ49="","",MID(CJ49,FIND("(",CJ49)+1,4))</f>
        <v>1960</v>
      </c>
      <c r="CE49" s="106" t="str">
        <f>IF(ISNUMBER(SEARCH("*female*",CJ49)),"female",IF(ISNUMBER(SEARCH("*male*",CJ49)),"male",""))</f>
        <v>female</v>
      </c>
      <c r="CF49" s="107" t="s">
        <v>300</v>
      </c>
      <c r="CG49" s="108" t="str">
        <f>IF(CC49="","",(MID(CC49,(SEARCH("^^",SUBSTITUTE(CC49," ","^^",LEN(CC49)-LEN(SUBSTITUTE(CC49," ","")))))+1,99)&amp;"_"&amp;LEFT(CC49,FIND(" ",CC49)-1)&amp;"_"&amp;CD49))</f>
        <v>Halvorsen_Kristin_1960</v>
      </c>
      <c r="CH49" s="2" t="str">
        <f>IF(CJ49="","",IF((LEN(CJ49)-LEN(SUBSTITUTE(CJ49,"male","")))/LEN("male")&gt;1,"!",IF(RIGHT(CJ49,1)=")","",IF(RIGHT(CJ49,2)=") ","",IF(RIGHT(CJ49,2)=").","","!!")))))</f>
        <v/>
      </c>
      <c r="CI49" s="99"/>
      <c r="CJ49" s="2" t="s">
        <v>671</v>
      </c>
      <c r="CK49" s="100">
        <f t="shared" ref="CK49:CK51" si="670">IF(CO49="","",CK$3)</f>
        <v>41563</v>
      </c>
      <c r="CL49" s="101" t="str">
        <f t="shared" ref="CL49:CL51" si="671">IF(CO49="","",CK$1)</f>
        <v>Stoltenberg III</v>
      </c>
      <c r="CM49" s="102">
        <v>40106</v>
      </c>
      <c r="CN49" s="103">
        <f>CK$3</f>
        <v>41563</v>
      </c>
      <c r="CO49" s="104" t="str">
        <f t="shared" ref="CO49:CO51" si="672">IF(CV49="","",IF(ISNUMBER(SEARCH(":",CV49)),MID(CV49,FIND(":",CV49)+2,FIND("(",CV49)-FIND(":",CV49)-3),LEFT(CV49,FIND("(",CV49)-2)))</f>
        <v>Sigbjørn Johnsen</v>
      </c>
      <c r="CP49" s="105" t="str">
        <f t="shared" ref="CP49:CP51" si="673">IF(CV49="","",MID(CV49,FIND("(",CV49)+1,4))</f>
        <v>1950</v>
      </c>
      <c r="CQ49" s="106" t="str">
        <f t="shared" ref="CQ49:CQ51" si="674">IF(ISNUMBER(SEARCH("*female*",CV49)),"female",IF(ISNUMBER(SEARCH("*male*",CV49)),"male",""))</f>
        <v>male</v>
      </c>
      <c r="CR49" s="107" t="s">
        <v>295</v>
      </c>
      <c r="CS49" s="108" t="str">
        <f t="shared" ref="CS49:CS51" si="675">IF(CO49="","",(MID(CO49,(SEARCH("^^",SUBSTITUTE(CO49," ","^^",LEN(CO49)-LEN(SUBSTITUTE(CO49," ","")))))+1,99)&amp;"_"&amp;LEFT(CO49,FIND(" ",CO49)-1)&amp;"_"&amp;CP49))</f>
        <v>Johnsen_Sigbjørn_1950</v>
      </c>
      <c r="CT49" s="2" t="str">
        <f t="shared" ref="CT49:CT51" si="676">IF(CV49="","",IF((LEN(CV49)-LEN(SUBSTITUTE(CV49,"male","")))/LEN("male")&gt;1,"!",IF(RIGHT(CV49,1)=")","",IF(RIGHT(CV49,2)=") ","",IF(RIGHT(CV49,2)=").","","!!")))))</f>
        <v/>
      </c>
      <c r="CU49" s="99"/>
      <c r="CV49" s="244" t="s">
        <v>750</v>
      </c>
      <c r="CW49" s="100">
        <f t="shared" ref="CW49:CW51" si="677">IF(DA49="","",CW$3)</f>
        <v>43117</v>
      </c>
      <c r="CX49" s="101" t="str">
        <f t="shared" ref="CX49:CX51" si="678">IF(DA49="","",CW$1)</f>
        <v>Solberg I</v>
      </c>
      <c r="CY49" s="102">
        <f t="shared" si="246"/>
        <v>41563</v>
      </c>
      <c r="CZ49" s="102">
        <f t="shared" si="247"/>
        <v>43117</v>
      </c>
      <c r="DA49" s="104" t="str">
        <f t="shared" ref="DA49:DA51" si="679">IF(DH49="","",IF(ISNUMBER(SEARCH(":",DH49)),MID(DH49,FIND(":",DH49)+2,FIND("(",DH49)-FIND(":",DH49)-3),LEFT(DH49,FIND("(",DH49)-2)))</f>
        <v>Siv Jensen</v>
      </c>
      <c r="DB49" s="105" t="str">
        <f t="shared" ref="DB49:DB51" si="680">IF(DH49="","",MID(DH49,FIND("(",DH49)+1,4))</f>
        <v>1969</v>
      </c>
      <c r="DC49" s="106" t="str">
        <f t="shared" ref="DC49:DC51" si="681">IF(ISNUMBER(SEARCH("*female*",DH49)),"female",IF(ISNUMBER(SEARCH("*male*",DH49)),"male",""))</f>
        <v>female</v>
      </c>
      <c r="DD49" s="107" t="str">
        <f t="shared" ref="DD49:DD51" si="682">IF(DH49="","",IF(ISERROR(MID(DH49,FIND("male,",DH49)+6,(FIND(")",DH49)-(FIND("male,",DH49)+6))))=TRUE,"missing/error",MID(DH49,FIND("male,",DH49)+6,(FIND(")",DH49)-(FIND("male,",DH49)+6)))))</f>
        <v>no_frp01</v>
      </c>
      <c r="DE49" s="108" t="str">
        <f t="shared" ref="DE49:DE51" si="683">IF(DA49="","",(MID(DA49,(SEARCH("^^",SUBSTITUTE(DA49," ","^^",LEN(DA49)-LEN(SUBSTITUTE(DA49," ","")))))+1,99)&amp;"_"&amp;LEFT(DA49,FIND(" ",DA49)-1)&amp;"_"&amp;DB49))</f>
        <v>Jensen_Siv_1969</v>
      </c>
      <c r="DF49" s="2" t="str">
        <f t="shared" ref="DF49:DF51" si="684">IF(DH49="","",IF((LEN(DH49)-LEN(SUBSTITUTE(DH49,"male","")))/LEN("male")&gt;1,"!",IF(RIGHT(DH49,1)=")","",IF(RIGHT(DH49,2)=") ","",IF(RIGHT(DH49,2)=").","","!!")))))</f>
        <v/>
      </c>
      <c r="DG49" s="99"/>
      <c r="DH49" s="246" t="s">
        <v>827</v>
      </c>
      <c r="DI49" s="100">
        <f t="shared" si="586"/>
        <v>43487</v>
      </c>
      <c r="DJ49" s="101" t="str">
        <f t="shared" si="587"/>
        <v>Solberg II</v>
      </c>
      <c r="DK49" s="102">
        <f t="shared" si="256"/>
        <v>43117</v>
      </c>
      <c r="DL49" s="102">
        <f t="shared" si="257"/>
        <v>43487</v>
      </c>
      <c r="DM49" s="104" t="str">
        <f t="shared" si="588"/>
        <v>Siv Jensen</v>
      </c>
      <c r="DN49" s="105" t="str">
        <f t="shared" si="589"/>
        <v>1969</v>
      </c>
      <c r="DO49" s="106" t="str">
        <f t="shared" si="590"/>
        <v>female</v>
      </c>
      <c r="DP49" s="107" t="str">
        <f t="shared" si="591"/>
        <v>no_frp01</v>
      </c>
      <c r="DQ49" s="108" t="str">
        <f t="shared" si="592"/>
        <v>Jensen_Siv_1969</v>
      </c>
      <c r="DR49" s="2" t="str">
        <f t="shared" ref="DR49:DR51" si="685">IF(DT49="","",IF((LEN(DT49)-LEN(SUBSTITUTE(DT49,"male","")))/LEN("male")&gt;1,"!",IF(RIGHT(DT49,1)=")","",IF(RIGHT(DT49,2)=") ","",IF(RIGHT(DT49,2)=").","","!!")))))</f>
        <v/>
      </c>
      <c r="DS49" s="99"/>
      <c r="DT49" s="246" t="s">
        <v>827</v>
      </c>
      <c r="DU49" s="100">
        <f t="shared" si="71"/>
        <v>43830</v>
      </c>
      <c r="DV49" s="101" t="str">
        <f t="shared" ref="DV49:DV51" si="686">IF(DY49="","",DU$1)</f>
        <v>Solberg III</v>
      </c>
      <c r="DW49" s="102">
        <f t="shared" si="265"/>
        <v>43487</v>
      </c>
      <c r="DX49" s="102">
        <f t="shared" si="266"/>
        <v>43830</v>
      </c>
      <c r="DY49" s="104" t="str">
        <f t="shared" ref="DY49:DY51" si="687">IF(EF49="","",IF(ISNUMBER(SEARCH(":",EF49)),MID(EF49,FIND(":",EF49)+2,FIND("(",EF49)-FIND(":",EF49)-3),LEFT(EF49,FIND("(",EF49)-2)))</f>
        <v>Siv Jensen</v>
      </c>
      <c r="DZ49" s="105" t="str">
        <f t="shared" ref="DZ49:DZ51" si="688">IF(EF49="","",MID(EF49,FIND("(",EF49)+1,4))</f>
        <v>1969</v>
      </c>
      <c r="EA49" s="106" t="str">
        <f t="shared" ref="EA49:EA51" si="689">IF(ISNUMBER(SEARCH("*female*",EF49)),"female",IF(ISNUMBER(SEARCH("*male*",EF49)),"male",""))</f>
        <v>female</v>
      </c>
      <c r="EB49" s="107" t="str">
        <f t="shared" ref="EB49:EB51" si="690">IF(EF49="","",IF(ISERROR(MID(EF49,FIND("male,",EF49)+6,(FIND(")",EF49)-(FIND("male,",EF49)+6))))=TRUE,"missing/error",MID(EF49,FIND("male,",EF49)+6,(FIND(")",EF49)-(FIND("male,",EF49)+6)))))</f>
        <v>no_frp01</v>
      </c>
      <c r="EC49" s="108" t="str">
        <f t="shared" ref="EC49:EC51" si="691">IF(DY49="","",(MID(DY49,(SEARCH("^^",SUBSTITUTE(DY49," ","^^",LEN(DY49)-LEN(SUBSTITUTE(DY49," ","")))))+1,99)&amp;"_"&amp;LEFT(DY49,FIND(" ",DY49)-1)&amp;"_"&amp;DZ49))</f>
        <v>Jensen_Siv_1969</v>
      </c>
      <c r="ED49" s="2" t="str">
        <f t="shared" ref="ED49:ED51" si="692">IF(EF49="","",IF((LEN(EF49)-LEN(SUBSTITUTE(EF49,"male","")))/LEN("male")&gt;1,"!",IF(RIGHT(EF49,1)=")","",IF(RIGHT(EF49,2)=") ","",IF(RIGHT(EF49,2)=").","","!!")))))</f>
        <v/>
      </c>
      <c r="EE49" s="99"/>
      <c r="EF49" s="246" t="s">
        <v>827</v>
      </c>
      <c r="EG49" s="100">
        <f t="shared" si="79"/>
        <v>44483</v>
      </c>
      <c r="EH49" s="101" t="str">
        <f t="shared" ref="EH49:EH63" si="693">IF(EK49="","",EG$1)</f>
        <v>Solberg IV</v>
      </c>
      <c r="EI49" s="102">
        <f t="shared" si="623"/>
        <v>43854</v>
      </c>
      <c r="EJ49" s="102">
        <f t="shared" si="614"/>
        <v>44483</v>
      </c>
      <c r="EK49" s="104" t="str">
        <f t="shared" ref="EK49:EK63" si="694">IF(ER49="","",IF(ISNUMBER(SEARCH(":",ER49)),MID(ER49,FIND(":",ER49)+2,FIND("(",ER49)-FIND(":",ER49)-3),LEFT(ER49,FIND("(",ER49)-2)))</f>
        <v>Jan Tore Sanner</v>
      </c>
      <c r="EL49" s="105" t="str">
        <f t="shared" ref="EL49:EL63" si="695">IF(ER49="","",MID(ER49,FIND("(",ER49)+1,4))</f>
        <v>1965</v>
      </c>
      <c r="EM49" s="106" t="str">
        <f t="shared" ref="EM49:EM63" si="696">IF(ISNUMBER(SEARCH("*female*",ER49)),"female",IF(ISNUMBER(SEARCH("*male*",ER49)),"male",""))</f>
        <v>male</v>
      </c>
      <c r="EN49" s="107" t="str">
        <f t="shared" ref="EN49:EN63" si="697">IF(ER49="","",IF(ISERROR(MID(ER49,FIND("male,",ER49)+6,(FIND(")",ER49)-(FIND("male,",ER49)+6))))=TRUE,"missing/error",MID(ER49,FIND("male,",ER49)+6,(FIND(")",ER49)-(FIND("male,",ER49)+6)))))</f>
        <v>no_h01</v>
      </c>
      <c r="EO49" s="108" t="str">
        <f t="shared" ref="EO49:EO63" si="698">IF(EK49="","",(MID(EK49,(SEARCH("^^",SUBSTITUTE(EK49," ","^^",LEN(EK49)-LEN(SUBSTITUTE(EK49," ","")))))+1,99)&amp;"_"&amp;LEFT(EK49,FIND(" ",EK49)-1)&amp;"_"&amp;EL49))</f>
        <v>Sanner_Jan_1965</v>
      </c>
      <c r="EP49" s="2" t="str">
        <f t="shared" ref="EP49:EP55" si="699">IF(ER49="","",IF((LEN(ER49)-LEN(SUBSTITUTE(ER49,"male","")))/LEN("male")&gt;1,"!",IF(RIGHT(ER49,1)=")","",IF(RIGHT(ER49,2)=") ","",IF(RIGHT(ER49,2)=").","","!!")))))</f>
        <v/>
      </c>
      <c r="EQ49" s="99"/>
      <c r="ER49" s="246" t="s">
        <v>943</v>
      </c>
      <c r="ES49" s="100">
        <f t="shared" si="87"/>
        <v>45291</v>
      </c>
      <c r="ET49" s="101" t="str">
        <f t="shared" si="275"/>
        <v>Støre I</v>
      </c>
      <c r="EU49" s="102">
        <f t="shared" si="276"/>
        <v>44483</v>
      </c>
      <c r="EV49" s="102">
        <f t="shared" si="277"/>
        <v>45291</v>
      </c>
      <c r="EW49" s="104" t="str">
        <f t="shared" si="278"/>
        <v>Trygve Slagsvold Vedum</v>
      </c>
      <c r="EX49" s="105" t="str">
        <f t="shared" si="279"/>
        <v>1978</v>
      </c>
      <c r="EY49" s="106" t="str">
        <f t="shared" si="280"/>
        <v>male</v>
      </c>
      <c r="EZ49" s="107" t="str">
        <f t="shared" si="281"/>
        <v>no_sp01</v>
      </c>
      <c r="FA49" s="108" t="str">
        <f t="shared" si="282"/>
        <v>Vedum_Trygve_1978</v>
      </c>
      <c r="FB49" s="2" t="str">
        <f t="shared" si="283"/>
        <v/>
      </c>
      <c r="FC49" s="99"/>
      <c r="FD49" s="244" t="s">
        <v>958</v>
      </c>
      <c r="FE49" s="100"/>
      <c r="FF49" s="101" t="str">
        <f t="shared" ref="FF49:FF51" si="700">IF(FI49="","",FE$1)</f>
        <v/>
      </c>
      <c r="FG49" s="102"/>
      <c r="FH49" s="103"/>
      <c r="FI49" s="104" t="str">
        <f t="shared" ref="FI49:FI51" si="701">IF(FP49="","",IF(ISNUMBER(SEARCH(":",FP49)),MID(FP49,FIND(":",FP49)+2,FIND("(",FP49)-FIND(":",FP49)-3),LEFT(FP49,FIND("(",FP49)-2)))</f>
        <v/>
      </c>
      <c r="FJ49" s="105" t="str">
        <f t="shared" ref="FJ49:FJ51" si="702">IF(FP49="","",MID(FP49,FIND("(",FP49)+1,4))</f>
        <v/>
      </c>
      <c r="FK49" s="106" t="str">
        <f t="shared" ref="FK49:FK51" si="703">IF(ISNUMBER(SEARCH("*female*",FP49)),"female",IF(ISNUMBER(SEARCH("*male*",FP49)),"male",""))</f>
        <v/>
      </c>
      <c r="FL49" s="107" t="str">
        <f t="shared" ref="FL49:FL51" si="704">IF(FP49="","",IF(ISERROR(MID(FP49,FIND("male,",FP49)+6,(FIND(")",FP49)-(FIND("male,",FP49)+6))))=TRUE,"missing/error",MID(FP49,FIND("male,",FP49)+6,(FIND(")",FP49)-(FIND("male,",FP49)+6)))))</f>
        <v/>
      </c>
      <c r="FM49" s="108" t="str">
        <f t="shared" ref="FM49:FM51" si="705">IF(FI49="","",(MID(FI49,(SEARCH("^^",SUBSTITUTE(FI49," ","^^",LEN(FI49)-LEN(SUBSTITUTE(FI49," ","")))))+1,99)&amp;"_"&amp;LEFT(FI49,FIND(" ",FI49)-1)&amp;"_"&amp;FJ49))</f>
        <v/>
      </c>
      <c r="FN49" s="2" t="str">
        <f t="shared" ref="FN49:FN51" si="706">IF(FP49="","",IF((LEN(FP49)-LEN(SUBSTITUTE(FP49,"male","")))/LEN("male")&gt;1,"!",IF(RIGHT(FP49,1)=")","",IF(RIGHT(FP49,2)=") ","",IF(RIGHT(FP49,2)=").","","!!")))))</f>
        <v/>
      </c>
      <c r="FO49" s="99"/>
      <c r="FP49" s="244"/>
      <c r="FQ49" s="100" t="str">
        <f t="shared" ref="FQ49:FQ51" si="707">IF(FU49="","",FQ$3)</f>
        <v/>
      </c>
      <c r="FR49" s="101" t="str">
        <f t="shared" ref="FR49:FR51" si="708">IF(FU49="","",FQ$1)</f>
        <v/>
      </c>
      <c r="FS49" s="102"/>
      <c r="FT49" s="103"/>
      <c r="FU49" s="104" t="str">
        <f t="shared" ref="FU49:FU51" si="709">IF(GB49="","",IF(ISNUMBER(SEARCH(":",GB49)),MID(GB49,FIND(":",GB49)+2,FIND("(",GB49)-FIND(":",GB49)-3),LEFT(GB49,FIND("(",GB49)-2)))</f>
        <v/>
      </c>
      <c r="FV49" s="105" t="str">
        <f t="shared" ref="FV49:FV51" si="710">IF(GB49="","",MID(GB49,FIND("(",GB49)+1,4))</f>
        <v/>
      </c>
      <c r="FW49" s="106" t="str">
        <f t="shared" ref="FW49:FW51" si="711">IF(ISNUMBER(SEARCH("*female*",GB49)),"female",IF(ISNUMBER(SEARCH("*male*",GB49)),"male",""))</f>
        <v/>
      </c>
      <c r="FX49" s="107" t="str">
        <f t="shared" ref="FX49:FX51" si="712">IF(GB49="","",IF(ISERROR(MID(GB49,FIND("male,",GB49)+6,(FIND(")",GB49)-(FIND("male,",GB49)+6))))=TRUE,"missing/error",MID(GB49,FIND("male,",GB49)+6,(FIND(")",GB49)-(FIND("male,",GB49)+6)))))</f>
        <v/>
      </c>
      <c r="FY49" s="108" t="str">
        <f t="shared" ref="FY49:FY51" si="713">IF(FU49="","",(MID(FU49,(SEARCH("^^",SUBSTITUTE(FU49," ","^^",LEN(FU49)-LEN(SUBSTITUTE(FU49," ","")))))+1,99)&amp;"_"&amp;LEFT(FU49,FIND(" ",FU49)-1)&amp;"_"&amp;FV49))</f>
        <v/>
      </c>
      <c r="FZ49" s="2" t="str">
        <f t="shared" ref="FZ49:FZ51" si="714">IF(GB49="","",IF((LEN(GB49)-LEN(SUBSTITUTE(GB49,"male","")))/LEN("male")&gt;1,"!",IF(RIGHT(GB49,1)=")","",IF(RIGHT(GB49,2)=") ","",IF(RIGHT(GB49,2)=").","","!!")))))</f>
        <v/>
      </c>
      <c r="GA49" s="99"/>
      <c r="GB49" s="244"/>
      <c r="GC49" s="100" t="str">
        <f t="shared" ref="GC49:GC51" si="715">IF(GG49="","",GC$3)</f>
        <v/>
      </c>
      <c r="GD49" s="101" t="str">
        <f t="shared" ref="GD49:GD51" si="716">IF(GG49="","",GC$1)</f>
        <v/>
      </c>
      <c r="GE49" s="102"/>
      <c r="GF49" s="103"/>
      <c r="GG49" s="104" t="str">
        <f t="shared" ref="GG49:GG51" si="717">IF(GN49="","",IF(ISNUMBER(SEARCH(":",GN49)),MID(GN49,FIND(":",GN49)+2,FIND("(",GN49)-FIND(":",GN49)-3),LEFT(GN49,FIND("(",GN49)-2)))</f>
        <v/>
      </c>
      <c r="GH49" s="105" t="str">
        <f t="shared" ref="GH49:GH51" si="718">IF(GN49="","",MID(GN49,FIND("(",GN49)+1,4))</f>
        <v/>
      </c>
      <c r="GI49" s="106" t="str">
        <f t="shared" ref="GI49:GI51" si="719">IF(ISNUMBER(SEARCH("*female*",GN49)),"female",IF(ISNUMBER(SEARCH("*male*",GN49)),"male",""))</f>
        <v/>
      </c>
      <c r="GJ49" s="107" t="str">
        <f t="shared" ref="GJ49:GJ51" si="720">IF(GN49="","",IF(ISERROR(MID(GN49,FIND("male,",GN49)+6,(FIND(")",GN49)-(FIND("male,",GN49)+6))))=TRUE,"missing/error",MID(GN49,FIND("male,",GN49)+6,(FIND(")",GN49)-(FIND("male,",GN49)+6)))))</f>
        <v/>
      </c>
      <c r="GK49" s="108" t="str">
        <f t="shared" ref="GK49:GK51" si="721">IF(GG49="","",(MID(GG49,(SEARCH("^^",SUBSTITUTE(GG49," ","^^",LEN(GG49)-LEN(SUBSTITUTE(GG49," ","")))))+1,99)&amp;"_"&amp;LEFT(GG49,FIND(" ",GG49)-1)&amp;"_"&amp;GH49))</f>
        <v/>
      </c>
      <c r="GL49" s="2" t="str">
        <f t="shared" ref="GL49:GL51" si="722">IF(GN49="","",IF((LEN(GN49)-LEN(SUBSTITUTE(GN49,"male","")))/LEN("male")&gt;1,"!",IF(RIGHT(GN49,1)=")","",IF(RIGHT(GN49,2)=") ","",IF(RIGHT(GN49,2)=").","","!!")))))</f>
        <v/>
      </c>
      <c r="GM49" s="99"/>
      <c r="GN49" s="244"/>
      <c r="GO49" s="100" t="str">
        <f t="shared" ref="GO49:GO51" si="723">IF(GS49="","",GO$3)</f>
        <v/>
      </c>
      <c r="GP49" s="101" t="str">
        <f t="shared" ref="GP49:GP51" si="724">IF(GS49="","",GO$1)</f>
        <v/>
      </c>
      <c r="GQ49" s="102"/>
      <c r="GR49" s="103"/>
      <c r="GS49" s="104" t="str">
        <f t="shared" ref="GS49:GS51" si="725">IF(GZ49="","",IF(ISNUMBER(SEARCH(":",GZ49)),MID(GZ49,FIND(":",GZ49)+2,FIND("(",GZ49)-FIND(":",GZ49)-3),LEFT(GZ49,FIND("(",GZ49)-2)))</f>
        <v/>
      </c>
      <c r="GT49" s="105" t="str">
        <f t="shared" ref="GT49:GT51" si="726">IF(GZ49="","",MID(GZ49,FIND("(",GZ49)+1,4))</f>
        <v/>
      </c>
      <c r="GU49" s="106" t="str">
        <f t="shared" ref="GU49:GU51" si="727">IF(ISNUMBER(SEARCH("*female*",GZ49)),"female",IF(ISNUMBER(SEARCH("*male*",GZ49)),"male",""))</f>
        <v/>
      </c>
      <c r="GV49" s="107" t="str">
        <f t="shared" ref="GV49:GV51" si="728">IF(GZ49="","",IF(ISERROR(MID(GZ49,FIND("male,",GZ49)+6,(FIND(")",GZ49)-(FIND("male,",GZ49)+6))))=TRUE,"missing/error",MID(GZ49,FIND("male,",GZ49)+6,(FIND(")",GZ49)-(FIND("male,",GZ49)+6)))))</f>
        <v/>
      </c>
      <c r="GW49" s="108" t="str">
        <f t="shared" ref="GW49:GW51" si="729">IF(GS49="","",(MID(GS49,(SEARCH("^^",SUBSTITUTE(GS49," ","^^",LEN(GS49)-LEN(SUBSTITUTE(GS49," ","")))))+1,99)&amp;"_"&amp;LEFT(GS49,FIND(" ",GS49)-1)&amp;"_"&amp;GT49))</f>
        <v/>
      </c>
      <c r="GX49" s="2" t="str">
        <f t="shared" ref="GX49:GX51" si="730">IF(GZ49="","",IF((LEN(GZ49)-LEN(SUBSTITUTE(GZ49,"male","")))/LEN("male")&gt;1,"!",IF(RIGHT(GZ49,1)=")","",IF(RIGHT(GZ49,2)=") ","",IF(RIGHT(GZ49,2)=").","","!!")))))</f>
        <v/>
      </c>
      <c r="GY49" s="99"/>
      <c r="GZ49" s="244"/>
      <c r="HA49" s="100" t="str">
        <f t="shared" ref="HA49:HA51" si="731">IF(HE49="","",HA$3)</f>
        <v/>
      </c>
      <c r="HB49" s="101" t="str">
        <f t="shared" ref="HB49:HB51" si="732">IF(HE49="","",HA$1)</f>
        <v/>
      </c>
      <c r="HC49" s="102"/>
      <c r="HD49" s="103"/>
      <c r="HE49" s="104" t="str">
        <f t="shared" ref="HE49:HE51" si="733">IF(HL49="","",IF(ISNUMBER(SEARCH(":",HL49)),MID(HL49,FIND(":",HL49)+2,FIND("(",HL49)-FIND(":",HL49)-3),LEFT(HL49,FIND("(",HL49)-2)))</f>
        <v/>
      </c>
      <c r="HF49" s="105" t="str">
        <f t="shared" ref="HF49:HF51" si="734">IF(HL49="","",MID(HL49,FIND("(",HL49)+1,4))</f>
        <v/>
      </c>
      <c r="HG49" s="106" t="str">
        <f t="shared" ref="HG49:HG51" si="735">IF(ISNUMBER(SEARCH("*female*",HL49)),"female",IF(ISNUMBER(SEARCH("*male*",HL49)),"male",""))</f>
        <v/>
      </c>
      <c r="HH49" s="107" t="str">
        <f t="shared" ref="HH49:HH51" si="736">IF(HL49="","",IF(ISERROR(MID(HL49,FIND("male,",HL49)+6,(FIND(")",HL49)-(FIND("male,",HL49)+6))))=TRUE,"missing/error",MID(HL49,FIND("male,",HL49)+6,(FIND(")",HL49)-(FIND("male,",HL49)+6)))))</f>
        <v/>
      </c>
      <c r="HI49" s="108" t="str">
        <f t="shared" ref="HI49:HI51" si="737">IF(HE49="","",(MID(HE49,(SEARCH("^^",SUBSTITUTE(HE49," ","^^",LEN(HE49)-LEN(SUBSTITUTE(HE49," ","")))))+1,99)&amp;"_"&amp;LEFT(HE49,FIND(" ",HE49)-1)&amp;"_"&amp;HF49))</f>
        <v/>
      </c>
      <c r="HJ49" s="2" t="str">
        <f t="shared" ref="HJ49:HJ51" si="738">IF(HL49="","",IF((LEN(HL49)-LEN(SUBSTITUTE(HL49,"male","")))/LEN("male")&gt;1,"!",IF(RIGHT(HL49,1)=")","",IF(RIGHT(HL49,2)=") ","",IF(RIGHT(HL49,2)=").","","!!")))))</f>
        <v/>
      </c>
      <c r="HK49" s="99"/>
      <c r="HL49" s="244"/>
      <c r="HM49" s="100" t="str">
        <f t="shared" ref="HM49:HM51" si="739">IF(HQ49="","",HM$3)</f>
        <v/>
      </c>
      <c r="HN49" s="101" t="str">
        <f t="shared" ref="HN49:HN51" si="740">IF(HQ49="","",HM$1)</f>
        <v/>
      </c>
      <c r="HO49" s="102"/>
      <c r="HP49" s="103"/>
      <c r="HQ49" s="104" t="str">
        <f t="shared" ref="HQ49:HQ51" si="741">IF(HX49="","",IF(ISNUMBER(SEARCH(":",HX49)),MID(HX49,FIND(":",HX49)+2,FIND("(",HX49)-FIND(":",HX49)-3),LEFT(HX49,FIND("(",HX49)-2)))</f>
        <v/>
      </c>
      <c r="HR49" s="105" t="str">
        <f t="shared" ref="HR49:HR51" si="742">IF(HX49="","",MID(HX49,FIND("(",HX49)+1,4))</f>
        <v/>
      </c>
      <c r="HS49" s="106" t="str">
        <f t="shared" ref="HS49:HS51" si="743">IF(ISNUMBER(SEARCH("*female*",HX49)),"female",IF(ISNUMBER(SEARCH("*male*",HX49)),"male",""))</f>
        <v/>
      </c>
      <c r="HT49" s="107" t="str">
        <f t="shared" ref="HT49:HT51" si="744">IF(HX49="","",IF(ISERROR(MID(HX49,FIND("male,",HX49)+6,(FIND(")",HX49)-(FIND("male,",HX49)+6))))=TRUE,"missing/error",MID(HX49,FIND("male,",HX49)+6,(FIND(")",HX49)-(FIND("male,",HX49)+6)))))</f>
        <v/>
      </c>
      <c r="HU49" s="108" t="str">
        <f t="shared" ref="HU49:HU51" si="745">IF(HQ49="","",(MID(HQ49,(SEARCH("^^",SUBSTITUTE(HQ49," ","^^",LEN(HQ49)-LEN(SUBSTITUTE(HQ49," ","")))))+1,99)&amp;"_"&amp;LEFT(HQ49,FIND(" ",HQ49)-1)&amp;"_"&amp;HR49))</f>
        <v/>
      </c>
      <c r="HV49" s="2" t="str">
        <f t="shared" ref="HV49:HV51" si="746">IF(HX49="","",IF((LEN(HX49)-LEN(SUBSTITUTE(HX49,"male","")))/LEN("male")&gt;1,"!",IF(RIGHT(HX49,1)=")","",IF(RIGHT(HX49,2)=") ","",IF(RIGHT(HX49,2)=").","","!!")))))</f>
        <v/>
      </c>
      <c r="HW49" s="99"/>
      <c r="HX49" s="244"/>
      <c r="HY49" s="100" t="str">
        <f t="shared" ref="HY49:HY51" si="747">IF(IC49="","",HY$3)</f>
        <v/>
      </c>
      <c r="HZ49" s="101" t="str">
        <f t="shared" ref="HZ49:HZ51" si="748">IF(IC49="","",HY$1)</f>
        <v/>
      </c>
      <c r="IA49" s="102"/>
      <c r="IB49" s="103"/>
      <c r="IC49" s="104" t="str">
        <f t="shared" ref="IC49:IC51" si="749">IF(IJ49="","",IF(ISNUMBER(SEARCH(":",IJ49)),MID(IJ49,FIND(":",IJ49)+2,FIND("(",IJ49)-FIND(":",IJ49)-3),LEFT(IJ49,FIND("(",IJ49)-2)))</f>
        <v/>
      </c>
      <c r="ID49" s="105" t="str">
        <f t="shared" ref="ID49:ID51" si="750">IF(IJ49="","",MID(IJ49,FIND("(",IJ49)+1,4))</f>
        <v/>
      </c>
      <c r="IE49" s="106" t="str">
        <f t="shared" ref="IE49:IE51" si="751">IF(ISNUMBER(SEARCH("*female*",IJ49)),"female",IF(ISNUMBER(SEARCH("*male*",IJ49)),"male",""))</f>
        <v/>
      </c>
      <c r="IF49" s="107" t="str">
        <f t="shared" ref="IF49:IF51" si="752">IF(IJ49="","",IF(ISERROR(MID(IJ49,FIND("male,",IJ49)+6,(FIND(")",IJ49)-(FIND("male,",IJ49)+6))))=TRUE,"missing/error",MID(IJ49,FIND("male,",IJ49)+6,(FIND(")",IJ49)-(FIND("male,",IJ49)+6)))))</f>
        <v/>
      </c>
      <c r="IG49" s="108" t="str">
        <f t="shared" ref="IG49:IG51" si="753">IF(IC49="","",(MID(IC49,(SEARCH("^^",SUBSTITUTE(IC49," ","^^",LEN(IC49)-LEN(SUBSTITUTE(IC49," ","")))))+1,99)&amp;"_"&amp;LEFT(IC49,FIND(" ",IC49)-1)&amp;"_"&amp;ID49))</f>
        <v/>
      </c>
      <c r="IH49" s="2" t="str">
        <f t="shared" ref="IH49:IH51" si="754">IF(IJ49="","",IF((LEN(IJ49)-LEN(SUBSTITUTE(IJ49,"male","")))/LEN("male")&gt;1,"!",IF(RIGHT(IJ49,1)=")","",IF(RIGHT(IJ49,2)=") ","",IF(RIGHT(IJ49,2)=").","","!!")))))</f>
        <v/>
      </c>
      <c r="II49" s="99"/>
      <c r="IJ49" s="244"/>
      <c r="IK49" s="100" t="str">
        <f t="shared" ref="IK49:IK51" si="755">IF(IO49="","",IK$3)</f>
        <v/>
      </c>
      <c r="IL49" s="101" t="str">
        <f t="shared" ref="IL49:IL51" si="756">IF(IO49="","",IK$1)</f>
        <v/>
      </c>
      <c r="IM49" s="102"/>
      <c r="IN49" s="103"/>
      <c r="IO49" s="104" t="str">
        <f t="shared" ref="IO49:IO51" si="757">IF(IV49="","",IF(ISNUMBER(SEARCH(":",IV49)),MID(IV49,FIND(":",IV49)+2,FIND("(",IV49)-FIND(":",IV49)-3),LEFT(IV49,FIND("(",IV49)-2)))</f>
        <v/>
      </c>
      <c r="IP49" s="105" t="str">
        <f t="shared" ref="IP49:IP51" si="758">IF(IV49="","",MID(IV49,FIND("(",IV49)+1,4))</f>
        <v/>
      </c>
      <c r="IQ49" s="106" t="str">
        <f t="shared" ref="IQ49:IQ51" si="759">IF(ISNUMBER(SEARCH("*female*",IV49)),"female",IF(ISNUMBER(SEARCH("*male*",IV49)),"male",""))</f>
        <v/>
      </c>
      <c r="IR49" s="107" t="str">
        <f t="shared" ref="IR49:IR51" si="760">IF(IV49="","",IF(ISERROR(MID(IV49,FIND("male,",IV49)+6,(FIND(")",IV49)-(FIND("male,",IV49)+6))))=TRUE,"missing/error",MID(IV49,FIND("male,",IV49)+6,(FIND(")",IV49)-(FIND("male,",IV49)+6)))))</f>
        <v/>
      </c>
      <c r="IS49" s="108" t="str">
        <f t="shared" ref="IS49:IS51" si="761">IF(IO49="","",(MID(IO49,(SEARCH("^^",SUBSTITUTE(IO49," ","^^",LEN(IO49)-LEN(SUBSTITUTE(IO49," ","")))))+1,99)&amp;"_"&amp;LEFT(IO49,FIND(" ",IO49)-1)&amp;"_"&amp;IP49))</f>
        <v/>
      </c>
      <c r="IT49" s="2" t="str">
        <f t="shared" ref="IT49:IT51" si="762">IF(IV49="","",IF((LEN(IV49)-LEN(SUBSTITUTE(IV49,"male","")))/LEN("male")&gt;1,"!",IF(RIGHT(IV49,1)=")","",IF(RIGHT(IV49,2)=") ","",IF(RIGHT(IV49,2)=").","","!!")))))</f>
        <v/>
      </c>
      <c r="IU49" s="99"/>
      <c r="IV49" s="244"/>
      <c r="IW49" s="100" t="str">
        <f t="shared" ref="IW49:IW51" si="763">IF(JA49="","",IW$3)</f>
        <v/>
      </c>
      <c r="IX49" s="101" t="str">
        <f t="shared" ref="IX49:IX51" si="764">IF(JA49="","",IW$1)</f>
        <v/>
      </c>
      <c r="IY49" s="102"/>
      <c r="IZ49" s="103"/>
      <c r="JA49" s="104" t="str">
        <f t="shared" ref="JA49:JA51" si="765">IF(JH49="","",IF(ISNUMBER(SEARCH(":",JH49)),MID(JH49,FIND(":",JH49)+2,FIND("(",JH49)-FIND(":",JH49)-3),LEFT(JH49,FIND("(",JH49)-2)))</f>
        <v/>
      </c>
      <c r="JB49" s="105" t="str">
        <f t="shared" ref="JB49:JB51" si="766">IF(JH49="","",MID(JH49,FIND("(",JH49)+1,4))</f>
        <v/>
      </c>
      <c r="JC49" s="106" t="str">
        <f t="shared" ref="JC49:JC51" si="767">IF(ISNUMBER(SEARCH("*female*",JH49)),"female",IF(ISNUMBER(SEARCH("*male*",JH49)),"male",""))</f>
        <v/>
      </c>
      <c r="JD49" s="107" t="str">
        <f t="shared" ref="JD49:JD51" si="768">IF(JH49="","",IF(ISERROR(MID(JH49,FIND("male,",JH49)+6,(FIND(")",JH49)-(FIND("male,",JH49)+6))))=TRUE,"missing/error",MID(JH49,FIND("male,",JH49)+6,(FIND(")",JH49)-(FIND("male,",JH49)+6)))))</f>
        <v/>
      </c>
      <c r="JE49" s="108" t="str">
        <f t="shared" ref="JE49:JE51" si="769">IF(JA49="","",(MID(JA49,(SEARCH("^^",SUBSTITUTE(JA49," ","^^",LEN(JA49)-LEN(SUBSTITUTE(JA49," ","")))))+1,99)&amp;"_"&amp;LEFT(JA49,FIND(" ",JA49)-1)&amp;"_"&amp;JB49))</f>
        <v/>
      </c>
      <c r="JF49" s="2" t="str">
        <f t="shared" ref="JF49:JF51" si="770">IF(JH49="","",IF((LEN(JH49)-LEN(SUBSTITUTE(JH49,"male","")))/LEN("male")&gt;1,"!",IF(RIGHT(JH49,1)=")","",IF(RIGHT(JH49,2)=") ","",IF(RIGHT(JH49,2)=").","","!!")))))</f>
        <v/>
      </c>
      <c r="JG49" s="99"/>
      <c r="JH49" s="244"/>
      <c r="JI49" s="100" t="str">
        <f t="shared" ref="JI49:JI51" si="771">IF(JM49="","",JI$3)</f>
        <v/>
      </c>
      <c r="JJ49" s="101" t="str">
        <f t="shared" ref="JJ49:JJ51" si="772">IF(JM49="","",JI$1)</f>
        <v/>
      </c>
      <c r="JK49" s="102"/>
      <c r="JL49" s="103"/>
      <c r="JM49" s="104" t="str">
        <f t="shared" ref="JM49:JM51" si="773">IF(JT49="","",IF(ISNUMBER(SEARCH(":",JT49)),MID(JT49,FIND(":",JT49)+2,FIND("(",JT49)-FIND(":",JT49)-3),LEFT(JT49,FIND("(",JT49)-2)))</f>
        <v/>
      </c>
      <c r="JN49" s="105" t="str">
        <f t="shared" ref="JN49:JN51" si="774">IF(JT49="","",MID(JT49,FIND("(",JT49)+1,4))</f>
        <v/>
      </c>
      <c r="JO49" s="106" t="str">
        <f t="shared" ref="JO49:JO51" si="775">IF(ISNUMBER(SEARCH("*female*",JT49)),"female",IF(ISNUMBER(SEARCH("*male*",JT49)),"male",""))</f>
        <v/>
      </c>
      <c r="JP49" s="107" t="str">
        <f t="shared" ref="JP49:JP51" si="776">IF(JT49="","",IF(ISERROR(MID(JT49,FIND("male,",JT49)+6,(FIND(")",JT49)-(FIND("male,",JT49)+6))))=TRUE,"missing/error",MID(JT49,FIND("male,",JT49)+6,(FIND(")",JT49)-(FIND("male,",JT49)+6)))))</f>
        <v/>
      </c>
      <c r="JQ49" s="108" t="str">
        <f t="shared" ref="JQ49:JQ51" si="777">IF(JM49="","",(MID(JM49,(SEARCH("^^",SUBSTITUTE(JM49," ","^^",LEN(JM49)-LEN(SUBSTITUTE(JM49," ","")))))+1,99)&amp;"_"&amp;LEFT(JM49,FIND(" ",JM49)-1)&amp;"_"&amp;JN49))</f>
        <v/>
      </c>
      <c r="JR49" s="2" t="str">
        <f t="shared" ref="JR49:JR51" si="778">IF(JT49="","",IF((LEN(JT49)-LEN(SUBSTITUTE(JT49,"male","")))/LEN("male")&gt;1,"!",IF(RIGHT(JT49,1)=")","",IF(RIGHT(JT49,2)=") ","",IF(RIGHT(JT49,2)=").","","!!")))))</f>
        <v/>
      </c>
      <c r="JS49" s="99"/>
      <c r="JT49" s="244"/>
      <c r="JU49" s="100" t="str">
        <f t="shared" ref="JU49:JU51" si="779">IF(JY49="","",JU$3)</f>
        <v/>
      </c>
      <c r="JV49" s="101" t="str">
        <f t="shared" ref="JV49:JV51" si="780">IF(JY49="","",JU$1)</f>
        <v/>
      </c>
      <c r="JW49" s="102"/>
      <c r="JX49" s="103"/>
      <c r="JY49" s="104" t="str">
        <f t="shared" ref="JY49:JY51" si="781">IF(KF49="","",IF(ISNUMBER(SEARCH(":",KF49)),MID(KF49,FIND(":",KF49)+2,FIND("(",KF49)-FIND(":",KF49)-3),LEFT(KF49,FIND("(",KF49)-2)))</f>
        <v/>
      </c>
      <c r="JZ49" s="105" t="str">
        <f t="shared" ref="JZ49:JZ51" si="782">IF(KF49="","",MID(KF49,FIND("(",KF49)+1,4))</f>
        <v/>
      </c>
      <c r="KA49" s="106" t="str">
        <f t="shared" ref="KA49:KA51" si="783">IF(ISNUMBER(SEARCH("*female*",KF49)),"female",IF(ISNUMBER(SEARCH("*male*",KF49)),"male",""))</f>
        <v/>
      </c>
      <c r="KB49" s="107" t="str">
        <f t="shared" ref="KB49:KB51" si="784">IF(KF49="","",IF(ISERROR(MID(KF49,FIND("male,",KF49)+6,(FIND(")",KF49)-(FIND("male,",KF49)+6))))=TRUE,"missing/error",MID(KF49,FIND("male,",KF49)+6,(FIND(")",KF49)-(FIND("male,",KF49)+6)))))</f>
        <v/>
      </c>
      <c r="KC49" s="108" t="str">
        <f t="shared" ref="KC49:KC51" si="785">IF(JY49="","",(MID(JY49,(SEARCH("^^",SUBSTITUTE(JY49," ","^^",LEN(JY49)-LEN(SUBSTITUTE(JY49," ","")))))+1,99)&amp;"_"&amp;LEFT(JY49,FIND(" ",JY49)-1)&amp;"_"&amp;JZ49))</f>
        <v/>
      </c>
      <c r="KD49" s="2" t="str">
        <f t="shared" ref="KD49:KD51" si="786">IF(KF49="","",IF((LEN(KF49)-LEN(SUBSTITUTE(KF49,"male","")))/LEN("male")&gt;1,"!",IF(RIGHT(KF49,1)=")","",IF(RIGHT(KF49,2)=") ","",IF(RIGHT(KF49,2)=").","","!!")))))</f>
        <v/>
      </c>
      <c r="KE49" s="99"/>
      <c r="KF49" s="244"/>
    </row>
    <row r="50" spans="1:292" ht="13.5" customHeight="1" x14ac:dyDescent="0.25">
      <c r="A50" s="20"/>
      <c r="B50" s="2" t="s">
        <v>598</v>
      </c>
      <c r="C50" s="2" t="s">
        <v>599</v>
      </c>
      <c r="E50" s="100" t="str">
        <f t="shared" si="624"/>
        <v/>
      </c>
      <c r="F50" s="101" t="str">
        <f t="shared" si="625"/>
        <v/>
      </c>
      <c r="G50" s="102"/>
      <c r="H50" s="103"/>
      <c r="I50" s="104" t="str">
        <f t="shared" si="626"/>
        <v/>
      </c>
      <c r="J50" s="105" t="str">
        <f t="shared" si="627"/>
        <v/>
      </c>
      <c r="K50" s="106" t="str">
        <f t="shared" si="628"/>
        <v/>
      </c>
      <c r="L50" s="107" t="str">
        <f t="shared" si="629"/>
        <v/>
      </c>
      <c r="M50" s="108" t="str">
        <f t="shared" si="630"/>
        <v/>
      </c>
      <c r="N50" s="2" t="str">
        <f t="shared" si="631"/>
        <v/>
      </c>
      <c r="O50" s="99"/>
      <c r="P50" s="244" t="s">
        <v>292</v>
      </c>
      <c r="Q50" s="100" t="str">
        <f t="shared" si="632"/>
        <v/>
      </c>
      <c r="R50" s="101" t="str">
        <f t="shared" si="633"/>
        <v/>
      </c>
      <c r="S50" s="102"/>
      <c r="T50" s="103"/>
      <c r="U50" s="104" t="str">
        <f t="shared" si="634"/>
        <v/>
      </c>
      <c r="V50" s="105" t="str">
        <f t="shared" si="635"/>
        <v/>
      </c>
      <c r="W50" s="106" t="str">
        <f t="shared" si="636"/>
        <v/>
      </c>
      <c r="X50" s="107" t="str">
        <f t="shared" si="637"/>
        <v/>
      </c>
      <c r="Y50" s="108" t="str">
        <f t="shared" si="638"/>
        <v/>
      </c>
      <c r="Z50" s="2" t="str">
        <f t="shared" si="639"/>
        <v/>
      </c>
      <c r="AA50" s="99"/>
      <c r="AB50" s="244" t="s">
        <v>292</v>
      </c>
      <c r="AC50" s="100" t="str">
        <f t="shared" si="640"/>
        <v/>
      </c>
      <c r="AD50" s="101" t="str">
        <f t="shared" si="641"/>
        <v/>
      </c>
      <c r="AE50" s="102" t="s">
        <v>292</v>
      </c>
      <c r="AF50" s="103" t="s">
        <v>292</v>
      </c>
      <c r="AG50" s="104" t="str">
        <f t="shared" si="642"/>
        <v/>
      </c>
      <c r="AH50" s="105" t="str">
        <f t="shared" si="643"/>
        <v/>
      </c>
      <c r="AI50" s="106" t="str">
        <f t="shared" si="644"/>
        <v/>
      </c>
      <c r="AJ50" s="107" t="str">
        <f t="shared" si="645"/>
        <v/>
      </c>
      <c r="AK50" s="108" t="str">
        <f t="shared" si="646"/>
        <v/>
      </c>
      <c r="AL50" s="2" t="str">
        <f t="shared" si="647"/>
        <v/>
      </c>
      <c r="AM50" s="99"/>
      <c r="AN50" s="244" t="s">
        <v>292</v>
      </c>
      <c r="AO50" s="100" t="str">
        <f t="shared" si="648"/>
        <v/>
      </c>
      <c r="AP50" s="101" t="str">
        <f t="shared" si="649"/>
        <v/>
      </c>
      <c r="AQ50" s="102" t="s">
        <v>292</v>
      </c>
      <c r="AR50" s="103" t="s">
        <v>292</v>
      </c>
      <c r="AS50" s="104" t="str">
        <f t="shared" si="650"/>
        <v/>
      </c>
      <c r="AT50" s="105" t="str">
        <f t="shared" si="651"/>
        <v/>
      </c>
      <c r="AU50" s="106" t="str">
        <f t="shared" si="652"/>
        <v/>
      </c>
      <c r="AV50" s="107" t="s">
        <v>292</v>
      </c>
      <c r="AW50" s="108" t="str">
        <f t="shared" si="653"/>
        <v/>
      </c>
      <c r="AX50" s="2" t="str">
        <f t="shared" si="654"/>
        <v/>
      </c>
      <c r="AY50" s="99"/>
      <c r="AZ50" s="244" t="s">
        <v>292</v>
      </c>
      <c r="BA50" s="100" t="str">
        <f t="shared" si="655"/>
        <v/>
      </c>
      <c r="BB50" s="101" t="str">
        <f t="shared" si="656"/>
        <v/>
      </c>
      <c r="BC50" s="102"/>
      <c r="BD50" s="103"/>
      <c r="BE50" s="104" t="str">
        <f t="shared" si="657"/>
        <v/>
      </c>
      <c r="BF50" s="105" t="str">
        <f t="shared" si="658"/>
        <v/>
      </c>
      <c r="BG50" s="106" t="str">
        <f t="shared" si="659"/>
        <v/>
      </c>
      <c r="BH50" s="107" t="str">
        <f t="shared" si="660"/>
        <v/>
      </c>
      <c r="BI50" s="108" t="str">
        <f t="shared" si="661"/>
        <v/>
      </c>
      <c r="BJ50" s="2" t="str">
        <f t="shared" si="662"/>
        <v/>
      </c>
      <c r="BK50" s="99"/>
      <c r="BL50" s="244" t="s">
        <v>292</v>
      </c>
      <c r="BM50" s="100" t="str">
        <f t="shared" si="663"/>
        <v/>
      </c>
      <c r="BN50" s="101" t="str">
        <f t="shared" si="664"/>
        <v/>
      </c>
      <c r="BO50" s="102" t="s">
        <v>292</v>
      </c>
      <c r="BP50" s="103" t="s">
        <v>292</v>
      </c>
      <c r="BQ50" s="104" t="str">
        <f t="shared" si="665"/>
        <v/>
      </c>
      <c r="BR50" s="105" t="str">
        <f t="shared" si="666"/>
        <v/>
      </c>
      <c r="BS50" s="106" t="str">
        <f t="shared" si="667"/>
        <v/>
      </c>
      <c r="BT50" s="107" t="s">
        <v>292</v>
      </c>
      <c r="BU50" s="108" t="str">
        <f t="shared" si="668"/>
        <v/>
      </c>
      <c r="BV50" s="2" t="str">
        <f t="shared" si="669"/>
        <v/>
      </c>
      <c r="BW50" s="99"/>
      <c r="BX50" s="244" t="s">
        <v>292</v>
      </c>
      <c r="BY50" s="100"/>
      <c r="BZ50" s="101"/>
      <c r="CA50" s="102"/>
      <c r="CB50" s="103"/>
      <c r="CC50" s="104"/>
      <c r="CD50" s="105"/>
      <c r="CE50" s="106"/>
      <c r="CF50" s="107"/>
      <c r="CG50" s="108"/>
      <c r="CI50" s="99"/>
      <c r="CK50" s="100" t="str">
        <f t="shared" si="670"/>
        <v/>
      </c>
      <c r="CL50" s="101" t="str">
        <f t="shared" si="671"/>
        <v/>
      </c>
      <c r="CM50" s="102" t="s">
        <v>292</v>
      </c>
      <c r="CN50" s="103" t="s">
        <v>292</v>
      </c>
      <c r="CO50" s="104" t="str">
        <f t="shared" si="672"/>
        <v/>
      </c>
      <c r="CP50" s="105" t="str">
        <f t="shared" si="673"/>
        <v/>
      </c>
      <c r="CQ50" s="106" t="str">
        <f t="shared" si="674"/>
        <v/>
      </c>
      <c r="CR50" s="107" t="s">
        <v>292</v>
      </c>
      <c r="CS50" s="108" t="str">
        <f t="shared" si="675"/>
        <v/>
      </c>
      <c r="CT50" s="2" t="str">
        <f t="shared" si="676"/>
        <v/>
      </c>
      <c r="CU50" s="99"/>
      <c r="CV50" s="244" t="s">
        <v>292</v>
      </c>
      <c r="CW50" s="100" t="str">
        <f t="shared" si="677"/>
        <v/>
      </c>
      <c r="CX50" s="101" t="str">
        <f t="shared" si="678"/>
        <v/>
      </c>
      <c r="CY50" s="102" t="str">
        <f t="shared" si="246"/>
        <v/>
      </c>
      <c r="CZ50" s="102" t="str">
        <f t="shared" si="247"/>
        <v/>
      </c>
      <c r="DA50" s="104" t="str">
        <f t="shared" si="679"/>
        <v/>
      </c>
      <c r="DB50" s="105" t="str">
        <f t="shared" si="680"/>
        <v/>
      </c>
      <c r="DC50" s="106" t="str">
        <f t="shared" si="681"/>
        <v/>
      </c>
      <c r="DD50" s="107" t="str">
        <f t="shared" si="682"/>
        <v/>
      </c>
      <c r="DE50" s="108" t="str">
        <f t="shared" si="683"/>
        <v/>
      </c>
      <c r="DF50" s="2" t="str">
        <f t="shared" si="684"/>
        <v/>
      </c>
      <c r="DG50" s="99"/>
      <c r="DH50" s="244"/>
      <c r="DI50" s="100" t="str">
        <f t="shared" si="586"/>
        <v/>
      </c>
      <c r="DJ50" s="101" t="str">
        <f t="shared" si="587"/>
        <v/>
      </c>
      <c r="DK50" s="102" t="str">
        <f t="shared" si="256"/>
        <v/>
      </c>
      <c r="DL50" s="102" t="str">
        <f t="shared" si="257"/>
        <v/>
      </c>
      <c r="DM50" s="104" t="str">
        <f t="shared" si="588"/>
        <v/>
      </c>
      <c r="DN50" s="105" t="str">
        <f t="shared" si="589"/>
        <v/>
      </c>
      <c r="DO50" s="106" t="str">
        <f t="shared" si="590"/>
        <v/>
      </c>
      <c r="DP50" s="107" t="str">
        <f t="shared" si="591"/>
        <v/>
      </c>
      <c r="DQ50" s="108" t="str">
        <f t="shared" si="592"/>
        <v/>
      </c>
      <c r="DR50" s="2" t="str">
        <f t="shared" si="685"/>
        <v/>
      </c>
      <c r="DS50" s="99"/>
      <c r="DT50" s="244"/>
      <c r="DU50" s="100" t="str">
        <f t="shared" si="71"/>
        <v/>
      </c>
      <c r="DV50" s="101" t="str">
        <f t="shared" si="686"/>
        <v/>
      </c>
      <c r="DW50" s="102" t="str">
        <f t="shared" si="265"/>
        <v/>
      </c>
      <c r="DX50" s="102" t="str">
        <f t="shared" si="266"/>
        <v/>
      </c>
      <c r="DY50" s="104" t="str">
        <f t="shared" si="687"/>
        <v/>
      </c>
      <c r="DZ50" s="105" t="str">
        <f t="shared" si="688"/>
        <v/>
      </c>
      <c r="EA50" s="106" t="str">
        <f t="shared" si="689"/>
        <v/>
      </c>
      <c r="EB50" s="107" t="str">
        <f t="shared" si="690"/>
        <v/>
      </c>
      <c r="EC50" s="108" t="str">
        <f t="shared" si="691"/>
        <v/>
      </c>
      <c r="ED50" s="2" t="str">
        <f t="shared" si="692"/>
        <v/>
      </c>
      <c r="EE50" s="99"/>
      <c r="EF50" s="244"/>
      <c r="EG50" s="100" t="str">
        <f t="shared" si="79"/>
        <v/>
      </c>
      <c r="EH50" s="101" t="str">
        <f t="shared" si="693"/>
        <v/>
      </c>
      <c r="EI50" s="102" t="str">
        <f t="shared" si="623"/>
        <v/>
      </c>
      <c r="EJ50" s="102" t="str">
        <f t="shared" si="614"/>
        <v/>
      </c>
      <c r="EK50" s="104" t="str">
        <f t="shared" si="694"/>
        <v/>
      </c>
      <c r="EL50" s="105" t="str">
        <f t="shared" si="695"/>
        <v/>
      </c>
      <c r="EM50" s="106" t="str">
        <f t="shared" si="696"/>
        <v/>
      </c>
      <c r="EN50" s="107" t="str">
        <f t="shared" si="697"/>
        <v/>
      </c>
      <c r="EO50" s="108" t="str">
        <f t="shared" si="698"/>
        <v/>
      </c>
      <c r="EP50" s="2" t="str">
        <f t="shared" si="699"/>
        <v/>
      </c>
      <c r="EQ50" s="99"/>
      <c r="ER50" s="244"/>
      <c r="ES50" s="100" t="str">
        <f t="shared" si="87"/>
        <v/>
      </c>
      <c r="ET50" s="101" t="str">
        <f t="shared" si="275"/>
        <v/>
      </c>
      <c r="EU50" s="102" t="str">
        <f t="shared" si="276"/>
        <v/>
      </c>
      <c r="EV50" s="102" t="str">
        <f t="shared" si="277"/>
        <v/>
      </c>
      <c r="EW50" s="104" t="str">
        <f t="shared" si="278"/>
        <v/>
      </c>
      <c r="EX50" s="105" t="str">
        <f t="shared" si="279"/>
        <v/>
      </c>
      <c r="EY50" s="106" t="str">
        <f t="shared" si="280"/>
        <v/>
      </c>
      <c r="EZ50" s="107" t="str">
        <f t="shared" si="281"/>
        <v/>
      </c>
      <c r="FA50" s="108" t="str">
        <f t="shared" si="282"/>
        <v/>
      </c>
      <c r="FB50" s="2" t="str">
        <f t="shared" si="283"/>
        <v/>
      </c>
      <c r="FC50" s="99"/>
      <c r="FD50" s="244"/>
      <c r="FE50" s="100"/>
      <c r="FF50" s="101" t="str">
        <f t="shared" si="700"/>
        <v/>
      </c>
      <c r="FG50" s="102"/>
      <c r="FH50" s="103"/>
      <c r="FI50" s="104" t="str">
        <f t="shared" si="701"/>
        <v/>
      </c>
      <c r="FJ50" s="105" t="str">
        <f t="shared" si="702"/>
        <v/>
      </c>
      <c r="FK50" s="106" t="str">
        <f t="shared" si="703"/>
        <v/>
      </c>
      <c r="FL50" s="107" t="str">
        <f t="shared" si="704"/>
        <v/>
      </c>
      <c r="FM50" s="108" t="str">
        <f t="shared" si="705"/>
        <v/>
      </c>
      <c r="FN50" s="2" t="str">
        <f t="shared" si="706"/>
        <v/>
      </c>
      <c r="FO50" s="99"/>
      <c r="FP50" s="244"/>
      <c r="FQ50" s="100" t="str">
        <f t="shared" si="707"/>
        <v/>
      </c>
      <c r="FR50" s="101" t="str">
        <f t="shared" si="708"/>
        <v/>
      </c>
      <c r="FS50" s="102"/>
      <c r="FT50" s="103"/>
      <c r="FU50" s="104" t="str">
        <f t="shared" si="709"/>
        <v/>
      </c>
      <c r="FV50" s="105" t="str">
        <f t="shared" si="710"/>
        <v/>
      </c>
      <c r="FW50" s="106" t="str">
        <f t="shared" si="711"/>
        <v/>
      </c>
      <c r="FX50" s="107" t="str">
        <f t="shared" si="712"/>
        <v/>
      </c>
      <c r="FY50" s="108" t="str">
        <f t="shared" si="713"/>
        <v/>
      </c>
      <c r="FZ50" s="2" t="str">
        <f t="shared" si="714"/>
        <v/>
      </c>
      <c r="GA50" s="99"/>
      <c r="GB50" s="244"/>
      <c r="GC50" s="100" t="str">
        <f t="shared" si="715"/>
        <v/>
      </c>
      <c r="GD50" s="101" t="str">
        <f t="shared" si="716"/>
        <v/>
      </c>
      <c r="GE50" s="102"/>
      <c r="GF50" s="103"/>
      <c r="GG50" s="104" t="str">
        <f t="shared" si="717"/>
        <v/>
      </c>
      <c r="GH50" s="105" t="str">
        <f t="shared" si="718"/>
        <v/>
      </c>
      <c r="GI50" s="106" t="str">
        <f t="shared" si="719"/>
        <v/>
      </c>
      <c r="GJ50" s="107" t="str">
        <f t="shared" si="720"/>
        <v/>
      </c>
      <c r="GK50" s="108" t="str">
        <f t="shared" si="721"/>
        <v/>
      </c>
      <c r="GL50" s="2" t="str">
        <f t="shared" si="722"/>
        <v/>
      </c>
      <c r="GM50" s="99"/>
      <c r="GN50" s="244"/>
      <c r="GO50" s="100" t="str">
        <f t="shared" si="723"/>
        <v/>
      </c>
      <c r="GP50" s="101" t="str">
        <f t="shared" si="724"/>
        <v/>
      </c>
      <c r="GQ50" s="102"/>
      <c r="GR50" s="103"/>
      <c r="GS50" s="104" t="str">
        <f t="shared" si="725"/>
        <v/>
      </c>
      <c r="GT50" s="105" t="str">
        <f t="shared" si="726"/>
        <v/>
      </c>
      <c r="GU50" s="106" t="str">
        <f t="shared" si="727"/>
        <v/>
      </c>
      <c r="GV50" s="107" t="str">
        <f t="shared" si="728"/>
        <v/>
      </c>
      <c r="GW50" s="108" t="str">
        <f t="shared" si="729"/>
        <v/>
      </c>
      <c r="GX50" s="2" t="str">
        <f t="shared" si="730"/>
        <v/>
      </c>
      <c r="GY50" s="99"/>
      <c r="GZ50" s="244"/>
      <c r="HA50" s="100" t="str">
        <f t="shared" si="731"/>
        <v/>
      </c>
      <c r="HB50" s="101" t="str">
        <f t="shared" si="732"/>
        <v/>
      </c>
      <c r="HC50" s="102"/>
      <c r="HD50" s="103"/>
      <c r="HE50" s="104" t="str">
        <f t="shared" si="733"/>
        <v/>
      </c>
      <c r="HF50" s="105" t="str">
        <f t="shared" si="734"/>
        <v/>
      </c>
      <c r="HG50" s="106" t="str">
        <f t="shared" si="735"/>
        <v/>
      </c>
      <c r="HH50" s="107" t="str">
        <f t="shared" si="736"/>
        <v/>
      </c>
      <c r="HI50" s="108" t="str">
        <f t="shared" si="737"/>
        <v/>
      </c>
      <c r="HJ50" s="2" t="str">
        <f t="shared" si="738"/>
        <v/>
      </c>
      <c r="HK50" s="99"/>
      <c r="HL50" s="244"/>
      <c r="HM50" s="100" t="str">
        <f t="shared" si="739"/>
        <v/>
      </c>
      <c r="HN50" s="101" t="str">
        <f t="shared" si="740"/>
        <v/>
      </c>
      <c r="HO50" s="102"/>
      <c r="HP50" s="103"/>
      <c r="HQ50" s="104" t="str">
        <f t="shared" si="741"/>
        <v/>
      </c>
      <c r="HR50" s="105" t="str">
        <f t="shared" si="742"/>
        <v/>
      </c>
      <c r="HS50" s="106" t="str">
        <f t="shared" si="743"/>
        <v/>
      </c>
      <c r="HT50" s="107" t="str">
        <f t="shared" si="744"/>
        <v/>
      </c>
      <c r="HU50" s="108" t="str">
        <f t="shared" si="745"/>
        <v/>
      </c>
      <c r="HV50" s="2" t="str">
        <f t="shared" si="746"/>
        <v/>
      </c>
      <c r="HW50" s="99"/>
      <c r="HX50" s="244"/>
      <c r="HY50" s="100" t="str">
        <f t="shared" si="747"/>
        <v/>
      </c>
      <c r="HZ50" s="101" t="str">
        <f t="shared" si="748"/>
        <v/>
      </c>
      <c r="IA50" s="102"/>
      <c r="IB50" s="103"/>
      <c r="IC50" s="104" t="str">
        <f t="shared" si="749"/>
        <v/>
      </c>
      <c r="ID50" s="105" t="str">
        <f t="shared" si="750"/>
        <v/>
      </c>
      <c r="IE50" s="106" t="str">
        <f t="shared" si="751"/>
        <v/>
      </c>
      <c r="IF50" s="107" t="str">
        <f t="shared" si="752"/>
        <v/>
      </c>
      <c r="IG50" s="108" t="str">
        <f t="shared" si="753"/>
        <v/>
      </c>
      <c r="IH50" s="2" t="str">
        <f t="shared" si="754"/>
        <v/>
      </c>
      <c r="II50" s="99"/>
      <c r="IJ50" s="244"/>
      <c r="IK50" s="100" t="str">
        <f t="shared" si="755"/>
        <v/>
      </c>
      <c r="IL50" s="101" t="str">
        <f t="shared" si="756"/>
        <v/>
      </c>
      <c r="IM50" s="102"/>
      <c r="IN50" s="103"/>
      <c r="IO50" s="104" t="str">
        <f t="shared" si="757"/>
        <v/>
      </c>
      <c r="IP50" s="105" t="str">
        <f t="shared" si="758"/>
        <v/>
      </c>
      <c r="IQ50" s="106" t="str">
        <f t="shared" si="759"/>
        <v/>
      </c>
      <c r="IR50" s="107" t="str">
        <f t="shared" si="760"/>
        <v/>
      </c>
      <c r="IS50" s="108" t="str">
        <f t="shared" si="761"/>
        <v/>
      </c>
      <c r="IT50" s="2" t="str">
        <f t="shared" si="762"/>
        <v/>
      </c>
      <c r="IU50" s="99"/>
      <c r="IV50" s="244"/>
      <c r="IW50" s="100" t="str">
        <f t="shared" si="763"/>
        <v/>
      </c>
      <c r="IX50" s="101" t="str">
        <f t="shared" si="764"/>
        <v/>
      </c>
      <c r="IY50" s="102"/>
      <c r="IZ50" s="103"/>
      <c r="JA50" s="104" t="str">
        <f t="shared" si="765"/>
        <v/>
      </c>
      <c r="JB50" s="105" t="str">
        <f t="shared" si="766"/>
        <v/>
      </c>
      <c r="JC50" s="106" t="str">
        <f t="shared" si="767"/>
        <v/>
      </c>
      <c r="JD50" s="107" t="str">
        <f t="shared" si="768"/>
        <v/>
      </c>
      <c r="JE50" s="108" t="str">
        <f t="shared" si="769"/>
        <v/>
      </c>
      <c r="JF50" s="2" t="str">
        <f t="shared" si="770"/>
        <v/>
      </c>
      <c r="JG50" s="99"/>
      <c r="JH50" s="244"/>
      <c r="JI50" s="100" t="str">
        <f t="shared" si="771"/>
        <v/>
      </c>
      <c r="JJ50" s="101" t="str">
        <f t="shared" si="772"/>
        <v/>
      </c>
      <c r="JK50" s="102"/>
      <c r="JL50" s="103"/>
      <c r="JM50" s="104" t="str">
        <f t="shared" si="773"/>
        <v/>
      </c>
      <c r="JN50" s="105" t="str">
        <f t="shared" si="774"/>
        <v/>
      </c>
      <c r="JO50" s="106" t="str">
        <f t="shared" si="775"/>
        <v/>
      </c>
      <c r="JP50" s="107" t="str">
        <f t="shared" si="776"/>
        <v/>
      </c>
      <c r="JQ50" s="108" t="str">
        <f t="shared" si="777"/>
        <v/>
      </c>
      <c r="JR50" s="2" t="str">
        <f t="shared" si="778"/>
        <v/>
      </c>
      <c r="JS50" s="99"/>
      <c r="JT50" s="244"/>
      <c r="JU50" s="100" t="str">
        <f t="shared" si="779"/>
        <v/>
      </c>
      <c r="JV50" s="101" t="str">
        <f t="shared" si="780"/>
        <v/>
      </c>
      <c r="JW50" s="102"/>
      <c r="JX50" s="103"/>
      <c r="JY50" s="104" t="str">
        <f t="shared" si="781"/>
        <v/>
      </c>
      <c r="JZ50" s="105" t="str">
        <f t="shared" si="782"/>
        <v/>
      </c>
      <c r="KA50" s="106" t="str">
        <f t="shared" si="783"/>
        <v/>
      </c>
      <c r="KB50" s="107" t="str">
        <f t="shared" si="784"/>
        <v/>
      </c>
      <c r="KC50" s="108" t="str">
        <f t="shared" si="785"/>
        <v/>
      </c>
      <c r="KD50" s="2" t="str">
        <f t="shared" si="786"/>
        <v/>
      </c>
      <c r="KE50" s="99"/>
      <c r="KF50" s="244"/>
    </row>
    <row r="51" spans="1:292" ht="13.5" customHeight="1" x14ac:dyDescent="0.25">
      <c r="A51" s="20"/>
      <c r="B51" s="2" t="s">
        <v>600</v>
      </c>
      <c r="C51" s="2" t="s">
        <v>601</v>
      </c>
      <c r="E51" s="100" t="str">
        <f t="shared" si="624"/>
        <v/>
      </c>
      <c r="F51" s="101" t="str">
        <f t="shared" si="625"/>
        <v/>
      </c>
      <c r="G51" s="102"/>
      <c r="H51" s="103"/>
      <c r="I51" s="104" t="str">
        <f t="shared" si="626"/>
        <v/>
      </c>
      <c r="J51" s="105" t="str">
        <f t="shared" si="627"/>
        <v/>
      </c>
      <c r="K51" s="106" t="str">
        <f t="shared" si="628"/>
        <v/>
      </c>
      <c r="L51" s="107" t="str">
        <f t="shared" si="629"/>
        <v/>
      </c>
      <c r="M51" s="108" t="str">
        <f t="shared" si="630"/>
        <v/>
      </c>
      <c r="N51" s="2" t="str">
        <f t="shared" si="631"/>
        <v/>
      </c>
      <c r="O51" s="99"/>
      <c r="P51" s="244" t="s">
        <v>292</v>
      </c>
      <c r="Q51" s="100" t="str">
        <f t="shared" si="632"/>
        <v/>
      </c>
      <c r="R51" s="101" t="str">
        <f t="shared" si="633"/>
        <v/>
      </c>
      <c r="S51" s="102"/>
      <c r="T51" s="103"/>
      <c r="U51" s="104" t="str">
        <f t="shared" si="634"/>
        <v/>
      </c>
      <c r="V51" s="105" t="str">
        <f t="shared" si="635"/>
        <v/>
      </c>
      <c r="W51" s="106" t="str">
        <f t="shared" si="636"/>
        <v/>
      </c>
      <c r="X51" s="107" t="str">
        <f t="shared" si="637"/>
        <v/>
      </c>
      <c r="Y51" s="108" t="str">
        <f t="shared" si="638"/>
        <v/>
      </c>
      <c r="Z51" s="2" t="str">
        <f t="shared" si="639"/>
        <v/>
      </c>
      <c r="AA51" s="99"/>
      <c r="AB51" s="244"/>
      <c r="AC51" s="100">
        <f t="shared" si="640"/>
        <v>35720</v>
      </c>
      <c r="AD51" s="101" t="str">
        <f t="shared" si="641"/>
        <v>Jagland I</v>
      </c>
      <c r="AE51" s="102">
        <v>35363</v>
      </c>
      <c r="AF51" s="103">
        <v>35384</v>
      </c>
      <c r="AG51" s="104" t="s">
        <v>770</v>
      </c>
      <c r="AH51" s="105" t="s">
        <v>771</v>
      </c>
      <c r="AI51" s="106" t="s">
        <v>772</v>
      </c>
      <c r="AJ51" s="107" t="s">
        <v>295</v>
      </c>
      <c r="AK51" s="108" t="s">
        <v>773</v>
      </c>
      <c r="AL51" s="2" t="str">
        <f t="shared" si="647"/>
        <v/>
      </c>
      <c r="AM51" s="99"/>
      <c r="AN51" s="244"/>
      <c r="AO51" s="100" t="str">
        <f t="shared" si="648"/>
        <v/>
      </c>
      <c r="AP51" s="101" t="str">
        <f t="shared" si="649"/>
        <v/>
      </c>
      <c r="AQ51" s="102" t="s">
        <v>292</v>
      </c>
      <c r="AR51" s="103" t="s">
        <v>292</v>
      </c>
      <c r="AS51" s="104" t="str">
        <f t="shared" si="650"/>
        <v/>
      </c>
      <c r="AT51" s="105" t="str">
        <f t="shared" si="651"/>
        <v/>
      </c>
      <c r="AU51" s="106" t="str">
        <f t="shared" si="652"/>
        <v/>
      </c>
      <c r="AV51" s="107" t="s">
        <v>292</v>
      </c>
      <c r="AW51" s="108" t="str">
        <f t="shared" si="653"/>
        <v/>
      </c>
      <c r="AX51" s="2" t="str">
        <f t="shared" si="654"/>
        <v/>
      </c>
      <c r="AY51" s="99"/>
      <c r="AZ51" s="244" t="s">
        <v>292</v>
      </c>
      <c r="BA51" s="100" t="str">
        <f t="shared" si="655"/>
        <v/>
      </c>
      <c r="BB51" s="101" t="str">
        <f t="shared" si="656"/>
        <v/>
      </c>
      <c r="BC51" s="102"/>
      <c r="BD51" s="103"/>
      <c r="BE51" s="104" t="str">
        <f t="shared" si="657"/>
        <v/>
      </c>
      <c r="BF51" s="105" t="str">
        <f t="shared" si="658"/>
        <v/>
      </c>
      <c r="BG51" s="106" t="str">
        <f t="shared" si="659"/>
        <v/>
      </c>
      <c r="BH51" s="107" t="str">
        <f t="shared" si="660"/>
        <v/>
      </c>
      <c r="BI51" s="108" t="str">
        <f t="shared" si="661"/>
        <v/>
      </c>
      <c r="BJ51" s="2" t="str">
        <f t="shared" si="662"/>
        <v/>
      </c>
      <c r="BK51" s="99"/>
      <c r="BL51" s="244" t="s">
        <v>292</v>
      </c>
      <c r="BM51" s="100" t="str">
        <f t="shared" si="663"/>
        <v/>
      </c>
      <c r="BN51" s="101" t="str">
        <f t="shared" si="664"/>
        <v/>
      </c>
      <c r="BO51" s="102" t="s">
        <v>292</v>
      </c>
      <c r="BP51" s="103" t="s">
        <v>292</v>
      </c>
      <c r="BQ51" s="104" t="str">
        <f t="shared" si="665"/>
        <v/>
      </c>
      <c r="BR51" s="105" t="str">
        <f t="shared" si="666"/>
        <v/>
      </c>
      <c r="BS51" s="106" t="str">
        <f t="shared" si="667"/>
        <v/>
      </c>
      <c r="BT51" s="107" t="s">
        <v>292</v>
      </c>
      <c r="BU51" s="108" t="str">
        <f t="shared" si="668"/>
        <v/>
      </c>
      <c r="BV51" s="2" t="str">
        <f t="shared" si="669"/>
        <v/>
      </c>
      <c r="BW51" s="99"/>
      <c r="BX51" s="244" t="s">
        <v>292</v>
      </c>
      <c r="BY51" s="100" t="str">
        <f>IF(CC51="","",BY$3)</f>
        <v/>
      </c>
      <c r="BZ51" s="101" t="str">
        <f>IF(CC51="","",BY$1)</f>
        <v/>
      </c>
      <c r="CA51" s="102" t="s">
        <v>292</v>
      </c>
      <c r="CB51" s="103" t="s">
        <v>292</v>
      </c>
      <c r="CC51" s="104" t="str">
        <f>IF(CJ51="","",IF(ISNUMBER(SEARCH(":",CJ51)),MID(CJ51,FIND(":",CJ51)+2,FIND("(",CJ51)-FIND(":",CJ51)-3),LEFT(CJ51,FIND("(",CJ51)-2)))</f>
        <v/>
      </c>
      <c r="CD51" s="105" t="str">
        <f>IF(CJ51="","",MID(CJ51,FIND("(",CJ51)+1,4))</f>
        <v/>
      </c>
      <c r="CE51" s="106" t="str">
        <f>IF(ISNUMBER(SEARCH("*female*",CJ51)),"female",IF(ISNUMBER(SEARCH("*male*",CJ51)),"male",""))</f>
        <v/>
      </c>
      <c r="CF51" s="107" t="s">
        <v>292</v>
      </c>
      <c r="CG51" s="108" t="str">
        <f>IF(CC51="","",(MID(CC51,(SEARCH("^^",SUBSTITUTE(CC51," ","^^",LEN(CC51)-LEN(SUBSTITUTE(CC51," ","")))))+1,99)&amp;"_"&amp;LEFT(CC51,FIND(" ",CC51)-1)&amp;"_"&amp;CD51))</f>
        <v/>
      </c>
      <c r="CH51" s="2" t="str">
        <f>IF(CJ51="","",IF((LEN(CJ51)-LEN(SUBSTITUTE(CJ51,"male","")))/LEN("male")&gt;1,"!",IF(RIGHT(CJ51,1)=")","",IF(RIGHT(CJ51,2)=") ","",IF(RIGHT(CJ51,2)=").","","!!")))))</f>
        <v/>
      </c>
      <c r="CI51" s="99"/>
      <c r="CJ51" s="2" t="s">
        <v>292</v>
      </c>
      <c r="CK51" s="100" t="str">
        <f t="shared" si="670"/>
        <v/>
      </c>
      <c r="CL51" s="101" t="str">
        <f t="shared" si="671"/>
        <v/>
      </c>
      <c r="CM51" s="102" t="s">
        <v>292</v>
      </c>
      <c r="CN51" s="103" t="s">
        <v>292</v>
      </c>
      <c r="CO51" s="104" t="str">
        <f t="shared" si="672"/>
        <v/>
      </c>
      <c r="CP51" s="105" t="str">
        <f t="shared" si="673"/>
        <v/>
      </c>
      <c r="CQ51" s="106" t="str">
        <f t="shared" si="674"/>
        <v/>
      </c>
      <c r="CR51" s="107" t="s">
        <v>292</v>
      </c>
      <c r="CS51" s="108" t="str">
        <f t="shared" si="675"/>
        <v/>
      </c>
      <c r="CT51" s="2" t="str">
        <f t="shared" si="676"/>
        <v/>
      </c>
      <c r="CU51" s="99"/>
      <c r="CV51" s="244" t="s">
        <v>292</v>
      </c>
      <c r="CW51" s="100" t="str">
        <f t="shared" si="677"/>
        <v/>
      </c>
      <c r="CX51" s="101" t="str">
        <f t="shared" si="678"/>
        <v/>
      </c>
      <c r="CY51" s="102" t="str">
        <f t="shared" si="246"/>
        <v/>
      </c>
      <c r="CZ51" s="102" t="str">
        <f t="shared" si="247"/>
        <v/>
      </c>
      <c r="DA51" s="104" t="str">
        <f t="shared" si="679"/>
        <v/>
      </c>
      <c r="DB51" s="105" t="str">
        <f t="shared" si="680"/>
        <v/>
      </c>
      <c r="DC51" s="106" t="str">
        <f t="shared" si="681"/>
        <v/>
      </c>
      <c r="DD51" s="107" t="str">
        <f t="shared" si="682"/>
        <v/>
      </c>
      <c r="DE51" s="108" t="str">
        <f t="shared" si="683"/>
        <v/>
      </c>
      <c r="DF51" s="2" t="str">
        <f t="shared" si="684"/>
        <v/>
      </c>
      <c r="DG51" s="99"/>
      <c r="DH51" s="244"/>
      <c r="DI51" s="100" t="str">
        <f t="shared" ref="DI51" si="787">IF(DM51="","",DI$3)</f>
        <v/>
      </c>
      <c r="DJ51" s="101" t="str">
        <f t="shared" ref="DJ51" si="788">IF(DM51="","",DI$1)</f>
        <v/>
      </c>
      <c r="DK51" s="102" t="str">
        <f t="shared" si="256"/>
        <v/>
      </c>
      <c r="DL51" s="102" t="str">
        <f t="shared" si="257"/>
        <v/>
      </c>
      <c r="DM51" s="104" t="str">
        <f t="shared" ref="DM51" si="789">IF(DT51="","",IF(ISNUMBER(SEARCH(":",DT51)),MID(DT51,FIND(":",DT51)+2,FIND("(",DT51)-FIND(":",DT51)-3),LEFT(DT51,FIND("(",DT51)-2)))</f>
        <v/>
      </c>
      <c r="DN51" s="105" t="str">
        <f t="shared" ref="DN51" si="790">IF(DT51="","",MID(DT51,FIND("(",DT51)+1,4))</f>
        <v/>
      </c>
      <c r="DO51" s="106" t="str">
        <f t="shared" ref="DO51" si="791">IF(ISNUMBER(SEARCH("*female*",DT51)),"female",IF(ISNUMBER(SEARCH("*male*",DT51)),"male",""))</f>
        <v/>
      </c>
      <c r="DP51" s="107" t="str">
        <f t="shared" ref="DP51" si="792">IF(DT51="","",IF(ISERROR(MID(DT51,FIND("male,",DT51)+6,(FIND(")",DT51)-(FIND("male,",DT51)+6))))=TRUE,"missing/error",MID(DT51,FIND("male,",DT51)+6,(FIND(")",DT51)-(FIND("male,",DT51)+6)))))</f>
        <v/>
      </c>
      <c r="DQ51" s="108" t="str">
        <f t="shared" ref="DQ51" si="793">IF(DM51="","",(MID(DM51,(SEARCH("^^",SUBSTITUTE(DM51," ","^^",LEN(DM51)-LEN(SUBSTITUTE(DM51," ","")))))+1,99)&amp;"_"&amp;LEFT(DM51,FIND(" ",DM51)-1)&amp;"_"&amp;DN51))</f>
        <v/>
      </c>
      <c r="DR51" s="2" t="str">
        <f t="shared" si="685"/>
        <v/>
      </c>
      <c r="DS51" s="99"/>
      <c r="DT51" s="244"/>
      <c r="DU51" s="100" t="str">
        <f t="shared" si="71"/>
        <v/>
      </c>
      <c r="DV51" s="101" t="str">
        <f t="shared" si="686"/>
        <v/>
      </c>
      <c r="DW51" s="102" t="str">
        <f t="shared" si="265"/>
        <v/>
      </c>
      <c r="DX51" s="102" t="str">
        <f t="shared" si="266"/>
        <v/>
      </c>
      <c r="DY51" s="104" t="str">
        <f t="shared" si="687"/>
        <v/>
      </c>
      <c r="DZ51" s="105" t="str">
        <f t="shared" si="688"/>
        <v/>
      </c>
      <c r="EA51" s="106" t="str">
        <f t="shared" si="689"/>
        <v/>
      </c>
      <c r="EB51" s="107" t="str">
        <f t="shared" si="690"/>
        <v/>
      </c>
      <c r="EC51" s="108" t="str">
        <f t="shared" si="691"/>
        <v/>
      </c>
      <c r="ED51" s="2" t="str">
        <f t="shared" si="692"/>
        <v/>
      </c>
      <c r="EE51" s="99"/>
      <c r="EF51" s="244"/>
      <c r="EG51" s="100" t="str">
        <f t="shared" si="79"/>
        <v/>
      </c>
      <c r="EH51" s="101" t="str">
        <f t="shared" si="693"/>
        <v/>
      </c>
      <c r="EI51" s="102" t="str">
        <f t="shared" si="623"/>
        <v/>
      </c>
      <c r="EJ51" s="102" t="str">
        <f t="shared" si="614"/>
        <v/>
      </c>
      <c r="EK51" s="104" t="str">
        <f t="shared" si="694"/>
        <v/>
      </c>
      <c r="EL51" s="105" t="str">
        <f t="shared" si="695"/>
        <v/>
      </c>
      <c r="EM51" s="106" t="str">
        <f t="shared" si="696"/>
        <v/>
      </c>
      <c r="EN51" s="107" t="str">
        <f t="shared" si="697"/>
        <v/>
      </c>
      <c r="EO51" s="108" t="str">
        <f t="shared" si="698"/>
        <v/>
      </c>
      <c r="EP51" s="2" t="str">
        <f t="shared" si="699"/>
        <v/>
      </c>
      <c r="EQ51" s="99"/>
      <c r="ER51" s="244"/>
      <c r="ES51" s="100" t="str">
        <f t="shared" si="87"/>
        <v/>
      </c>
      <c r="ET51" s="101" t="str">
        <f t="shared" si="275"/>
        <v/>
      </c>
      <c r="EU51" s="102" t="str">
        <f t="shared" si="276"/>
        <v/>
      </c>
      <c r="EV51" s="102" t="str">
        <f t="shared" si="277"/>
        <v/>
      </c>
      <c r="EW51" s="104" t="str">
        <f t="shared" si="278"/>
        <v/>
      </c>
      <c r="EX51" s="105" t="str">
        <f t="shared" si="279"/>
        <v/>
      </c>
      <c r="EY51" s="106" t="str">
        <f t="shared" si="280"/>
        <v/>
      </c>
      <c r="EZ51" s="107" t="str">
        <f t="shared" si="281"/>
        <v/>
      </c>
      <c r="FA51" s="108" t="str">
        <f t="shared" si="282"/>
        <v/>
      </c>
      <c r="FB51" s="2" t="str">
        <f t="shared" si="283"/>
        <v/>
      </c>
      <c r="FC51" s="99"/>
      <c r="FD51" s="244"/>
      <c r="FE51" s="100"/>
      <c r="FF51" s="101" t="str">
        <f t="shared" si="700"/>
        <v/>
      </c>
      <c r="FG51" s="102"/>
      <c r="FH51" s="103"/>
      <c r="FI51" s="104" t="str">
        <f t="shared" si="701"/>
        <v/>
      </c>
      <c r="FJ51" s="105" t="str">
        <f t="shared" si="702"/>
        <v/>
      </c>
      <c r="FK51" s="106" t="str">
        <f t="shared" si="703"/>
        <v/>
      </c>
      <c r="FL51" s="107" t="str">
        <f t="shared" si="704"/>
        <v/>
      </c>
      <c r="FM51" s="108" t="str">
        <f t="shared" si="705"/>
        <v/>
      </c>
      <c r="FN51" s="2" t="str">
        <f t="shared" si="706"/>
        <v/>
      </c>
      <c r="FO51" s="99"/>
      <c r="FP51" s="244"/>
      <c r="FQ51" s="100" t="str">
        <f t="shared" si="707"/>
        <v/>
      </c>
      <c r="FR51" s="101" t="str">
        <f t="shared" si="708"/>
        <v/>
      </c>
      <c r="FS51" s="102"/>
      <c r="FT51" s="103"/>
      <c r="FU51" s="104" t="str">
        <f t="shared" si="709"/>
        <v/>
      </c>
      <c r="FV51" s="105" t="str">
        <f t="shared" si="710"/>
        <v/>
      </c>
      <c r="FW51" s="106" t="str">
        <f t="shared" si="711"/>
        <v/>
      </c>
      <c r="FX51" s="107" t="str">
        <f t="shared" si="712"/>
        <v/>
      </c>
      <c r="FY51" s="108" t="str">
        <f t="shared" si="713"/>
        <v/>
      </c>
      <c r="FZ51" s="2" t="str">
        <f t="shared" si="714"/>
        <v/>
      </c>
      <c r="GA51" s="99"/>
      <c r="GB51" s="244"/>
      <c r="GC51" s="100" t="str">
        <f t="shared" si="715"/>
        <v/>
      </c>
      <c r="GD51" s="101" t="str">
        <f t="shared" si="716"/>
        <v/>
      </c>
      <c r="GE51" s="102"/>
      <c r="GF51" s="103"/>
      <c r="GG51" s="104" t="str">
        <f t="shared" si="717"/>
        <v/>
      </c>
      <c r="GH51" s="105" t="str">
        <f t="shared" si="718"/>
        <v/>
      </c>
      <c r="GI51" s="106" t="str">
        <f t="shared" si="719"/>
        <v/>
      </c>
      <c r="GJ51" s="107" t="str">
        <f t="shared" si="720"/>
        <v/>
      </c>
      <c r="GK51" s="108" t="str">
        <f t="shared" si="721"/>
        <v/>
      </c>
      <c r="GL51" s="2" t="str">
        <f t="shared" si="722"/>
        <v/>
      </c>
      <c r="GM51" s="99"/>
      <c r="GN51" s="244"/>
      <c r="GO51" s="100" t="str">
        <f t="shared" si="723"/>
        <v/>
      </c>
      <c r="GP51" s="101" t="str">
        <f t="shared" si="724"/>
        <v/>
      </c>
      <c r="GQ51" s="102"/>
      <c r="GR51" s="103"/>
      <c r="GS51" s="104" t="str">
        <f t="shared" si="725"/>
        <v/>
      </c>
      <c r="GT51" s="105" t="str">
        <f t="shared" si="726"/>
        <v/>
      </c>
      <c r="GU51" s="106" t="str">
        <f t="shared" si="727"/>
        <v/>
      </c>
      <c r="GV51" s="107" t="str">
        <f t="shared" si="728"/>
        <v/>
      </c>
      <c r="GW51" s="108" t="str">
        <f t="shared" si="729"/>
        <v/>
      </c>
      <c r="GX51" s="2" t="str">
        <f t="shared" si="730"/>
        <v/>
      </c>
      <c r="GY51" s="99"/>
      <c r="GZ51" s="244"/>
      <c r="HA51" s="100" t="str">
        <f t="shared" si="731"/>
        <v/>
      </c>
      <c r="HB51" s="101" t="str">
        <f t="shared" si="732"/>
        <v/>
      </c>
      <c r="HC51" s="102"/>
      <c r="HD51" s="103"/>
      <c r="HE51" s="104" t="str">
        <f t="shared" si="733"/>
        <v/>
      </c>
      <c r="HF51" s="105" t="str">
        <f t="shared" si="734"/>
        <v/>
      </c>
      <c r="HG51" s="106" t="str">
        <f t="shared" si="735"/>
        <v/>
      </c>
      <c r="HH51" s="107" t="str">
        <f t="shared" si="736"/>
        <v/>
      </c>
      <c r="HI51" s="108" t="str">
        <f t="shared" si="737"/>
        <v/>
      </c>
      <c r="HJ51" s="2" t="str">
        <f t="shared" si="738"/>
        <v/>
      </c>
      <c r="HK51" s="99"/>
      <c r="HL51" s="244"/>
      <c r="HM51" s="100" t="str">
        <f t="shared" si="739"/>
        <v/>
      </c>
      <c r="HN51" s="101" t="str">
        <f t="shared" si="740"/>
        <v/>
      </c>
      <c r="HO51" s="102"/>
      <c r="HP51" s="103"/>
      <c r="HQ51" s="104" t="str">
        <f t="shared" si="741"/>
        <v/>
      </c>
      <c r="HR51" s="105" t="str">
        <f t="shared" si="742"/>
        <v/>
      </c>
      <c r="HS51" s="106" t="str">
        <f t="shared" si="743"/>
        <v/>
      </c>
      <c r="HT51" s="107" t="str">
        <f t="shared" si="744"/>
        <v/>
      </c>
      <c r="HU51" s="108" t="str">
        <f t="shared" si="745"/>
        <v/>
      </c>
      <c r="HV51" s="2" t="str">
        <f t="shared" si="746"/>
        <v/>
      </c>
      <c r="HW51" s="99"/>
      <c r="HX51" s="244"/>
      <c r="HY51" s="100" t="str">
        <f t="shared" si="747"/>
        <v/>
      </c>
      <c r="HZ51" s="101" t="str">
        <f t="shared" si="748"/>
        <v/>
      </c>
      <c r="IA51" s="102"/>
      <c r="IB51" s="103"/>
      <c r="IC51" s="104" t="str">
        <f t="shared" si="749"/>
        <v/>
      </c>
      <c r="ID51" s="105" t="str">
        <f t="shared" si="750"/>
        <v/>
      </c>
      <c r="IE51" s="106" t="str">
        <f t="shared" si="751"/>
        <v/>
      </c>
      <c r="IF51" s="107" t="str">
        <f t="shared" si="752"/>
        <v/>
      </c>
      <c r="IG51" s="108" t="str">
        <f t="shared" si="753"/>
        <v/>
      </c>
      <c r="IH51" s="2" t="str">
        <f t="shared" si="754"/>
        <v/>
      </c>
      <c r="II51" s="99"/>
      <c r="IJ51" s="244"/>
      <c r="IK51" s="100" t="str">
        <f t="shared" si="755"/>
        <v/>
      </c>
      <c r="IL51" s="101" t="str">
        <f t="shared" si="756"/>
        <v/>
      </c>
      <c r="IM51" s="102"/>
      <c r="IN51" s="103"/>
      <c r="IO51" s="104" t="str">
        <f t="shared" si="757"/>
        <v/>
      </c>
      <c r="IP51" s="105" t="str">
        <f t="shared" si="758"/>
        <v/>
      </c>
      <c r="IQ51" s="106" t="str">
        <f t="shared" si="759"/>
        <v/>
      </c>
      <c r="IR51" s="107" t="str">
        <f t="shared" si="760"/>
        <v/>
      </c>
      <c r="IS51" s="108" t="str">
        <f t="shared" si="761"/>
        <v/>
      </c>
      <c r="IT51" s="2" t="str">
        <f t="shared" si="762"/>
        <v/>
      </c>
      <c r="IU51" s="99"/>
      <c r="IV51" s="244"/>
      <c r="IW51" s="100" t="str">
        <f t="shared" si="763"/>
        <v/>
      </c>
      <c r="IX51" s="101" t="str">
        <f t="shared" si="764"/>
        <v/>
      </c>
      <c r="IY51" s="102"/>
      <c r="IZ51" s="103"/>
      <c r="JA51" s="104" t="str">
        <f t="shared" si="765"/>
        <v/>
      </c>
      <c r="JB51" s="105" t="str">
        <f t="shared" si="766"/>
        <v/>
      </c>
      <c r="JC51" s="106" t="str">
        <f t="shared" si="767"/>
        <v/>
      </c>
      <c r="JD51" s="107" t="str">
        <f t="shared" si="768"/>
        <v/>
      </c>
      <c r="JE51" s="108" t="str">
        <f t="shared" si="769"/>
        <v/>
      </c>
      <c r="JF51" s="2" t="str">
        <f t="shared" si="770"/>
        <v/>
      </c>
      <c r="JG51" s="99"/>
      <c r="JH51" s="244"/>
      <c r="JI51" s="100" t="str">
        <f t="shared" si="771"/>
        <v/>
      </c>
      <c r="JJ51" s="101" t="str">
        <f t="shared" si="772"/>
        <v/>
      </c>
      <c r="JK51" s="102"/>
      <c r="JL51" s="103"/>
      <c r="JM51" s="104" t="str">
        <f t="shared" si="773"/>
        <v/>
      </c>
      <c r="JN51" s="105" t="str">
        <f t="shared" si="774"/>
        <v/>
      </c>
      <c r="JO51" s="106" t="str">
        <f t="shared" si="775"/>
        <v/>
      </c>
      <c r="JP51" s="107" t="str">
        <f t="shared" si="776"/>
        <v/>
      </c>
      <c r="JQ51" s="108" t="str">
        <f t="shared" si="777"/>
        <v/>
      </c>
      <c r="JR51" s="2" t="str">
        <f t="shared" si="778"/>
        <v/>
      </c>
      <c r="JS51" s="99"/>
      <c r="JT51" s="244"/>
      <c r="JU51" s="100" t="str">
        <f t="shared" si="779"/>
        <v/>
      </c>
      <c r="JV51" s="101" t="str">
        <f t="shared" si="780"/>
        <v/>
      </c>
      <c r="JW51" s="102"/>
      <c r="JX51" s="103"/>
      <c r="JY51" s="104" t="str">
        <f t="shared" si="781"/>
        <v/>
      </c>
      <c r="JZ51" s="105" t="str">
        <f t="shared" si="782"/>
        <v/>
      </c>
      <c r="KA51" s="106" t="str">
        <f t="shared" si="783"/>
        <v/>
      </c>
      <c r="KB51" s="107" t="str">
        <f t="shared" si="784"/>
        <v/>
      </c>
      <c r="KC51" s="108" t="str">
        <f t="shared" si="785"/>
        <v/>
      </c>
      <c r="KD51" s="2" t="str">
        <f t="shared" si="786"/>
        <v/>
      </c>
      <c r="KE51" s="99"/>
      <c r="KF51" s="244"/>
    </row>
    <row r="52" spans="1:292" ht="13.5" customHeight="1" x14ac:dyDescent="0.25">
      <c r="A52" s="20"/>
      <c r="B52" s="99" t="s">
        <v>553</v>
      </c>
      <c r="C52" s="2" t="s">
        <v>554</v>
      </c>
      <c r="D52" s="244"/>
      <c r="E52" s="100" t="str">
        <f t="shared" si="184"/>
        <v/>
      </c>
      <c r="F52" s="101" t="str">
        <f t="shared" si="185"/>
        <v/>
      </c>
      <c r="G52" s="102"/>
      <c r="H52" s="103"/>
      <c r="I52" s="104" t="str">
        <f t="shared" si="186"/>
        <v/>
      </c>
      <c r="J52" s="105" t="str">
        <f t="shared" si="187"/>
        <v/>
      </c>
      <c r="K52" s="106" t="str">
        <f t="shared" si="188"/>
        <v/>
      </c>
      <c r="L52" s="107" t="str">
        <f t="shared" si="189"/>
        <v/>
      </c>
      <c r="M52" s="108" t="str">
        <f t="shared" si="190"/>
        <v/>
      </c>
      <c r="N52" s="2" t="str">
        <f t="shared" si="191"/>
        <v/>
      </c>
      <c r="O52" s="99"/>
      <c r="P52" s="244" t="s">
        <v>292</v>
      </c>
      <c r="Q52" s="100" t="str">
        <f t="shared" si="192"/>
        <v/>
      </c>
      <c r="R52" s="101" t="str">
        <f t="shared" si="193"/>
        <v/>
      </c>
      <c r="S52" s="102"/>
      <c r="T52" s="103"/>
      <c r="U52" s="104" t="str">
        <f t="shared" si="194"/>
        <v/>
      </c>
      <c r="V52" s="105" t="str">
        <f t="shared" si="195"/>
        <v/>
      </c>
      <c r="W52" s="106" t="str">
        <f t="shared" si="196"/>
        <v/>
      </c>
      <c r="X52" s="107" t="str">
        <f t="shared" si="197"/>
        <v/>
      </c>
      <c r="Y52" s="108" t="str">
        <f t="shared" si="198"/>
        <v/>
      </c>
      <c r="Z52" s="2" t="str">
        <f t="shared" si="199"/>
        <v/>
      </c>
      <c r="AA52" s="99"/>
      <c r="AB52" s="244" t="s">
        <v>292</v>
      </c>
      <c r="AC52" s="100">
        <f t="shared" si="200"/>
        <v>35720</v>
      </c>
      <c r="AD52" s="101" t="str">
        <f t="shared" si="201"/>
        <v>Jagland I</v>
      </c>
      <c r="AE52" s="102">
        <v>35363</v>
      </c>
      <c r="AF52" s="103">
        <v>35384</v>
      </c>
      <c r="AG52" s="104" t="str">
        <f t="shared" si="202"/>
        <v>Sylvia Brustad</v>
      </c>
      <c r="AH52" s="105" t="str">
        <f t="shared" si="203"/>
        <v>1966</v>
      </c>
      <c r="AI52" s="106" t="str">
        <f t="shared" si="204"/>
        <v>female</v>
      </c>
      <c r="AJ52" s="107" t="str">
        <f t="shared" si="205"/>
        <v>no_dna01</v>
      </c>
      <c r="AK52" s="108" t="str">
        <f t="shared" si="206"/>
        <v>Brustad_Sylvia_1966</v>
      </c>
      <c r="AL52" s="2" t="str">
        <f t="shared" si="207"/>
        <v/>
      </c>
      <c r="AM52" s="99"/>
      <c r="AN52" s="244" t="s">
        <v>706</v>
      </c>
      <c r="AO52" s="100" t="str">
        <f t="shared" si="208"/>
        <v/>
      </c>
      <c r="AP52" s="101" t="str">
        <f t="shared" si="209"/>
        <v/>
      </c>
      <c r="AQ52" s="102" t="s">
        <v>292</v>
      </c>
      <c r="AR52" s="103" t="s">
        <v>292</v>
      </c>
      <c r="AS52" s="104" t="str">
        <f t="shared" si="210"/>
        <v/>
      </c>
      <c r="AT52" s="105" t="str">
        <f t="shared" si="211"/>
        <v/>
      </c>
      <c r="AU52" s="106" t="str">
        <f t="shared" si="212"/>
        <v/>
      </c>
      <c r="AV52" s="107" t="s">
        <v>292</v>
      </c>
      <c r="AW52" s="108" t="str">
        <f t="shared" si="213"/>
        <v/>
      </c>
      <c r="AX52" s="2" t="str">
        <f t="shared" si="214"/>
        <v/>
      </c>
      <c r="AY52" s="99"/>
      <c r="AZ52" s="244" t="s">
        <v>292</v>
      </c>
      <c r="BA52" s="100" t="str">
        <f t="shared" si="215"/>
        <v/>
      </c>
      <c r="BB52" s="101" t="str">
        <f t="shared" si="216"/>
        <v/>
      </c>
      <c r="BC52" s="102" t="s">
        <v>292</v>
      </c>
      <c r="BD52" s="103" t="s">
        <v>292</v>
      </c>
      <c r="BE52" s="104" t="str">
        <f t="shared" si="217"/>
        <v/>
      </c>
      <c r="BF52" s="105" t="str">
        <f t="shared" si="218"/>
        <v/>
      </c>
      <c r="BG52" s="106" t="str">
        <f t="shared" si="219"/>
        <v/>
      </c>
      <c r="BH52" s="107" t="str">
        <f t="shared" si="220"/>
        <v/>
      </c>
      <c r="BI52" s="108" t="str">
        <f t="shared" si="221"/>
        <v/>
      </c>
      <c r="BJ52" s="2" t="str">
        <f t="shared" si="222"/>
        <v/>
      </c>
      <c r="BK52" s="99"/>
      <c r="BL52" s="244" t="s">
        <v>292</v>
      </c>
      <c r="BM52" s="100" t="str">
        <f t="shared" si="223"/>
        <v/>
      </c>
      <c r="BN52" s="101" t="str">
        <f t="shared" si="224"/>
        <v/>
      </c>
      <c r="BO52" s="102" t="s">
        <v>292</v>
      </c>
      <c r="BP52" s="103" t="s">
        <v>292</v>
      </c>
      <c r="BQ52" s="104" t="str">
        <f t="shared" si="225"/>
        <v/>
      </c>
      <c r="BR52" s="105" t="str">
        <f t="shared" si="226"/>
        <v/>
      </c>
      <c r="BS52" s="106" t="str">
        <f t="shared" si="227"/>
        <v/>
      </c>
      <c r="BT52" s="107" t="s">
        <v>292</v>
      </c>
      <c r="BU52" s="108" t="str">
        <f t="shared" si="228"/>
        <v/>
      </c>
      <c r="BV52" s="2" t="str">
        <f t="shared" si="229"/>
        <v/>
      </c>
      <c r="BW52" s="99"/>
      <c r="BX52" s="244" t="s">
        <v>292</v>
      </c>
      <c r="BY52" s="100" t="str">
        <f t="shared" si="230"/>
        <v/>
      </c>
      <c r="BZ52" s="101" t="str">
        <f t="shared" si="231"/>
        <v/>
      </c>
      <c r="CA52" s="102" t="s">
        <v>292</v>
      </c>
      <c r="CB52" s="103" t="s">
        <v>292</v>
      </c>
      <c r="CC52" s="104" t="str">
        <f t="shared" si="232"/>
        <v/>
      </c>
      <c r="CD52" s="105" t="str">
        <f t="shared" si="233"/>
        <v/>
      </c>
      <c r="CE52" s="106" t="str">
        <f t="shared" si="234"/>
        <v/>
      </c>
      <c r="CF52" s="107" t="s">
        <v>292</v>
      </c>
      <c r="CG52" s="108" t="str">
        <f t="shared" si="235"/>
        <v/>
      </c>
      <c r="CH52" s="2" t="str">
        <f t="shared" si="236"/>
        <v/>
      </c>
      <c r="CI52" s="99"/>
      <c r="CJ52" s="244" t="s">
        <v>292</v>
      </c>
      <c r="CK52" s="100" t="str">
        <f t="shared" si="237"/>
        <v/>
      </c>
      <c r="CL52" s="101" t="str">
        <f t="shared" si="238"/>
        <v/>
      </c>
      <c r="CM52" s="102"/>
      <c r="CN52" s="103"/>
      <c r="CO52" s="104" t="str">
        <f t="shared" si="239"/>
        <v/>
      </c>
      <c r="CP52" s="105" t="str">
        <f t="shared" si="240"/>
        <v/>
      </c>
      <c r="CQ52" s="106" t="str">
        <f t="shared" si="241"/>
        <v/>
      </c>
      <c r="CR52" s="107" t="s">
        <v>292</v>
      </c>
      <c r="CS52" s="108" t="str">
        <f t="shared" si="242"/>
        <v/>
      </c>
      <c r="CT52" s="2" t="str">
        <f t="shared" si="243"/>
        <v/>
      </c>
      <c r="CU52" s="99"/>
      <c r="CV52" s="244" t="s">
        <v>292</v>
      </c>
      <c r="CW52" s="100" t="str">
        <f t="shared" si="244"/>
        <v/>
      </c>
      <c r="CX52" s="101" t="str">
        <f t="shared" si="245"/>
        <v/>
      </c>
      <c r="CY52" s="102" t="str">
        <f t="shared" si="246"/>
        <v/>
      </c>
      <c r="CZ52" s="102" t="str">
        <f t="shared" si="247"/>
        <v/>
      </c>
      <c r="DA52" s="104" t="str">
        <f t="shared" si="248"/>
        <v/>
      </c>
      <c r="DB52" s="105" t="str">
        <f t="shared" si="249"/>
        <v/>
      </c>
      <c r="DC52" s="106" t="str">
        <f t="shared" si="250"/>
        <v/>
      </c>
      <c r="DD52" s="107" t="str">
        <f t="shared" si="251"/>
        <v/>
      </c>
      <c r="DE52" s="108" t="str">
        <f t="shared" si="252"/>
        <v/>
      </c>
      <c r="DF52" s="2" t="str">
        <f t="shared" si="253"/>
        <v/>
      </c>
      <c r="DG52" s="99"/>
      <c r="DH52" s="244"/>
      <c r="DI52" s="100" t="str">
        <f t="shared" si="254"/>
        <v/>
      </c>
      <c r="DJ52" s="101" t="str">
        <f t="shared" si="255"/>
        <v/>
      </c>
      <c r="DK52" s="102" t="str">
        <f t="shared" si="256"/>
        <v/>
      </c>
      <c r="DL52" s="102" t="str">
        <f t="shared" si="257"/>
        <v/>
      </c>
      <c r="DM52" s="104" t="str">
        <f t="shared" si="258"/>
        <v/>
      </c>
      <c r="DN52" s="105" t="str">
        <f t="shared" si="259"/>
        <v/>
      </c>
      <c r="DO52" s="106" t="str">
        <f t="shared" si="260"/>
        <v/>
      </c>
      <c r="DP52" s="107" t="str">
        <f t="shared" si="261"/>
        <v/>
      </c>
      <c r="DQ52" s="108" t="str">
        <f t="shared" si="262"/>
        <v/>
      </c>
      <c r="DR52" s="2" t="str">
        <f t="shared" si="263"/>
        <v/>
      </c>
      <c r="DS52" s="99"/>
      <c r="DT52" s="244"/>
      <c r="DU52" s="100" t="str">
        <f t="shared" si="71"/>
        <v/>
      </c>
      <c r="DV52" s="101" t="str">
        <f t="shared" si="264"/>
        <v/>
      </c>
      <c r="DW52" s="102" t="str">
        <f t="shared" si="265"/>
        <v/>
      </c>
      <c r="DX52" s="102" t="str">
        <f t="shared" si="266"/>
        <v/>
      </c>
      <c r="DY52" s="104" t="str">
        <f t="shared" si="267"/>
        <v/>
      </c>
      <c r="DZ52" s="105" t="str">
        <f t="shared" si="268"/>
        <v/>
      </c>
      <c r="EA52" s="106" t="str">
        <f t="shared" si="269"/>
        <v/>
      </c>
      <c r="EB52" s="107" t="str">
        <f t="shared" si="270"/>
        <v/>
      </c>
      <c r="EC52" s="108" t="str">
        <f t="shared" si="271"/>
        <v/>
      </c>
      <c r="ED52" s="2" t="str">
        <f t="shared" si="272"/>
        <v/>
      </c>
      <c r="EE52" s="99"/>
      <c r="EF52" s="244"/>
      <c r="EG52" s="100" t="str">
        <f t="shared" si="79"/>
        <v/>
      </c>
      <c r="EH52" s="101" t="str">
        <f t="shared" si="693"/>
        <v/>
      </c>
      <c r="EI52" s="102" t="str">
        <f t="shared" si="623"/>
        <v/>
      </c>
      <c r="EJ52" s="102" t="str">
        <f t="shared" si="614"/>
        <v/>
      </c>
      <c r="EK52" s="104" t="str">
        <f t="shared" si="694"/>
        <v/>
      </c>
      <c r="EL52" s="105" t="str">
        <f t="shared" si="695"/>
        <v/>
      </c>
      <c r="EM52" s="106" t="str">
        <f t="shared" si="696"/>
        <v/>
      </c>
      <c r="EN52" s="107" t="str">
        <f t="shared" si="697"/>
        <v/>
      </c>
      <c r="EO52" s="108" t="str">
        <f t="shared" si="698"/>
        <v/>
      </c>
      <c r="EP52" s="2" t="str">
        <f t="shared" si="699"/>
        <v/>
      </c>
      <c r="EQ52" s="99"/>
      <c r="ER52" s="244"/>
      <c r="ES52" s="100" t="str">
        <f t="shared" si="87"/>
        <v/>
      </c>
      <c r="ET52" s="101" t="str">
        <f t="shared" si="275"/>
        <v/>
      </c>
      <c r="EU52" s="102" t="str">
        <f t="shared" si="276"/>
        <v/>
      </c>
      <c r="EV52" s="102" t="str">
        <f t="shared" si="277"/>
        <v/>
      </c>
      <c r="EW52" s="104" t="str">
        <f t="shared" si="278"/>
        <v/>
      </c>
      <c r="EX52" s="105" t="str">
        <f t="shared" si="279"/>
        <v/>
      </c>
      <c r="EY52" s="106" t="str">
        <f t="shared" si="280"/>
        <v/>
      </c>
      <c r="EZ52" s="107" t="str">
        <f t="shared" si="281"/>
        <v/>
      </c>
      <c r="FA52" s="108" t="str">
        <f t="shared" si="282"/>
        <v/>
      </c>
      <c r="FB52" s="2" t="str">
        <f t="shared" si="283"/>
        <v/>
      </c>
      <c r="FC52" s="99"/>
      <c r="FD52" s="244"/>
      <c r="FE52" s="100"/>
      <c r="FF52" s="101" t="str">
        <f t="shared" si="284"/>
        <v/>
      </c>
      <c r="FG52" s="102"/>
      <c r="FH52" s="103"/>
      <c r="FI52" s="104" t="str">
        <f t="shared" si="285"/>
        <v/>
      </c>
      <c r="FJ52" s="105" t="str">
        <f t="shared" si="286"/>
        <v/>
      </c>
      <c r="FK52" s="106" t="str">
        <f t="shared" si="287"/>
        <v/>
      </c>
      <c r="FL52" s="107" t="str">
        <f t="shared" si="288"/>
        <v/>
      </c>
      <c r="FM52" s="108" t="str">
        <f t="shared" si="289"/>
        <v/>
      </c>
      <c r="FN52" s="2" t="str">
        <f t="shared" si="290"/>
        <v/>
      </c>
      <c r="FO52" s="99"/>
      <c r="FP52" s="244"/>
      <c r="FQ52" s="100" t="str">
        <f t="shared" si="291"/>
        <v/>
      </c>
      <c r="FR52" s="101" t="str">
        <f t="shared" si="292"/>
        <v/>
      </c>
      <c r="FS52" s="102"/>
      <c r="FT52" s="103"/>
      <c r="FU52" s="104" t="str">
        <f t="shared" si="293"/>
        <v/>
      </c>
      <c r="FV52" s="105" t="str">
        <f t="shared" si="294"/>
        <v/>
      </c>
      <c r="FW52" s="106" t="str">
        <f t="shared" si="295"/>
        <v/>
      </c>
      <c r="FX52" s="107" t="str">
        <f t="shared" si="296"/>
        <v/>
      </c>
      <c r="FY52" s="108" t="str">
        <f t="shared" si="297"/>
        <v/>
      </c>
      <c r="FZ52" s="2" t="str">
        <f t="shared" si="298"/>
        <v/>
      </c>
      <c r="GA52" s="99"/>
      <c r="GB52" s="244"/>
      <c r="GC52" s="100" t="str">
        <f t="shared" si="299"/>
        <v/>
      </c>
      <c r="GD52" s="101" t="str">
        <f t="shared" si="300"/>
        <v/>
      </c>
      <c r="GE52" s="102"/>
      <c r="GF52" s="103"/>
      <c r="GG52" s="104" t="str">
        <f t="shared" si="301"/>
        <v/>
      </c>
      <c r="GH52" s="105" t="str">
        <f t="shared" si="302"/>
        <v/>
      </c>
      <c r="GI52" s="106" t="str">
        <f t="shared" si="303"/>
        <v/>
      </c>
      <c r="GJ52" s="107" t="str">
        <f t="shared" si="304"/>
        <v/>
      </c>
      <c r="GK52" s="108" t="str">
        <f t="shared" si="305"/>
        <v/>
      </c>
      <c r="GL52" s="2" t="str">
        <f t="shared" si="306"/>
        <v/>
      </c>
      <c r="GM52" s="99"/>
      <c r="GN52" s="244"/>
      <c r="GO52" s="100" t="str">
        <f t="shared" si="307"/>
        <v/>
      </c>
      <c r="GP52" s="101" t="str">
        <f t="shared" si="308"/>
        <v/>
      </c>
      <c r="GQ52" s="102"/>
      <c r="GR52" s="103"/>
      <c r="GS52" s="104" t="str">
        <f t="shared" si="309"/>
        <v/>
      </c>
      <c r="GT52" s="105" t="str">
        <f t="shared" si="310"/>
        <v/>
      </c>
      <c r="GU52" s="106" t="str">
        <f t="shared" si="311"/>
        <v/>
      </c>
      <c r="GV52" s="107" t="str">
        <f t="shared" si="312"/>
        <v/>
      </c>
      <c r="GW52" s="108" t="str">
        <f t="shared" si="313"/>
        <v/>
      </c>
      <c r="GX52" s="2" t="str">
        <f t="shared" si="314"/>
        <v/>
      </c>
      <c r="GY52" s="99"/>
      <c r="GZ52" s="244"/>
      <c r="HA52" s="100" t="str">
        <f t="shared" si="315"/>
        <v/>
      </c>
      <c r="HB52" s="101" t="str">
        <f t="shared" si="316"/>
        <v/>
      </c>
      <c r="HC52" s="102"/>
      <c r="HD52" s="103"/>
      <c r="HE52" s="104" t="str">
        <f t="shared" si="317"/>
        <v/>
      </c>
      <c r="HF52" s="105" t="str">
        <f t="shared" si="318"/>
        <v/>
      </c>
      <c r="HG52" s="106" t="str">
        <f t="shared" si="319"/>
        <v/>
      </c>
      <c r="HH52" s="107" t="str">
        <f t="shared" si="320"/>
        <v/>
      </c>
      <c r="HI52" s="108" t="str">
        <f t="shared" si="321"/>
        <v/>
      </c>
      <c r="HJ52" s="2" t="str">
        <f t="shared" si="322"/>
        <v/>
      </c>
      <c r="HK52" s="99"/>
      <c r="HL52" s="244"/>
      <c r="HM52" s="100" t="str">
        <f t="shared" si="323"/>
        <v/>
      </c>
      <c r="HN52" s="101" t="str">
        <f t="shared" si="324"/>
        <v/>
      </c>
      <c r="HO52" s="102"/>
      <c r="HP52" s="103"/>
      <c r="HQ52" s="104" t="str">
        <f t="shared" si="325"/>
        <v/>
      </c>
      <c r="HR52" s="105" t="str">
        <f t="shared" si="326"/>
        <v/>
      </c>
      <c r="HS52" s="106" t="str">
        <f t="shared" si="327"/>
        <v/>
      </c>
      <c r="HT52" s="107" t="str">
        <f t="shared" si="328"/>
        <v/>
      </c>
      <c r="HU52" s="108" t="str">
        <f t="shared" si="329"/>
        <v/>
      </c>
      <c r="HV52" s="2" t="str">
        <f t="shared" si="330"/>
        <v/>
      </c>
      <c r="HW52" s="99"/>
      <c r="HX52" s="244"/>
      <c r="HY52" s="100" t="str">
        <f t="shared" si="331"/>
        <v/>
      </c>
      <c r="HZ52" s="101" t="str">
        <f t="shared" si="332"/>
        <v/>
      </c>
      <c r="IA52" s="102"/>
      <c r="IB52" s="103"/>
      <c r="IC52" s="104" t="str">
        <f t="shared" si="333"/>
        <v/>
      </c>
      <c r="ID52" s="105" t="str">
        <f t="shared" si="334"/>
        <v/>
      </c>
      <c r="IE52" s="106" t="str">
        <f t="shared" si="335"/>
        <v/>
      </c>
      <c r="IF52" s="107" t="str">
        <f t="shared" si="336"/>
        <v/>
      </c>
      <c r="IG52" s="108" t="str">
        <f t="shared" si="337"/>
        <v/>
      </c>
      <c r="IH52" s="2" t="str">
        <f t="shared" si="338"/>
        <v/>
      </c>
      <c r="II52" s="99"/>
      <c r="IJ52" s="244"/>
      <c r="IK52" s="100" t="str">
        <f t="shared" si="339"/>
        <v/>
      </c>
      <c r="IL52" s="101" t="str">
        <f t="shared" si="340"/>
        <v/>
      </c>
      <c r="IM52" s="102"/>
      <c r="IN52" s="103"/>
      <c r="IO52" s="104" t="str">
        <f t="shared" si="341"/>
        <v/>
      </c>
      <c r="IP52" s="105" t="str">
        <f t="shared" si="342"/>
        <v/>
      </c>
      <c r="IQ52" s="106" t="str">
        <f t="shared" si="343"/>
        <v/>
      </c>
      <c r="IR52" s="107" t="str">
        <f t="shared" si="344"/>
        <v/>
      </c>
      <c r="IS52" s="108" t="str">
        <f t="shared" si="345"/>
        <v/>
      </c>
      <c r="IT52" s="2" t="str">
        <f t="shared" si="346"/>
        <v/>
      </c>
      <c r="IU52" s="99"/>
      <c r="IV52" s="244"/>
      <c r="IW52" s="100" t="str">
        <f t="shared" si="347"/>
        <v/>
      </c>
      <c r="IX52" s="101" t="str">
        <f t="shared" si="348"/>
        <v/>
      </c>
      <c r="IY52" s="102"/>
      <c r="IZ52" s="103"/>
      <c r="JA52" s="104" t="str">
        <f t="shared" si="349"/>
        <v/>
      </c>
      <c r="JB52" s="105" t="str">
        <f t="shared" si="350"/>
        <v/>
      </c>
      <c r="JC52" s="106" t="str">
        <f t="shared" si="351"/>
        <v/>
      </c>
      <c r="JD52" s="107" t="str">
        <f t="shared" si="352"/>
        <v/>
      </c>
      <c r="JE52" s="108" t="str">
        <f t="shared" si="353"/>
        <v/>
      </c>
      <c r="JF52" s="2" t="str">
        <f t="shared" si="354"/>
        <v/>
      </c>
      <c r="JG52" s="99"/>
      <c r="JH52" s="244"/>
      <c r="JI52" s="100" t="str">
        <f t="shared" si="355"/>
        <v/>
      </c>
      <c r="JJ52" s="101" t="str">
        <f t="shared" si="356"/>
        <v/>
      </c>
      <c r="JK52" s="102"/>
      <c r="JL52" s="103"/>
      <c r="JM52" s="104" t="str">
        <f t="shared" si="357"/>
        <v/>
      </c>
      <c r="JN52" s="105" t="str">
        <f t="shared" si="358"/>
        <v/>
      </c>
      <c r="JO52" s="106" t="str">
        <f t="shared" si="359"/>
        <v/>
      </c>
      <c r="JP52" s="107" t="str">
        <f t="shared" si="360"/>
        <v/>
      </c>
      <c r="JQ52" s="108" t="str">
        <f t="shared" si="361"/>
        <v/>
      </c>
      <c r="JR52" s="2" t="str">
        <f t="shared" si="362"/>
        <v/>
      </c>
      <c r="JS52" s="99"/>
      <c r="JT52" s="244"/>
      <c r="JU52" s="100" t="str">
        <f t="shared" si="363"/>
        <v/>
      </c>
      <c r="JV52" s="101" t="str">
        <f t="shared" si="364"/>
        <v/>
      </c>
      <c r="JW52" s="102"/>
      <c r="JX52" s="103"/>
      <c r="JY52" s="104" t="str">
        <f t="shared" si="365"/>
        <v/>
      </c>
      <c r="JZ52" s="105" t="str">
        <f t="shared" si="366"/>
        <v/>
      </c>
      <c r="KA52" s="106" t="str">
        <f t="shared" si="367"/>
        <v/>
      </c>
      <c r="KB52" s="107" t="str">
        <f t="shared" si="368"/>
        <v/>
      </c>
      <c r="KC52" s="108" t="str">
        <f t="shared" si="369"/>
        <v/>
      </c>
      <c r="KD52" s="2" t="str">
        <f t="shared" si="370"/>
        <v/>
      </c>
      <c r="KE52" s="99"/>
      <c r="KF52" s="244"/>
    </row>
    <row r="53" spans="1:292" ht="13.5" customHeight="1" x14ac:dyDescent="0.25">
      <c r="A53" s="20"/>
      <c r="B53" s="99" t="s">
        <v>553</v>
      </c>
      <c r="C53" s="2" t="s">
        <v>554</v>
      </c>
      <c r="D53" s="244"/>
      <c r="E53" s="100" t="str">
        <f t="shared" si="184"/>
        <v/>
      </c>
      <c r="F53" s="101" t="str">
        <f t="shared" si="185"/>
        <v/>
      </c>
      <c r="G53" s="102"/>
      <c r="H53" s="103"/>
      <c r="I53" s="104" t="str">
        <f t="shared" si="186"/>
        <v/>
      </c>
      <c r="J53" s="105" t="str">
        <f t="shared" si="187"/>
        <v/>
      </c>
      <c r="K53" s="106" t="str">
        <f t="shared" si="188"/>
        <v/>
      </c>
      <c r="L53" s="107" t="str">
        <f t="shared" si="189"/>
        <v/>
      </c>
      <c r="M53" s="108" t="str">
        <f t="shared" si="190"/>
        <v/>
      </c>
      <c r="N53" s="2" t="str">
        <f t="shared" si="191"/>
        <v/>
      </c>
      <c r="O53" s="99"/>
      <c r="P53" s="244" t="s">
        <v>292</v>
      </c>
      <c r="Q53" s="100" t="str">
        <f t="shared" si="192"/>
        <v/>
      </c>
      <c r="R53" s="101" t="str">
        <f t="shared" si="193"/>
        <v/>
      </c>
      <c r="S53" s="102"/>
      <c r="T53" s="103"/>
      <c r="U53" s="104" t="str">
        <f t="shared" si="194"/>
        <v/>
      </c>
      <c r="V53" s="105" t="str">
        <f t="shared" si="195"/>
        <v/>
      </c>
      <c r="W53" s="106" t="str">
        <f t="shared" si="196"/>
        <v/>
      </c>
      <c r="X53" s="107" t="str">
        <f t="shared" si="197"/>
        <v/>
      </c>
      <c r="Y53" s="108" t="str">
        <f t="shared" si="198"/>
        <v/>
      </c>
      <c r="Z53" s="2" t="str">
        <f t="shared" si="199"/>
        <v/>
      </c>
      <c r="AA53" s="99"/>
      <c r="AB53" s="244" t="s">
        <v>292</v>
      </c>
      <c r="AC53" s="100">
        <f t="shared" si="200"/>
        <v>35720</v>
      </c>
      <c r="AD53" s="101" t="str">
        <f t="shared" si="201"/>
        <v>Jagland I</v>
      </c>
      <c r="AE53" s="103">
        <v>35384</v>
      </c>
      <c r="AF53" s="103">
        <v>35398</v>
      </c>
      <c r="AG53" s="104" t="str">
        <f t="shared" si="202"/>
        <v>Terje Rød-Larsen</v>
      </c>
      <c r="AH53" s="105" t="str">
        <f t="shared" si="203"/>
        <v>1947</v>
      </c>
      <c r="AI53" s="106" t="str">
        <f t="shared" si="204"/>
        <v>male</v>
      </c>
      <c r="AJ53" s="107" t="str">
        <f t="shared" si="205"/>
        <v>no_dna01</v>
      </c>
      <c r="AK53" s="108" t="str">
        <f t="shared" si="206"/>
        <v>Rød-Larsen_Terje_1947</v>
      </c>
      <c r="AL53" s="2" t="str">
        <f t="shared" si="207"/>
        <v/>
      </c>
      <c r="AM53" s="99" t="s">
        <v>609</v>
      </c>
      <c r="AN53" s="244" t="s">
        <v>711</v>
      </c>
      <c r="AO53" s="100" t="str">
        <f t="shared" si="208"/>
        <v/>
      </c>
      <c r="AP53" s="101" t="str">
        <f t="shared" si="209"/>
        <v/>
      </c>
      <c r="AQ53" s="102" t="s">
        <v>292</v>
      </c>
      <c r="AR53" s="103" t="s">
        <v>292</v>
      </c>
      <c r="AS53" s="104" t="str">
        <f t="shared" si="210"/>
        <v/>
      </c>
      <c r="AT53" s="105" t="str">
        <f t="shared" si="211"/>
        <v/>
      </c>
      <c r="AU53" s="106" t="str">
        <f t="shared" si="212"/>
        <v/>
      </c>
      <c r="AV53" s="107" t="s">
        <v>292</v>
      </c>
      <c r="AW53" s="108" t="str">
        <f t="shared" si="213"/>
        <v/>
      </c>
      <c r="AX53" s="2" t="str">
        <f t="shared" si="214"/>
        <v/>
      </c>
      <c r="AY53" s="99"/>
      <c r="AZ53" s="244" t="s">
        <v>292</v>
      </c>
      <c r="BA53" s="100" t="str">
        <f t="shared" si="215"/>
        <v/>
      </c>
      <c r="BB53" s="101" t="str">
        <f t="shared" si="216"/>
        <v/>
      </c>
      <c r="BC53" s="102" t="s">
        <v>292</v>
      </c>
      <c r="BD53" s="103" t="s">
        <v>292</v>
      </c>
      <c r="BE53" s="104" t="str">
        <f t="shared" si="217"/>
        <v/>
      </c>
      <c r="BF53" s="105" t="str">
        <f t="shared" si="218"/>
        <v/>
      </c>
      <c r="BG53" s="106" t="str">
        <f t="shared" si="219"/>
        <v/>
      </c>
      <c r="BH53" s="107" t="str">
        <f t="shared" si="220"/>
        <v/>
      </c>
      <c r="BI53" s="108" t="str">
        <f t="shared" si="221"/>
        <v/>
      </c>
      <c r="BJ53" s="2" t="str">
        <f t="shared" si="222"/>
        <v/>
      </c>
      <c r="BK53" s="99"/>
      <c r="BL53" s="244" t="s">
        <v>292</v>
      </c>
      <c r="BM53" s="100" t="str">
        <f t="shared" si="223"/>
        <v/>
      </c>
      <c r="BN53" s="101" t="str">
        <f t="shared" si="224"/>
        <v/>
      </c>
      <c r="BO53" s="102" t="s">
        <v>292</v>
      </c>
      <c r="BP53" s="103" t="s">
        <v>292</v>
      </c>
      <c r="BQ53" s="104" t="str">
        <f t="shared" si="225"/>
        <v/>
      </c>
      <c r="BR53" s="105" t="str">
        <f t="shared" si="226"/>
        <v/>
      </c>
      <c r="BS53" s="106" t="str">
        <f t="shared" si="227"/>
        <v/>
      </c>
      <c r="BT53" s="107" t="s">
        <v>292</v>
      </c>
      <c r="BU53" s="108" t="str">
        <f t="shared" si="228"/>
        <v/>
      </c>
      <c r="BV53" s="2" t="str">
        <f t="shared" si="229"/>
        <v/>
      </c>
      <c r="BW53" s="99"/>
      <c r="BX53" s="244" t="s">
        <v>292</v>
      </c>
      <c r="BY53" s="100" t="str">
        <f t="shared" si="230"/>
        <v/>
      </c>
      <c r="BZ53" s="101" t="str">
        <f t="shared" si="231"/>
        <v/>
      </c>
      <c r="CA53" s="102" t="s">
        <v>292</v>
      </c>
      <c r="CB53" s="103" t="s">
        <v>292</v>
      </c>
      <c r="CC53" s="104" t="str">
        <f t="shared" si="232"/>
        <v/>
      </c>
      <c r="CD53" s="105" t="str">
        <f t="shared" si="233"/>
        <v/>
      </c>
      <c r="CE53" s="106" t="str">
        <f t="shared" si="234"/>
        <v/>
      </c>
      <c r="CF53" s="107" t="s">
        <v>292</v>
      </c>
      <c r="CG53" s="108" t="str">
        <f t="shared" si="235"/>
        <v/>
      </c>
      <c r="CH53" s="2" t="str">
        <f t="shared" si="236"/>
        <v/>
      </c>
      <c r="CI53" s="99"/>
      <c r="CJ53" s="244" t="s">
        <v>292</v>
      </c>
      <c r="CK53" s="100" t="str">
        <f t="shared" si="237"/>
        <v/>
      </c>
      <c r="CL53" s="101" t="str">
        <f t="shared" si="238"/>
        <v/>
      </c>
      <c r="CM53" s="102"/>
      <c r="CN53" s="103"/>
      <c r="CO53" s="104" t="str">
        <f t="shared" si="239"/>
        <v/>
      </c>
      <c r="CP53" s="105" t="str">
        <f t="shared" si="240"/>
        <v/>
      </c>
      <c r="CQ53" s="106" t="str">
        <f t="shared" si="241"/>
        <v/>
      </c>
      <c r="CR53" s="107" t="s">
        <v>292</v>
      </c>
      <c r="CS53" s="108" t="str">
        <f t="shared" si="242"/>
        <v/>
      </c>
      <c r="CT53" s="2" t="str">
        <f t="shared" si="243"/>
        <v/>
      </c>
      <c r="CU53" s="99"/>
      <c r="CV53" s="244" t="s">
        <v>292</v>
      </c>
      <c r="CW53" s="100" t="str">
        <f t="shared" si="244"/>
        <v/>
      </c>
      <c r="CX53" s="101" t="str">
        <f t="shared" si="245"/>
        <v/>
      </c>
      <c r="CY53" s="102" t="str">
        <f t="shared" si="246"/>
        <v/>
      </c>
      <c r="CZ53" s="102" t="str">
        <f t="shared" si="247"/>
        <v/>
      </c>
      <c r="DA53" s="104" t="str">
        <f t="shared" si="248"/>
        <v/>
      </c>
      <c r="DB53" s="105" t="str">
        <f t="shared" si="249"/>
        <v/>
      </c>
      <c r="DC53" s="106" t="str">
        <f t="shared" si="250"/>
        <v/>
      </c>
      <c r="DD53" s="107" t="str">
        <f t="shared" si="251"/>
        <v/>
      </c>
      <c r="DE53" s="108" t="str">
        <f t="shared" si="252"/>
        <v/>
      </c>
      <c r="DF53" s="2" t="str">
        <f t="shared" si="253"/>
        <v/>
      </c>
      <c r="DG53" s="99"/>
      <c r="DH53" s="244"/>
      <c r="DI53" s="100" t="str">
        <f t="shared" si="254"/>
        <v/>
      </c>
      <c r="DJ53" s="101" t="str">
        <f t="shared" si="255"/>
        <v/>
      </c>
      <c r="DK53" s="102" t="str">
        <f t="shared" si="256"/>
        <v/>
      </c>
      <c r="DL53" s="102" t="str">
        <f t="shared" si="257"/>
        <v/>
      </c>
      <c r="DM53" s="104" t="str">
        <f t="shared" si="258"/>
        <v/>
      </c>
      <c r="DN53" s="105" t="str">
        <f t="shared" si="259"/>
        <v/>
      </c>
      <c r="DO53" s="106" t="str">
        <f t="shared" si="260"/>
        <v/>
      </c>
      <c r="DP53" s="107" t="str">
        <f t="shared" si="261"/>
        <v/>
      </c>
      <c r="DQ53" s="108" t="str">
        <f t="shared" si="262"/>
        <v/>
      </c>
      <c r="DR53" s="2" t="str">
        <f t="shared" si="263"/>
        <v/>
      </c>
      <c r="DS53" s="99"/>
      <c r="DT53" s="244"/>
      <c r="DU53" s="100" t="str">
        <f t="shared" si="71"/>
        <v/>
      </c>
      <c r="DV53" s="101" t="str">
        <f t="shared" si="264"/>
        <v/>
      </c>
      <c r="DW53" s="102" t="str">
        <f t="shared" si="265"/>
        <v/>
      </c>
      <c r="DX53" s="102" t="str">
        <f t="shared" si="266"/>
        <v/>
      </c>
      <c r="DY53" s="104" t="str">
        <f t="shared" si="267"/>
        <v/>
      </c>
      <c r="DZ53" s="105" t="str">
        <f t="shared" si="268"/>
        <v/>
      </c>
      <c r="EA53" s="106" t="str">
        <f t="shared" si="269"/>
        <v/>
      </c>
      <c r="EB53" s="107" t="str">
        <f t="shared" si="270"/>
        <v/>
      </c>
      <c r="EC53" s="108" t="str">
        <f t="shared" si="271"/>
        <v/>
      </c>
      <c r="ED53" s="2" t="str">
        <f t="shared" si="272"/>
        <v/>
      </c>
      <c r="EE53" s="99"/>
      <c r="EF53" s="244"/>
      <c r="EG53" s="100" t="str">
        <f t="shared" si="79"/>
        <v/>
      </c>
      <c r="EH53" s="101" t="str">
        <f t="shared" si="693"/>
        <v/>
      </c>
      <c r="EI53" s="102" t="str">
        <f t="shared" si="623"/>
        <v/>
      </c>
      <c r="EJ53" s="102" t="str">
        <f t="shared" si="614"/>
        <v/>
      </c>
      <c r="EK53" s="104" t="str">
        <f t="shared" si="694"/>
        <v/>
      </c>
      <c r="EL53" s="105" t="str">
        <f t="shared" si="695"/>
        <v/>
      </c>
      <c r="EM53" s="106" t="str">
        <f t="shared" si="696"/>
        <v/>
      </c>
      <c r="EN53" s="107" t="str">
        <f t="shared" si="697"/>
        <v/>
      </c>
      <c r="EO53" s="108" t="str">
        <f t="shared" si="698"/>
        <v/>
      </c>
      <c r="EP53" s="2" t="str">
        <f t="shared" si="699"/>
        <v/>
      </c>
      <c r="EQ53" s="99"/>
      <c r="ER53" s="244"/>
      <c r="ES53" s="100" t="str">
        <f t="shared" si="87"/>
        <v/>
      </c>
      <c r="ET53" s="101" t="str">
        <f t="shared" si="275"/>
        <v/>
      </c>
      <c r="EU53" s="102" t="str">
        <f t="shared" si="276"/>
        <v/>
      </c>
      <c r="EV53" s="102" t="str">
        <f t="shared" si="277"/>
        <v/>
      </c>
      <c r="EW53" s="104" t="str">
        <f t="shared" si="278"/>
        <v/>
      </c>
      <c r="EX53" s="105" t="str">
        <f t="shared" si="279"/>
        <v/>
      </c>
      <c r="EY53" s="106" t="str">
        <f t="shared" si="280"/>
        <v/>
      </c>
      <c r="EZ53" s="107" t="str">
        <f t="shared" si="281"/>
        <v/>
      </c>
      <c r="FA53" s="108" t="str">
        <f t="shared" si="282"/>
        <v/>
      </c>
      <c r="FB53" s="2" t="str">
        <f t="shared" si="283"/>
        <v/>
      </c>
      <c r="FC53" s="99"/>
      <c r="FD53" s="244"/>
      <c r="FE53" s="100"/>
      <c r="FF53" s="101" t="str">
        <f t="shared" si="284"/>
        <v/>
      </c>
      <c r="FG53" s="102"/>
      <c r="FH53" s="103"/>
      <c r="FI53" s="104" t="str">
        <f t="shared" si="285"/>
        <v/>
      </c>
      <c r="FJ53" s="105" t="str">
        <f t="shared" si="286"/>
        <v/>
      </c>
      <c r="FK53" s="106" t="str">
        <f t="shared" si="287"/>
        <v/>
      </c>
      <c r="FL53" s="107" t="str">
        <f t="shared" si="288"/>
        <v/>
      </c>
      <c r="FM53" s="108" t="str">
        <f t="shared" si="289"/>
        <v/>
      </c>
      <c r="FN53" s="2" t="str">
        <f t="shared" si="290"/>
        <v/>
      </c>
      <c r="FO53" s="99"/>
      <c r="FP53" s="244"/>
      <c r="FQ53" s="100" t="str">
        <f t="shared" si="291"/>
        <v/>
      </c>
      <c r="FR53" s="101" t="str">
        <f t="shared" si="292"/>
        <v/>
      </c>
      <c r="FS53" s="102"/>
      <c r="FT53" s="103"/>
      <c r="FU53" s="104" t="str">
        <f t="shared" si="293"/>
        <v/>
      </c>
      <c r="FV53" s="105" t="str">
        <f t="shared" si="294"/>
        <v/>
      </c>
      <c r="FW53" s="106" t="str">
        <f t="shared" si="295"/>
        <v/>
      </c>
      <c r="FX53" s="107" t="str">
        <f t="shared" si="296"/>
        <v/>
      </c>
      <c r="FY53" s="108" t="str">
        <f t="shared" si="297"/>
        <v/>
      </c>
      <c r="FZ53" s="2" t="str">
        <f t="shared" si="298"/>
        <v/>
      </c>
      <c r="GA53" s="99"/>
      <c r="GB53" s="244"/>
      <c r="GC53" s="100" t="str">
        <f t="shared" si="299"/>
        <v/>
      </c>
      <c r="GD53" s="101" t="str">
        <f t="shared" si="300"/>
        <v/>
      </c>
      <c r="GE53" s="102"/>
      <c r="GF53" s="103"/>
      <c r="GG53" s="104" t="str">
        <f t="shared" si="301"/>
        <v/>
      </c>
      <c r="GH53" s="105" t="str">
        <f t="shared" si="302"/>
        <v/>
      </c>
      <c r="GI53" s="106" t="str">
        <f t="shared" si="303"/>
        <v/>
      </c>
      <c r="GJ53" s="107" t="str">
        <f t="shared" si="304"/>
        <v/>
      </c>
      <c r="GK53" s="108" t="str">
        <f t="shared" si="305"/>
        <v/>
      </c>
      <c r="GL53" s="2" t="str">
        <f t="shared" si="306"/>
        <v/>
      </c>
      <c r="GM53" s="99"/>
      <c r="GN53" s="244"/>
      <c r="GO53" s="100" t="str">
        <f t="shared" si="307"/>
        <v/>
      </c>
      <c r="GP53" s="101" t="str">
        <f t="shared" si="308"/>
        <v/>
      </c>
      <c r="GQ53" s="102"/>
      <c r="GR53" s="103"/>
      <c r="GS53" s="104" t="str">
        <f t="shared" si="309"/>
        <v/>
      </c>
      <c r="GT53" s="105" t="str">
        <f t="shared" si="310"/>
        <v/>
      </c>
      <c r="GU53" s="106" t="str">
        <f t="shared" si="311"/>
        <v/>
      </c>
      <c r="GV53" s="107" t="str">
        <f t="shared" si="312"/>
        <v/>
      </c>
      <c r="GW53" s="108" t="str">
        <f t="shared" si="313"/>
        <v/>
      </c>
      <c r="GX53" s="2" t="str">
        <f t="shared" si="314"/>
        <v/>
      </c>
      <c r="GY53" s="99"/>
      <c r="GZ53" s="244"/>
      <c r="HA53" s="100" t="str">
        <f t="shared" si="315"/>
        <v/>
      </c>
      <c r="HB53" s="101" t="str">
        <f t="shared" si="316"/>
        <v/>
      </c>
      <c r="HC53" s="102"/>
      <c r="HD53" s="103"/>
      <c r="HE53" s="104" t="str">
        <f t="shared" si="317"/>
        <v/>
      </c>
      <c r="HF53" s="105" t="str">
        <f t="shared" si="318"/>
        <v/>
      </c>
      <c r="HG53" s="106" t="str">
        <f t="shared" si="319"/>
        <v/>
      </c>
      <c r="HH53" s="107" t="str">
        <f t="shared" si="320"/>
        <v/>
      </c>
      <c r="HI53" s="108" t="str">
        <f t="shared" si="321"/>
        <v/>
      </c>
      <c r="HJ53" s="2" t="str">
        <f t="shared" si="322"/>
        <v/>
      </c>
      <c r="HK53" s="99"/>
      <c r="HL53" s="244"/>
      <c r="HM53" s="100" t="str">
        <f t="shared" si="323"/>
        <v/>
      </c>
      <c r="HN53" s="101" t="str">
        <f t="shared" si="324"/>
        <v/>
      </c>
      <c r="HO53" s="102"/>
      <c r="HP53" s="103"/>
      <c r="HQ53" s="104" t="str">
        <f t="shared" si="325"/>
        <v/>
      </c>
      <c r="HR53" s="105" t="str">
        <f t="shared" si="326"/>
        <v/>
      </c>
      <c r="HS53" s="106" t="str">
        <f t="shared" si="327"/>
        <v/>
      </c>
      <c r="HT53" s="107" t="str">
        <f t="shared" si="328"/>
        <v/>
      </c>
      <c r="HU53" s="108" t="str">
        <f t="shared" si="329"/>
        <v/>
      </c>
      <c r="HV53" s="2" t="str">
        <f t="shared" si="330"/>
        <v/>
      </c>
      <c r="HW53" s="99"/>
      <c r="HX53" s="244"/>
      <c r="HY53" s="100" t="str">
        <f t="shared" si="331"/>
        <v/>
      </c>
      <c r="HZ53" s="101" t="str">
        <f t="shared" si="332"/>
        <v/>
      </c>
      <c r="IA53" s="102"/>
      <c r="IB53" s="103"/>
      <c r="IC53" s="104" t="str">
        <f t="shared" si="333"/>
        <v/>
      </c>
      <c r="ID53" s="105" t="str">
        <f t="shared" si="334"/>
        <v/>
      </c>
      <c r="IE53" s="106" t="str">
        <f t="shared" si="335"/>
        <v/>
      </c>
      <c r="IF53" s="107" t="str">
        <f t="shared" si="336"/>
        <v/>
      </c>
      <c r="IG53" s="108" t="str">
        <f t="shared" si="337"/>
        <v/>
      </c>
      <c r="IH53" s="2" t="str">
        <f t="shared" si="338"/>
        <v/>
      </c>
      <c r="II53" s="99"/>
      <c r="IJ53" s="244"/>
      <c r="IK53" s="100" t="str">
        <f t="shared" si="339"/>
        <v/>
      </c>
      <c r="IL53" s="101" t="str">
        <f t="shared" si="340"/>
        <v/>
      </c>
      <c r="IM53" s="102"/>
      <c r="IN53" s="103"/>
      <c r="IO53" s="104" t="str">
        <f t="shared" si="341"/>
        <v/>
      </c>
      <c r="IP53" s="105" t="str">
        <f t="shared" si="342"/>
        <v/>
      </c>
      <c r="IQ53" s="106" t="str">
        <f t="shared" si="343"/>
        <v/>
      </c>
      <c r="IR53" s="107" t="str">
        <f t="shared" si="344"/>
        <v/>
      </c>
      <c r="IS53" s="108" t="str">
        <f t="shared" si="345"/>
        <v/>
      </c>
      <c r="IT53" s="2" t="str">
        <f t="shared" si="346"/>
        <v/>
      </c>
      <c r="IU53" s="99"/>
      <c r="IV53" s="244"/>
      <c r="IW53" s="100" t="str">
        <f t="shared" si="347"/>
        <v/>
      </c>
      <c r="IX53" s="101" t="str">
        <f t="shared" si="348"/>
        <v/>
      </c>
      <c r="IY53" s="102"/>
      <c r="IZ53" s="103"/>
      <c r="JA53" s="104" t="str">
        <f t="shared" si="349"/>
        <v/>
      </c>
      <c r="JB53" s="105" t="str">
        <f t="shared" si="350"/>
        <v/>
      </c>
      <c r="JC53" s="106" t="str">
        <f t="shared" si="351"/>
        <v/>
      </c>
      <c r="JD53" s="107" t="str">
        <f t="shared" si="352"/>
        <v/>
      </c>
      <c r="JE53" s="108" t="str">
        <f t="shared" si="353"/>
        <v/>
      </c>
      <c r="JF53" s="2" t="str">
        <f t="shared" si="354"/>
        <v/>
      </c>
      <c r="JG53" s="99"/>
      <c r="JH53" s="244"/>
      <c r="JI53" s="100" t="str">
        <f t="shared" si="355"/>
        <v/>
      </c>
      <c r="JJ53" s="101" t="str">
        <f t="shared" si="356"/>
        <v/>
      </c>
      <c r="JK53" s="102"/>
      <c r="JL53" s="103"/>
      <c r="JM53" s="104" t="str">
        <f t="shared" si="357"/>
        <v/>
      </c>
      <c r="JN53" s="105" t="str">
        <f t="shared" si="358"/>
        <v/>
      </c>
      <c r="JO53" s="106" t="str">
        <f t="shared" si="359"/>
        <v/>
      </c>
      <c r="JP53" s="107" t="str">
        <f t="shared" si="360"/>
        <v/>
      </c>
      <c r="JQ53" s="108" t="str">
        <f t="shared" si="361"/>
        <v/>
      </c>
      <c r="JR53" s="2" t="str">
        <f t="shared" si="362"/>
        <v/>
      </c>
      <c r="JS53" s="99"/>
      <c r="JT53" s="244"/>
      <c r="JU53" s="100" t="str">
        <f t="shared" si="363"/>
        <v/>
      </c>
      <c r="JV53" s="101" t="str">
        <f t="shared" si="364"/>
        <v/>
      </c>
      <c r="JW53" s="102"/>
      <c r="JX53" s="103"/>
      <c r="JY53" s="104" t="str">
        <f t="shared" si="365"/>
        <v/>
      </c>
      <c r="JZ53" s="105" t="str">
        <f t="shared" si="366"/>
        <v/>
      </c>
      <c r="KA53" s="106" t="str">
        <f t="shared" si="367"/>
        <v/>
      </c>
      <c r="KB53" s="107" t="str">
        <f t="shared" si="368"/>
        <v/>
      </c>
      <c r="KC53" s="108" t="str">
        <f t="shared" si="369"/>
        <v/>
      </c>
      <c r="KD53" s="2" t="str">
        <f t="shared" si="370"/>
        <v/>
      </c>
      <c r="KE53" s="99"/>
      <c r="KF53" s="244"/>
    </row>
    <row r="54" spans="1:292" ht="13.5" customHeight="1" x14ac:dyDescent="0.25">
      <c r="A54" s="20"/>
      <c r="B54" s="99" t="s">
        <v>553</v>
      </c>
      <c r="C54" s="2" t="s">
        <v>554</v>
      </c>
      <c r="D54" s="244"/>
      <c r="E54" s="100" t="str">
        <f t="shared" si="184"/>
        <v/>
      </c>
      <c r="F54" s="101" t="str">
        <f t="shared" si="185"/>
        <v/>
      </c>
      <c r="G54" s="102"/>
      <c r="H54" s="103"/>
      <c r="I54" s="104" t="str">
        <f t="shared" si="186"/>
        <v/>
      </c>
      <c r="J54" s="105" t="str">
        <f t="shared" si="187"/>
        <v/>
      </c>
      <c r="K54" s="106" t="str">
        <f t="shared" si="188"/>
        <v/>
      </c>
      <c r="L54" s="107" t="str">
        <f t="shared" si="189"/>
        <v/>
      </c>
      <c r="M54" s="108" t="str">
        <f t="shared" si="190"/>
        <v/>
      </c>
      <c r="N54" s="2" t="str">
        <f t="shared" si="191"/>
        <v/>
      </c>
      <c r="O54" s="99"/>
      <c r="P54" s="244" t="s">
        <v>292</v>
      </c>
      <c r="Q54" s="100" t="str">
        <f t="shared" si="192"/>
        <v/>
      </c>
      <c r="R54" s="101" t="str">
        <f t="shared" si="193"/>
        <v/>
      </c>
      <c r="S54" s="102"/>
      <c r="T54" s="103"/>
      <c r="U54" s="104" t="str">
        <f t="shared" si="194"/>
        <v/>
      </c>
      <c r="V54" s="105" t="str">
        <f t="shared" si="195"/>
        <v/>
      </c>
      <c r="W54" s="106" t="str">
        <f t="shared" si="196"/>
        <v/>
      </c>
      <c r="X54" s="107" t="str">
        <f t="shared" si="197"/>
        <v/>
      </c>
      <c r="Y54" s="108" t="str">
        <f t="shared" si="198"/>
        <v/>
      </c>
      <c r="Z54" s="2" t="str">
        <f t="shared" si="199"/>
        <v/>
      </c>
      <c r="AA54" s="99"/>
      <c r="AB54" s="244" t="s">
        <v>292</v>
      </c>
      <c r="AC54" s="100">
        <f t="shared" si="200"/>
        <v>35720</v>
      </c>
      <c r="AD54" s="101" t="str">
        <f t="shared" si="201"/>
        <v>Jagland I</v>
      </c>
      <c r="AE54" s="103">
        <v>35398</v>
      </c>
      <c r="AF54" s="103">
        <v>35431</v>
      </c>
      <c r="AG54" s="104" t="str">
        <f t="shared" si="202"/>
        <v>Bendik Rugaas</v>
      </c>
      <c r="AH54" s="105" t="str">
        <f t="shared" si="203"/>
        <v>1942</v>
      </c>
      <c r="AI54" s="106" t="str">
        <f t="shared" si="204"/>
        <v>male</v>
      </c>
      <c r="AJ54" s="107" t="str">
        <f t="shared" si="205"/>
        <v>no_dna01</v>
      </c>
      <c r="AK54" s="108" t="str">
        <f t="shared" si="206"/>
        <v>Rugaas_Bendik_1942</v>
      </c>
      <c r="AL54" s="2" t="str">
        <f t="shared" si="207"/>
        <v/>
      </c>
      <c r="AM54" s="99"/>
      <c r="AN54" s="244" t="s">
        <v>712</v>
      </c>
      <c r="AO54" s="100" t="str">
        <f t="shared" si="208"/>
        <v/>
      </c>
      <c r="AP54" s="101" t="str">
        <f t="shared" si="209"/>
        <v/>
      </c>
      <c r="AQ54" s="102" t="s">
        <v>292</v>
      </c>
      <c r="AR54" s="103" t="s">
        <v>292</v>
      </c>
      <c r="AS54" s="104" t="str">
        <f t="shared" si="210"/>
        <v/>
      </c>
      <c r="AT54" s="105" t="str">
        <f t="shared" si="211"/>
        <v/>
      </c>
      <c r="AU54" s="106" t="str">
        <f t="shared" si="212"/>
        <v/>
      </c>
      <c r="AV54" s="107" t="s">
        <v>292</v>
      </c>
      <c r="AW54" s="108" t="str">
        <f t="shared" si="213"/>
        <v/>
      </c>
      <c r="AX54" s="2" t="str">
        <f t="shared" si="214"/>
        <v/>
      </c>
      <c r="AY54" s="99"/>
      <c r="AZ54" s="244" t="s">
        <v>292</v>
      </c>
      <c r="BA54" s="100" t="str">
        <f t="shared" si="215"/>
        <v/>
      </c>
      <c r="BB54" s="101" t="str">
        <f t="shared" si="216"/>
        <v/>
      </c>
      <c r="BC54" s="102" t="s">
        <v>292</v>
      </c>
      <c r="BD54" s="103" t="s">
        <v>292</v>
      </c>
      <c r="BE54" s="104" t="str">
        <f t="shared" si="217"/>
        <v/>
      </c>
      <c r="BF54" s="105" t="str">
        <f t="shared" si="218"/>
        <v/>
      </c>
      <c r="BG54" s="106" t="str">
        <f t="shared" si="219"/>
        <v/>
      </c>
      <c r="BH54" s="107" t="str">
        <f t="shared" si="220"/>
        <v/>
      </c>
      <c r="BI54" s="108" t="str">
        <f t="shared" si="221"/>
        <v/>
      </c>
      <c r="BJ54" s="2" t="str">
        <f t="shared" si="222"/>
        <v/>
      </c>
      <c r="BK54" s="99"/>
      <c r="BL54" s="244" t="s">
        <v>292</v>
      </c>
      <c r="BM54" s="100" t="str">
        <f t="shared" si="223"/>
        <v/>
      </c>
      <c r="BN54" s="101" t="str">
        <f t="shared" si="224"/>
        <v/>
      </c>
      <c r="BO54" s="102" t="s">
        <v>292</v>
      </c>
      <c r="BP54" s="103" t="s">
        <v>292</v>
      </c>
      <c r="BQ54" s="104" t="str">
        <f t="shared" si="225"/>
        <v/>
      </c>
      <c r="BR54" s="105" t="str">
        <f t="shared" si="226"/>
        <v/>
      </c>
      <c r="BS54" s="106" t="str">
        <f t="shared" si="227"/>
        <v/>
      </c>
      <c r="BT54" s="107" t="s">
        <v>292</v>
      </c>
      <c r="BU54" s="108" t="str">
        <f t="shared" si="228"/>
        <v/>
      </c>
      <c r="BV54" s="2" t="str">
        <f t="shared" si="229"/>
        <v/>
      </c>
      <c r="BW54" s="99"/>
      <c r="BX54" s="244" t="s">
        <v>292</v>
      </c>
      <c r="BY54" s="100" t="str">
        <f t="shared" si="230"/>
        <v/>
      </c>
      <c r="BZ54" s="101" t="str">
        <f t="shared" si="231"/>
        <v/>
      </c>
      <c r="CA54" s="102" t="s">
        <v>292</v>
      </c>
      <c r="CB54" s="103" t="s">
        <v>292</v>
      </c>
      <c r="CC54" s="104" t="str">
        <f t="shared" si="232"/>
        <v/>
      </c>
      <c r="CD54" s="105" t="str">
        <f t="shared" si="233"/>
        <v/>
      </c>
      <c r="CE54" s="106" t="str">
        <f t="shared" si="234"/>
        <v/>
      </c>
      <c r="CF54" s="107" t="s">
        <v>292</v>
      </c>
      <c r="CG54" s="108" t="str">
        <f t="shared" si="235"/>
        <v/>
      </c>
      <c r="CH54" s="2" t="str">
        <f t="shared" si="236"/>
        <v/>
      </c>
      <c r="CI54" s="99"/>
      <c r="CJ54" s="244" t="s">
        <v>292</v>
      </c>
      <c r="CK54" s="100" t="str">
        <f t="shared" si="237"/>
        <v/>
      </c>
      <c r="CL54" s="101" t="str">
        <f t="shared" si="238"/>
        <v/>
      </c>
      <c r="CM54" s="102"/>
      <c r="CN54" s="103"/>
      <c r="CO54" s="104" t="str">
        <f t="shared" si="239"/>
        <v/>
      </c>
      <c r="CP54" s="105" t="str">
        <f t="shared" si="240"/>
        <v/>
      </c>
      <c r="CQ54" s="106" t="str">
        <f t="shared" si="241"/>
        <v/>
      </c>
      <c r="CR54" s="107" t="s">
        <v>292</v>
      </c>
      <c r="CS54" s="108" t="str">
        <f t="shared" si="242"/>
        <v/>
      </c>
      <c r="CT54" s="2" t="str">
        <f t="shared" si="243"/>
        <v/>
      </c>
      <c r="CU54" s="99"/>
      <c r="CV54" s="244" t="s">
        <v>292</v>
      </c>
      <c r="CW54" s="100" t="str">
        <f t="shared" si="244"/>
        <v/>
      </c>
      <c r="CX54" s="101" t="str">
        <f t="shared" si="245"/>
        <v/>
      </c>
      <c r="CY54" s="102" t="str">
        <f t="shared" si="246"/>
        <v/>
      </c>
      <c r="CZ54" s="102" t="str">
        <f t="shared" si="247"/>
        <v/>
      </c>
      <c r="DA54" s="104" t="str">
        <f t="shared" si="248"/>
        <v/>
      </c>
      <c r="DB54" s="105" t="str">
        <f t="shared" si="249"/>
        <v/>
      </c>
      <c r="DC54" s="106" t="str">
        <f t="shared" si="250"/>
        <v/>
      </c>
      <c r="DD54" s="107" t="str">
        <f t="shared" si="251"/>
        <v/>
      </c>
      <c r="DE54" s="108" t="str">
        <f t="shared" si="252"/>
        <v/>
      </c>
      <c r="DF54" s="2" t="str">
        <f t="shared" si="253"/>
        <v/>
      </c>
      <c r="DG54" s="99"/>
      <c r="DH54" s="244"/>
      <c r="DI54" s="100" t="str">
        <f t="shared" si="254"/>
        <v/>
      </c>
      <c r="DJ54" s="101" t="str">
        <f t="shared" si="255"/>
        <v/>
      </c>
      <c r="DK54" s="102" t="str">
        <f t="shared" si="256"/>
        <v/>
      </c>
      <c r="DL54" s="102" t="str">
        <f t="shared" si="257"/>
        <v/>
      </c>
      <c r="DM54" s="104" t="str">
        <f t="shared" si="258"/>
        <v/>
      </c>
      <c r="DN54" s="105" t="str">
        <f t="shared" si="259"/>
        <v/>
      </c>
      <c r="DO54" s="106" t="str">
        <f t="shared" si="260"/>
        <v/>
      </c>
      <c r="DP54" s="107" t="str">
        <f t="shared" si="261"/>
        <v/>
      </c>
      <c r="DQ54" s="108" t="str">
        <f t="shared" si="262"/>
        <v/>
      </c>
      <c r="DR54" s="2" t="str">
        <f t="shared" si="263"/>
        <v/>
      </c>
      <c r="DS54" s="99"/>
      <c r="DT54" s="244"/>
      <c r="DU54" s="100" t="str">
        <f t="shared" si="71"/>
        <v/>
      </c>
      <c r="DV54" s="101" t="str">
        <f t="shared" si="264"/>
        <v/>
      </c>
      <c r="DW54" s="102" t="str">
        <f t="shared" si="265"/>
        <v/>
      </c>
      <c r="DX54" s="102" t="str">
        <f t="shared" si="266"/>
        <v/>
      </c>
      <c r="DY54" s="104" t="str">
        <f t="shared" si="267"/>
        <v/>
      </c>
      <c r="DZ54" s="105" t="str">
        <f t="shared" si="268"/>
        <v/>
      </c>
      <c r="EA54" s="106" t="str">
        <f t="shared" si="269"/>
        <v/>
      </c>
      <c r="EB54" s="107" t="str">
        <f t="shared" si="270"/>
        <v/>
      </c>
      <c r="EC54" s="108" t="str">
        <f t="shared" si="271"/>
        <v/>
      </c>
      <c r="ED54" s="2" t="str">
        <f t="shared" si="272"/>
        <v/>
      </c>
      <c r="EE54" s="99"/>
      <c r="EF54" s="244"/>
      <c r="EG54" s="100" t="str">
        <f t="shared" si="79"/>
        <v/>
      </c>
      <c r="EH54" s="101" t="str">
        <f t="shared" si="693"/>
        <v/>
      </c>
      <c r="EI54" s="102" t="str">
        <f t="shared" si="623"/>
        <v/>
      </c>
      <c r="EJ54" s="102" t="str">
        <f t="shared" si="614"/>
        <v/>
      </c>
      <c r="EK54" s="104" t="str">
        <f t="shared" si="694"/>
        <v/>
      </c>
      <c r="EL54" s="105" t="str">
        <f t="shared" si="695"/>
        <v/>
      </c>
      <c r="EM54" s="106" t="str">
        <f t="shared" si="696"/>
        <v/>
      </c>
      <c r="EN54" s="107" t="str">
        <f t="shared" si="697"/>
        <v/>
      </c>
      <c r="EO54" s="108" t="str">
        <f t="shared" si="698"/>
        <v/>
      </c>
      <c r="EP54" s="2" t="str">
        <f t="shared" si="699"/>
        <v/>
      </c>
      <c r="EQ54" s="99"/>
      <c r="ER54" s="244"/>
      <c r="ES54" s="100" t="str">
        <f t="shared" si="87"/>
        <v/>
      </c>
      <c r="ET54" s="101" t="str">
        <f t="shared" si="275"/>
        <v/>
      </c>
      <c r="EU54" s="102" t="str">
        <f t="shared" si="276"/>
        <v/>
      </c>
      <c r="EV54" s="102" t="str">
        <f t="shared" si="277"/>
        <v/>
      </c>
      <c r="EW54" s="104" t="str">
        <f t="shared" si="278"/>
        <v/>
      </c>
      <c r="EX54" s="105" t="str">
        <f t="shared" si="279"/>
        <v/>
      </c>
      <c r="EY54" s="106" t="str">
        <f t="shared" si="280"/>
        <v/>
      </c>
      <c r="EZ54" s="107" t="str">
        <f t="shared" si="281"/>
        <v/>
      </c>
      <c r="FA54" s="108" t="str">
        <f t="shared" si="282"/>
        <v/>
      </c>
      <c r="FB54" s="2" t="str">
        <f t="shared" si="283"/>
        <v/>
      </c>
      <c r="FC54" s="99"/>
      <c r="FD54" s="244"/>
      <c r="FE54" s="100"/>
      <c r="FF54" s="101" t="str">
        <f t="shared" si="284"/>
        <v/>
      </c>
      <c r="FG54" s="102"/>
      <c r="FH54" s="103"/>
      <c r="FI54" s="104" t="str">
        <f t="shared" si="285"/>
        <v/>
      </c>
      <c r="FJ54" s="105" t="str">
        <f t="shared" si="286"/>
        <v/>
      </c>
      <c r="FK54" s="106" t="str">
        <f t="shared" si="287"/>
        <v/>
      </c>
      <c r="FL54" s="107" t="str">
        <f t="shared" si="288"/>
        <v/>
      </c>
      <c r="FM54" s="108" t="str">
        <f t="shared" si="289"/>
        <v/>
      </c>
      <c r="FN54" s="2" t="str">
        <f t="shared" si="290"/>
        <v/>
      </c>
      <c r="FO54" s="99"/>
      <c r="FP54" s="244"/>
      <c r="FQ54" s="100" t="str">
        <f t="shared" si="291"/>
        <v/>
      </c>
      <c r="FR54" s="101" t="str">
        <f t="shared" si="292"/>
        <v/>
      </c>
      <c r="FS54" s="102"/>
      <c r="FT54" s="103"/>
      <c r="FU54" s="104" t="str">
        <f t="shared" si="293"/>
        <v/>
      </c>
      <c r="FV54" s="105" t="str">
        <f t="shared" si="294"/>
        <v/>
      </c>
      <c r="FW54" s="106" t="str">
        <f t="shared" si="295"/>
        <v/>
      </c>
      <c r="FX54" s="107" t="str">
        <f t="shared" si="296"/>
        <v/>
      </c>
      <c r="FY54" s="108" t="str">
        <f t="shared" si="297"/>
        <v/>
      </c>
      <c r="FZ54" s="2" t="str">
        <f t="shared" si="298"/>
        <v/>
      </c>
      <c r="GA54" s="99"/>
      <c r="GB54" s="244"/>
      <c r="GC54" s="100" t="str">
        <f t="shared" si="299"/>
        <v/>
      </c>
      <c r="GD54" s="101" t="str">
        <f t="shared" si="300"/>
        <v/>
      </c>
      <c r="GE54" s="102"/>
      <c r="GF54" s="103"/>
      <c r="GG54" s="104" t="str">
        <f t="shared" si="301"/>
        <v/>
      </c>
      <c r="GH54" s="105" t="str">
        <f t="shared" si="302"/>
        <v/>
      </c>
      <c r="GI54" s="106" t="str">
        <f t="shared" si="303"/>
        <v/>
      </c>
      <c r="GJ54" s="107" t="str">
        <f t="shared" si="304"/>
        <v/>
      </c>
      <c r="GK54" s="108" t="str">
        <f t="shared" si="305"/>
        <v/>
      </c>
      <c r="GL54" s="2" t="str">
        <f t="shared" si="306"/>
        <v/>
      </c>
      <c r="GM54" s="99"/>
      <c r="GN54" s="244"/>
      <c r="GO54" s="100" t="str">
        <f t="shared" si="307"/>
        <v/>
      </c>
      <c r="GP54" s="101" t="str">
        <f t="shared" si="308"/>
        <v/>
      </c>
      <c r="GQ54" s="102"/>
      <c r="GR54" s="103"/>
      <c r="GS54" s="104" t="str">
        <f t="shared" si="309"/>
        <v/>
      </c>
      <c r="GT54" s="105" t="str">
        <f t="shared" si="310"/>
        <v/>
      </c>
      <c r="GU54" s="106" t="str">
        <f t="shared" si="311"/>
        <v/>
      </c>
      <c r="GV54" s="107" t="str">
        <f t="shared" si="312"/>
        <v/>
      </c>
      <c r="GW54" s="108" t="str">
        <f t="shared" si="313"/>
        <v/>
      </c>
      <c r="GX54" s="2" t="str">
        <f t="shared" si="314"/>
        <v/>
      </c>
      <c r="GY54" s="99"/>
      <c r="GZ54" s="244"/>
      <c r="HA54" s="100" t="str">
        <f t="shared" si="315"/>
        <v/>
      </c>
      <c r="HB54" s="101" t="str">
        <f t="shared" si="316"/>
        <v/>
      </c>
      <c r="HC54" s="102"/>
      <c r="HD54" s="103"/>
      <c r="HE54" s="104" t="str">
        <f t="shared" si="317"/>
        <v/>
      </c>
      <c r="HF54" s="105" t="str">
        <f t="shared" si="318"/>
        <v/>
      </c>
      <c r="HG54" s="106" t="str">
        <f t="shared" si="319"/>
        <v/>
      </c>
      <c r="HH54" s="107" t="str">
        <f t="shared" si="320"/>
        <v/>
      </c>
      <c r="HI54" s="108" t="str">
        <f t="shared" si="321"/>
        <v/>
      </c>
      <c r="HJ54" s="2" t="str">
        <f t="shared" si="322"/>
        <v/>
      </c>
      <c r="HK54" s="99"/>
      <c r="HL54" s="244"/>
      <c r="HM54" s="100" t="str">
        <f t="shared" si="323"/>
        <v/>
      </c>
      <c r="HN54" s="101" t="str">
        <f t="shared" si="324"/>
        <v/>
      </c>
      <c r="HO54" s="102"/>
      <c r="HP54" s="103"/>
      <c r="HQ54" s="104" t="str">
        <f t="shared" si="325"/>
        <v/>
      </c>
      <c r="HR54" s="105" t="str">
        <f t="shared" si="326"/>
        <v/>
      </c>
      <c r="HS54" s="106" t="str">
        <f t="shared" si="327"/>
        <v/>
      </c>
      <c r="HT54" s="107" t="str">
        <f t="shared" si="328"/>
        <v/>
      </c>
      <c r="HU54" s="108" t="str">
        <f t="shared" si="329"/>
        <v/>
      </c>
      <c r="HV54" s="2" t="str">
        <f t="shared" si="330"/>
        <v/>
      </c>
      <c r="HW54" s="99"/>
      <c r="HX54" s="244"/>
      <c r="HY54" s="100" t="str">
        <f t="shared" si="331"/>
        <v/>
      </c>
      <c r="HZ54" s="101" t="str">
        <f t="shared" si="332"/>
        <v/>
      </c>
      <c r="IA54" s="102"/>
      <c r="IB54" s="103"/>
      <c r="IC54" s="104" t="str">
        <f t="shared" si="333"/>
        <v/>
      </c>
      <c r="ID54" s="105" t="str">
        <f t="shared" si="334"/>
        <v/>
      </c>
      <c r="IE54" s="106" t="str">
        <f t="shared" si="335"/>
        <v/>
      </c>
      <c r="IF54" s="107" t="str">
        <f t="shared" si="336"/>
        <v/>
      </c>
      <c r="IG54" s="108" t="str">
        <f t="shared" si="337"/>
        <v/>
      </c>
      <c r="IH54" s="2" t="str">
        <f t="shared" si="338"/>
        <v/>
      </c>
      <c r="II54" s="99"/>
      <c r="IJ54" s="244"/>
      <c r="IK54" s="100" t="str">
        <f t="shared" si="339"/>
        <v/>
      </c>
      <c r="IL54" s="101" t="str">
        <f t="shared" si="340"/>
        <v/>
      </c>
      <c r="IM54" s="102"/>
      <c r="IN54" s="103"/>
      <c r="IO54" s="104" t="str">
        <f t="shared" si="341"/>
        <v/>
      </c>
      <c r="IP54" s="105" t="str">
        <f t="shared" si="342"/>
        <v/>
      </c>
      <c r="IQ54" s="106" t="str">
        <f t="shared" si="343"/>
        <v/>
      </c>
      <c r="IR54" s="107" t="str">
        <f t="shared" si="344"/>
        <v/>
      </c>
      <c r="IS54" s="108" t="str">
        <f t="shared" si="345"/>
        <v/>
      </c>
      <c r="IT54" s="2" t="str">
        <f t="shared" si="346"/>
        <v/>
      </c>
      <c r="IU54" s="99"/>
      <c r="IV54" s="244"/>
      <c r="IW54" s="100" t="str">
        <f t="shared" si="347"/>
        <v/>
      </c>
      <c r="IX54" s="101" t="str">
        <f t="shared" si="348"/>
        <v/>
      </c>
      <c r="IY54" s="102"/>
      <c r="IZ54" s="103"/>
      <c r="JA54" s="104" t="str">
        <f t="shared" si="349"/>
        <v/>
      </c>
      <c r="JB54" s="105" t="str">
        <f t="shared" si="350"/>
        <v/>
      </c>
      <c r="JC54" s="106" t="str">
        <f t="shared" si="351"/>
        <v/>
      </c>
      <c r="JD54" s="107" t="str">
        <f t="shared" si="352"/>
        <v/>
      </c>
      <c r="JE54" s="108" t="str">
        <f t="shared" si="353"/>
        <v/>
      </c>
      <c r="JF54" s="2" t="str">
        <f t="shared" si="354"/>
        <v/>
      </c>
      <c r="JG54" s="99"/>
      <c r="JH54" s="244"/>
      <c r="JI54" s="100" t="str">
        <f t="shared" si="355"/>
        <v/>
      </c>
      <c r="JJ54" s="101" t="str">
        <f t="shared" si="356"/>
        <v/>
      </c>
      <c r="JK54" s="102"/>
      <c r="JL54" s="103"/>
      <c r="JM54" s="104" t="str">
        <f t="shared" si="357"/>
        <v/>
      </c>
      <c r="JN54" s="105" t="str">
        <f t="shared" si="358"/>
        <v/>
      </c>
      <c r="JO54" s="106" t="str">
        <f t="shared" si="359"/>
        <v/>
      </c>
      <c r="JP54" s="107" t="str">
        <f t="shared" si="360"/>
        <v/>
      </c>
      <c r="JQ54" s="108" t="str">
        <f t="shared" si="361"/>
        <v/>
      </c>
      <c r="JR54" s="2" t="str">
        <f t="shared" si="362"/>
        <v/>
      </c>
      <c r="JS54" s="99"/>
      <c r="JT54" s="244"/>
      <c r="JU54" s="100" t="str">
        <f t="shared" si="363"/>
        <v/>
      </c>
      <c r="JV54" s="101" t="str">
        <f t="shared" si="364"/>
        <v/>
      </c>
      <c r="JW54" s="102"/>
      <c r="JX54" s="103"/>
      <c r="JY54" s="104" t="str">
        <f t="shared" si="365"/>
        <v/>
      </c>
      <c r="JZ54" s="105" t="str">
        <f t="shared" si="366"/>
        <v/>
      </c>
      <c r="KA54" s="106" t="str">
        <f t="shared" si="367"/>
        <v/>
      </c>
      <c r="KB54" s="107" t="str">
        <f t="shared" si="368"/>
        <v/>
      </c>
      <c r="KC54" s="108" t="str">
        <f t="shared" si="369"/>
        <v/>
      </c>
      <c r="KD54" s="2" t="str">
        <f t="shared" si="370"/>
        <v/>
      </c>
      <c r="KE54" s="99"/>
      <c r="KF54" s="244"/>
    </row>
    <row r="55" spans="1:292" ht="13.5" customHeight="1" x14ac:dyDescent="0.25">
      <c r="A55" s="20"/>
      <c r="B55" s="99" t="s">
        <v>555</v>
      </c>
      <c r="C55" s="2" t="s">
        <v>556</v>
      </c>
      <c r="D55" s="244"/>
      <c r="E55" s="100" t="str">
        <f t="shared" si="184"/>
        <v/>
      </c>
      <c r="F55" s="101" t="str">
        <f t="shared" si="185"/>
        <v/>
      </c>
      <c r="G55" s="102"/>
      <c r="H55" s="103"/>
      <c r="I55" s="104" t="str">
        <f t="shared" si="186"/>
        <v/>
      </c>
      <c r="J55" s="105" t="str">
        <f t="shared" si="187"/>
        <v/>
      </c>
      <c r="K55" s="106" t="str">
        <f t="shared" si="188"/>
        <v/>
      </c>
      <c r="L55" s="107" t="str">
        <f t="shared" si="189"/>
        <v/>
      </c>
      <c r="M55" s="108" t="str">
        <f t="shared" si="190"/>
        <v/>
      </c>
      <c r="N55" s="2" t="str">
        <f t="shared" si="191"/>
        <v/>
      </c>
      <c r="O55" s="99"/>
      <c r="P55" s="244" t="s">
        <v>292</v>
      </c>
      <c r="Q55" s="100" t="str">
        <f t="shared" si="192"/>
        <v/>
      </c>
      <c r="R55" s="101" t="str">
        <f t="shared" si="193"/>
        <v/>
      </c>
      <c r="S55" s="102"/>
      <c r="T55" s="103"/>
      <c r="U55" s="104" t="str">
        <f t="shared" si="194"/>
        <v/>
      </c>
      <c r="V55" s="105" t="str">
        <f t="shared" si="195"/>
        <v/>
      </c>
      <c r="W55" s="106" t="str">
        <f t="shared" si="196"/>
        <v/>
      </c>
      <c r="X55" s="107" t="str">
        <f t="shared" si="197"/>
        <v/>
      </c>
      <c r="Y55" s="108" t="str">
        <f t="shared" si="198"/>
        <v/>
      </c>
      <c r="Z55" s="2" t="str">
        <f t="shared" si="199"/>
        <v/>
      </c>
      <c r="AA55" s="99"/>
      <c r="AB55" s="244" t="s">
        <v>292</v>
      </c>
      <c r="AC55" s="100">
        <f t="shared" si="200"/>
        <v>35720</v>
      </c>
      <c r="AD55" s="101" t="str">
        <f t="shared" si="201"/>
        <v>Jagland I</v>
      </c>
      <c r="AE55" s="102">
        <v>35431</v>
      </c>
      <c r="AF55" s="103">
        <v>35713</v>
      </c>
      <c r="AG55" s="104" t="str">
        <f t="shared" si="202"/>
        <v>Bendik Rugaas</v>
      </c>
      <c r="AH55" s="105" t="str">
        <f t="shared" si="203"/>
        <v>1942</v>
      </c>
      <c r="AI55" s="106" t="str">
        <f t="shared" si="204"/>
        <v>male</v>
      </c>
      <c r="AJ55" s="107" t="str">
        <f t="shared" si="205"/>
        <v>no_dna01</v>
      </c>
      <c r="AK55" s="108" t="str">
        <f t="shared" si="206"/>
        <v>Rugaas_Bendik_1942</v>
      </c>
      <c r="AL55" s="2" t="str">
        <f t="shared" si="207"/>
        <v/>
      </c>
      <c r="AM55" s="99"/>
      <c r="AN55" s="244" t="s">
        <v>712</v>
      </c>
      <c r="AO55" s="100" t="str">
        <f t="shared" si="208"/>
        <v/>
      </c>
      <c r="AP55" s="101" t="str">
        <f t="shared" si="209"/>
        <v/>
      </c>
      <c r="AQ55" s="102" t="s">
        <v>292</v>
      </c>
      <c r="AR55" s="103" t="s">
        <v>292</v>
      </c>
      <c r="AS55" s="104" t="str">
        <f t="shared" si="210"/>
        <v/>
      </c>
      <c r="AT55" s="105" t="str">
        <f t="shared" si="211"/>
        <v/>
      </c>
      <c r="AU55" s="106" t="str">
        <f t="shared" si="212"/>
        <v/>
      </c>
      <c r="AV55" s="107" t="s">
        <v>292</v>
      </c>
      <c r="AW55" s="108" t="str">
        <f t="shared" si="213"/>
        <v/>
      </c>
      <c r="AX55" s="2" t="str">
        <f t="shared" si="214"/>
        <v/>
      </c>
      <c r="AY55" s="99"/>
      <c r="AZ55" s="244" t="s">
        <v>292</v>
      </c>
      <c r="BA55" s="100" t="str">
        <f t="shared" si="215"/>
        <v/>
      </c>
      <c r="BB55" s="101" t="str">
        <f t="shared" si="216"/>
        <v/>
      </c>
      <c r="BC55" s="102" t="s">
        <v>292</v>
      </c>
      <c r="BD55" s="103" t="s">
        <v>292</v>
      </c>
      <c r="BE55" s="104" t="str">
        <f t="shared" si="217"/>
        <v/>
      </c>
      <c r="BF55" s="105" t="str">
        <f t="shared" si="218"/>
        <v/>
      </c>
      <c r="BG55" s="106" t="str">
        <f t="shared" si="219"/>
        <v/>
      </c>
      <c r="BH55" s="107" t="str">
        <f t="shared" si="220"/>
        <v/>
      </c>
      <c r="BI55" s="108" t="str">
        <f t="shared" si="221"/>
        <v/>
      </c>
      <c r="BJ55" s="2" t="str">
        <f t="shared" si="222"/>
        <v/>
      </c>
      <c r="BK55" s="99"/>
      <c r="BL55" s="244" t="s">
        <v>292</v>
      </c>
      <c r="BM55" s="100" t="str">
        <f t="shared" si="223"/>
        <v/>
      </c>
      <c r="BN55" s="101" t="str">
        <f t="shared" si="224"/>
        <v/>
      </c>
      <c r="BO55" s="102" t="s">
        <v>292</v>
      </c>
      <c r="BP55" s="103" t="s">
        <v>292</v>
      </c>
      <c r="BQ55" s="104" t="str">
        <f t="shared" si="225"/>
        <v/>
      </c>
      <c r="BR55" s="105" t="str">
        <f t="shared" si="226"/>
        <v/>
      </c>
      <c r="BS55" s="106" t="str">
        <f t="shared" si="227"/>
        <v/>
      </c>
      <c r="BT55" s="107" t="s">
        <v>292</v>
      </c>
      <c r="BU55" s="108" t="str">
        <f t="shared" si="228"/>
        <v/>
      </c>
      <c r="BV55" s="2" t="str">
        <f t="shared" si="229"/>
        <v/>
      </c>
      <c r="BW55" s="99"/>
      <c r="BX55" s="244" t="s">
        <v>292</v>
      </c>
      <c r="BY55" s="100" t="str">
        <f t="shared" si="230"/>
        <v/>
      </c>
      <c r="BZ55" s="101" t="str">
        <f t="shared" si="231"/>
        <v/>
      </c>
      <c r="CA55" s="102" t="s">
        <v>292</v>
      </c>
      <c r="CB55" s="103" t="s">
        <v>292</v>
      </c>
      <c r="CC55" s="104" t="str">
        <f t="shared" si="232"/>
        <v/>
      </c>
      <c r="CD55" s="105" t="str">
        <f t="shared" si="233"/>
        <v/>
      </c>
      <c r="CE55" s="106" t="str">
        <f t="shared" si="234"/>
        <v/>
      </c>
      <c r="CF55" s="107" t="s">
        <v>292</v>
      </c>
      <c r="CG55" s="108" t="str">
        <f t="shared" si="235"/>
        <v/>
      </c>
      <c r="CH55" s="2" t="str">
        <f t="shared" si="236"/>
        <v/>
      </c>
      <c r="CI55" s="99"/>
      <c r="CJ55" s="244" t="s">
        <v>292</v>
      </c>
      <c r="CK55" s="100" t="str">
        <f t="shared" si="237"/>
        <v/>
      </c>
      <c r="CL55" s="101" t="str">
        <f t="shared" si="238"/>
        <v/>
      </c>
      <c r="CM55" s="102"/>
      <c r="CN55" s="103"/>
      <c r="CO55" s="104" t="str">
        <f t="shared" si="239"/>
        <v/>
      </c>
      <c r="CP55" s="105" t="str">
        <f t="shared" si="240"/>
        <v/>
      </c>
      <c r="CQ55" s="106" t="str">
        <f t="shared" si="241"/>
        <v/>
      </c>
      <c r="CR55" s="107" t="s">
        <v>292</v>
      </c>
      <c r="CS55" s="108" t="str">
        <f t="shared" si="242"/>
        <v/>
      </c>
      <c r="CT55" s="2" t="str">
        <f t="shared" si="243"/>
        <v/>
      </c>
      <c r="CU55" s="99"/>
      <c r="CV55" s="244" t="s">
        <v>292</v>
      </c>
      <c r="CW55" s="100" t="str">
        <f t="shared" si="244"/>
        <v/>
      </c>
      <c r="CX55" s="101" t="str">
        <f t="shared" si="245"/>
        <v/>
      </c>
      <c r="CY55" s="102" t="str">
        <f t="shared" si="246"/>
        <v/>
      </c>
      <c r="CZ55" s="102" t="str">
        <f t="shared" si="247"/>
        <v/>
      </c>
      <c r="DA55" s="104" t="str">
        <f t="shared" si="248"/>
        <v/>
      </c>
      <c r="DB55" s="105" t="str">
        <f t="shared" si="249"/>
        <v/>
      </c>
      <c r="DC55" s="106" t="str">
        <f t="shared" si="250"/>
        <v/>
      </c>
      <c r="DD55" s="107" t="str">
        <f t="shared" si="251"/>
        <v/>
      </c>
      <c r="DE55" s="108" t="str">
        <f t="shared" si="252"/>
        <v/>
      </c>
      <c r="DF55" s="2" t="str">
        <f t="shared" si="253"/>
        <v/>
      </c>
      <c r="DG55" s="99"/>
      <c r="DH55" s="244"/>
      <c r="DI55" s="100" t="str">
        <f t="shared" si="254"/>
        <v/>
      </c>
      <c r="DJ55" s="101" t="str">
        <f t="shared" si="255"/>
        <v/>
      </c>
      <c r="DK55" s="102" t="str">
        <f t="shared" si="256"/>
        <v/>
      </c>
      <c r="DL55" s="102" t="str">
        <f t="shared" si="257"/>
        <v/>
      </c>
      <c r="DM55" s="104" t="str">
        <f t="shared" si="258"/>
        <v/>
      </c>
      <c r="DN55" s="105" t="str">
        <f t="shared" si="259"/>
        <v/>
      </c>
      <c r="DO55" s="106" t="str">
        <f t="shared" si="260"/>
        <v/>
      </c>
      <c r="DP55" s="107" t="str">
        <f t="shared" si="261"/>
        <v/>
      </c>
      <c r="DQ55" s="108" t="str">
        <f t="shared" si="262"/>
        <v/>
      </c>
      <c r="DR55" s="2" t="str">
        <f t="shared" si="263"/>
        <v/>
      </c>
      <c r="DS55" s="99"/>
      <c r="DT55" s="244"/>
      <c r="DU55" s="100" t="str">
        <f t="shared" si="71"/>
        <v/>
      </c>
      <c r="DV55" s="101" t="str">
        <f t="shared" si="264"/>
        <v/>
      </c>
      <c r="DW55" s="102" t="str">
        <f t="shared" si="265"/>
        <v/>
      </c>
      <c r="DX55" s="102" t="str">
        <f t="shared" si="266"/>
        <v/>
      </c>
      <c r="DY55" s="104" t="str">
        <f t="shared" si="267"/>
        <v/>
      </c>
      <c r="DZ55" s="105" t="str">
        <f t="shared" si="268"/>
        <v/>
      </c>
      <c r="EA55" s="106" t="str">
        <f t="shared" si="269"/>
        <v/>
      </c>
      <c r="EB55" s="107" t="str">
        <f t="shared" si="270"/>
        <v/>
      </c>
      <c r="EC55" s="108" t="str">
        <f t="shared" si="271"/>
        <v/>
      </c>
      <c r="ED55" s="2" t="str">
        <f t="shared" si="272"/>
        <v/>
      </c>
      <c r="EE55" s="99"/>
      <c r="EF55" s="244"/>
      <c r="EG55" s="100" t="str">
        <f t="shared" si="79"/>
        <v/>
      </c>
      <c r="EH55" s="101" t="str">
        <f t="shared" si="693"/>
        <v/>
      </c>
      <c r="EI55" s="102" t="str">
        <f t="shared" si="623"/>
        <v/>
      </c>
      <c r="EJ55" s="102" t="str">
        <f t="shared" si="614"/>
        <v/>
      </c>
      <c r="EK55" s="104" t="str">
        <f t="shared" si="694"/>
        <v/>
      </c>
      <c r="EL55" s="105" t="str">
        <f t="shared" si="695"/>
        <v/>
      </c>
      <c r="EM55" s="106" t="str">
        <f t="shared" si="696"/>
        <v/>
      </c>
      <c r="EN55" s="107" t="str">
        <f t="shared" si="697"/>
        <v/>
      </c>
      <c r="EO55" s="108" t="str">
        <f t="shared" si="698"/>
        <v/>
      </c>
      <c r="EP55" s="2" t="str">
        <f t="shared" si="699"/>
        <v/>
      </c>
      <c r="EQ55" s="99"/>
      <c r="ER55" s="244"/>
      <c r="ES55" s="100" t="str">
        <f t="shared" si="87"/>
        <v/>
      </c>
      <c r="ET55" s="101" t="str">
        <f t="shared" si="275"/>
        <v/>
      </c>
      <c r="EU55" s="102" t="str">
        <f t="shared" si="276"/>
        <v/>
      </c>
      <c r="EV55" s="102" t="str">
        <f t="shared" si="277"/>
        <v/>
      </c>
      <c r="EW55" s="104" t="str">
        <f t="shared" si="278"/>
        <v/>
      </c>
      <c r="EX55" s="105" t="str">
        <f t="shared" si="279"/>
        <v/>
      </c>
      <c r="EY55" s="106" t="str">
        <f t="shared" si="280"/>
        <v/>
      </c>
      <c r="EZ55" s="107" t="str">
        <f t="shared" si="281"/>
        <v/>
      </c>
      <c r="FA55" s="108" t="str">
        <f t="shared" si="282"/>
        <v/>
      </c>
      <c r="FB55" s="2" t="str">
        <f t="shared" si="283"/>
        <v/>
      </c>
      <c r="FC55" s="99"/>
      <c r="FD55" s="244"/>
      <c r="FE55" s="100"/>
      <c r="FF55" s="101" t="str">
        <f t="shared" si="284"/>
        <v/>
      </c>
      <c r="FG55" s="102"/>
      <c r="FH55" s="103"/>
      <c r="FI55" s="104" t="str">
        <f t="shared" si="285"/>
        <v/>
      </c>
      <c r="FJ55" s="105" t="str">
        <f t="shared" si="286"/>
        <v/>
      </c>
      <c r="FK55" s="106" t="str">
        <f t="shared" si="287"/>
        <v/>
      </c>
      <c r="FL55" s="107" t="str">
        <f t="shared" si="288"/>
        <v/>
      </c>
      <c r="FM55" s="108" t="str">
        <f t="shared" si="289"/>
        <v/>
      </c>
      <c r="FN55" s="2" t="str">
        <f t="shared" si="290"/>
        <v/>
      </c>
      <c r="FO55" s="99"/>
      <c r="FP55" s="244"/>
      <c r="FQ55" s="100" t="str">
        <f t="shared" si="291"/>
        <v/>
      </c>
      <c r="FR55" s="101" t="str">
        <f t="shared" si="292"/>
        <v/>
      </c>
      <c r="FS55" s="102"/>
      <c r="FT55" s="103"/>
      <c r="FU55" s="104" t="str">
        <f t="shared" si="293"/>
        <v/>
      </c>
      <c r="FV55" s="105" t="str">
        <f t="shared" si="294"/>
        <v/>
      </c>
      <c r="FW55" s="106" t="str">
        <f t="shared" si="295"/>
        <v/>
      </c>
      <c r="FX55" s="107" t="str">
        <f t="shared" si="296"/>
        <v/>
      </c>
      <c r="FY55" s="108" t="str">
        <f t="shared" si="297"/>
        <v/>
      </c>
      <c r="FZ55" s="2" t="str">
        <f t="shared" si="298"/>
        <v/>
      </c>
      <c r="GA55" s="99"/>
      <c r="GB55" s="244"/>
      <c r="GC55" s="100" t="str">
        <f t="shared" si="299"/>
        <v/>
      </c>
      <c r="GD55" s="101" t="str">
        <f t="shared" si="300"/>
        <v/>
      </c>
      <c r="GE55" s="102"/>
      <c r="GF55" s="103"/>
      <c r="GG55" s="104" t="str">
        <f t="shared" si="301"/>
        <v/>
      </c>
      <c r="GH55" s="105" t="str">
        <f t="shared" si="302"/>
        <v/>
      </c>
      <c r="GI55" s="106" t="str">
        <f t="shared" si="303"/>
        <v/>
      </c>
      <c r="GJ55" s="107" t="str">
        <f t="shared" si="304"/>
        <v/>
      </c>
      <c r="GK55" s="108" t="str">
        <f t="shared" si="305"/>
        <v/>
      </c>
      <c r="GL55" s="2" t="str">
        <f t="shared" si="306"/>
        <v/>
      </c>
      <c r="GM55" s="99"/>
      <c r="GN55" s="244"/>
      <c r="GO55" s="100" t="str">
        <f t="shared" si="307"/>
        <v/>
      </c>
      <c r="GP55" s="101" t="str">
        <f t="shared" si="308"/>
        <v/>
      </c>
      <c r="GQ55" s="102"/>
      <c r="GR55" s="103"/>
      <c r="GS55" s="104" t="str">
        <f t="shared" si="309"/>
        <v/>
      </c>
      <c r="GT55" s="105" t="str">
        <f t="shared" si="310"/>
        <v/>
      </c>
      <c r="GU55" s="106" t="str">
        <f t="shared" si="311"/>
        <v/>
      </c>
      <c r="GV55" s="107" t="str">
        <f t="shared" si="312"/>
        <v/>
      </c>
      <c r="GW55" s="108" t="str">
        <f t="shared" si="313"/>
        <v/>
      </c>
      <c r="GX55" s="2" t="str">
        <f t="shared" si="314"/>
        <v/>
      </c>
      <c r="GY55" s="99"/>
      <c r="GZ55" s="244"/>
      <c r="HA55" s="100" t="str">
        <f t="shared" si="315"/>
        <v/>
      </c>
      <c r="HB55" s="101" t="str">
        <f t="shared" si="316"/>
        <v/>
      </c>
      <c r="HC55" s="102"/>
      <c r="HD55" s="103"/>
      <c r="HE55" s="104" t="str">
        <f t="shared" si="317"/>
        <v/>
      </c>
      <c r="HF55" s="105" t="str">
        <f t="shared" si="318"/>
        <v/>
      </c>
      <c r="HG55" s="106" t="str">
        <f t="shared" si="319"/>
        <v/>
      </c>
      <c r="HH55" s="107" t="str">
        <f t="shared" si="320"/>
        <v/>
      </c>
      <c r="HI55" s="108" t="str">
        <f t="shared" si="321"/>
        <v/>
      </c>
      <c r="HJ55" s="2" t="str">
        <f t="shared" si="322"/>
        <v/>
      </c>
      <c r="HK55" s="99"/>
      <c r="HL55" s="244"/>
      <c r="HM55" s="100" t="str">
        <f t="shared" si="323"/>
        <v/>
      </c>
      <c r="HN55" s="101" t="str">
        <f t="shared" si="324"/>
        <v/>
      </c>
      <c r="HO55" s="102"/>
      <c r="HP55" s="103"/>
      <c r="HQ55" s="104" t="str">
        <f t="shared" si="325"/>
        <v/>
      </c>
      <c r="HR55" s="105" t="str">
        <f t="shared" si="326"/>
        <v/>
      </c>
      <c r="HS55" s="106" t="str">
        <f t="shared" si="327"/>
        <v/>
      </c>
      <c r="HT55" s="107" t="str">
        <f t="shared" si="328"/>
        <v/>
      </c>
      <c r="HU55" s="108" t="str">
        <f t="shared" si="329"/>
        <v/>
      </c>
      <c r="HV55" s="2" t="str">
        <f t="shared" si="330"/>
        <v/>
      </c>
      <c r="HW55" s="99"/>
      <c r="HX55" s="244"/>
      <c r="HY55" s="100" t="str">
        <f t="shared" si="331"/>
        <v/>
      </c>
      <c r="HZ55" s="101" t="str">
        <f t="shared" si="332"/>
        <v/>
      </c>
      <c r="IA55" s="102"/>
      <c r="IB55" s="103"/>
      <c r="IC55" s="104" t="str">
        <f t="shared" si="333"/>
        <v/>
      </c>
      <c r="ID55" s="105" t="str">
        <f t="shared" si="334"/>
        <v/>
      </c>
      <c r="IE55" s="106" t="str">
        <f t="shared" si="335"/>
        <v/>
      </c>
      <c r="IF55" s="107" t="str">
        <f t="shared" si="336"/>
        <v/>
      </c>
      <c r="IG55" s="108" t="str">
        <f t="shared" si="337"/>
        <v/>
      </c>
      <c r="IH55" s="2" t="str">
        <f t="shared" si="338"/>
        <v/>
      </c>
      <c r="II55" s="99"/>
      <c r="IJ55" s="244"/>
      <c r="IK55" s="100" t="str">
        <f t="shared" si="339"/>
        <v/>
      </c>
      <c r="IL55" s="101" t="str">
        <f t="shared" si="340"/>
        <v/>
      </c>
      <c r="IM55" s="102"/>
      <c r="IN55" s="103"/>
      <c r="IO55" s="104" t="str">
        <f t="shared" si="341"/>
        <v/>
      </c>
      <c r="IP55" s="105" t="str">
        <f t="shared" si="342"/>
        <v/>
      </c>
      <c r="IQ55" s="106" t="str">
        <f t="shared" si="343"/>
        <v/>
      </c>
      <c r="IR55" s="107" t="str">
        <f t="shared" si="344"/>
        <v/>
      </c>
      <c r="IS55" s="108" t="str">
        <f t="shared" si="345"/>
        <v/>
      </c>
      <c r="IT55" s="2" t="str">
        <f t="shared" si="346"/>
        <v/>
      </c>
      <c r="IU55" s="99"/>
      <c r="IV55" s="244"/>
      <c r="IW55" s="100" t="str">
        <f t="shared" si="347"/>
        <v/>
      </c>
      <c r="IX55" s="101" t="str">
        <f t="shared" si="348"/>
        <v/>
      </c>
      <c r="IY55" s="102"/>
      <c r="IZ55" s="103"/>
      <c r="JA55" s="104" t="str">
        <f t="shared" si="349"/>
        <v/>
      </c>
      <c r="JB55" s="105" t="str">
        <f t="shared" si="350"/>
        <v/>
      </c>
      <c r="JC55" s="106" t="str">
        <f t="shared" si="351"/>
        <v/>
      </c>
      <c r="JD55" s="107" t="str">
        <f t="shared" si="352"/>
        <v/>
      </c>
      <c r="JE55" s="108" t="str">
        <f t="shared" si="353"/>
        <v/>
      </c>
      <c r="JF55" s="2" t="str">
        <f t="shared" si="354"/>
        <v/>
      </c>
      <c r="JG55" s="99"/>
      <c r="JH55" s="244"/>
      <c r="JI55" s="100" t="str">
        <f t="shared" si="355"/>
        <v/>
      </c>
      <c r="JJ55" s="101" t="str">
        <f t="shared" si="356"/>
        <v/>
      </c>
      <c r="JK55" s="102"/>
      <c r="JL55" s="103"/>
      <c r="JM55" s="104" t="str">
        <f t="shared" si="357"/>
        <v/>
      </c>
      <c r="JN55" s="105" t="str">
        <f t="shared" si="358"/>
        <v/>
      </c>
      <c r="JO55" s="106" t="str">
        <f t="shared" si="359"/>
        <v/>
      </c>
      <c r="JP55" s="107" t="str">
        <f t="shared" si="360"/>
        <v/>
      </c>
      <c r="JQ55" s="108" t="str">
        <f t="shared" si="361"/>
        <v/>
      </c>
      <c r="JR55" s="2" t="str">
        <f t="shared" si="362"/>
        <v/>
      </c>
      <c r="JS55" s="99"/>
      <c r="JT55" s="244"/>
      <c r="JU55" s="100" t="str">
        <f t="shared" si="363"/>
        <v/>
      </c>
      <c r="JV55" s="101" t="str">
        <f t="shared" si="364"/>
        <v/>
      </c>
      <c r="JW55" s="102"/>
      <c r="JX55" s="103"/>
      <c r="JY55" s="104" t="str">
        <f t="shared" si="365"/>
        <v/>
      </c>
      <c r="JZ55" s="105" t="str">
        <f t="shared" si="366"/>
        <v/>
      </c>
      <c r="KA55" s="106" t="str">
        <f t="shared" si="367"/>
        <v/>
      </c>
      <c r="KB55" s="107" t="str">
        <f t="shared" si="368"/>
        <v/>
      </c>
      <c r="KC55" s="108" t="str">
        <f t="shared" si="369"/>
        <v/>
      </c>
      <c r="KD55" s="2" t="str">
        <f t="shared" si="370"/>
        <v/>
      </c>
      <c r="KE55" s="99"/>
      <c r="KF55" s="244"/>
    </row>
    <row r="56" spans="1:292" ht="13.5" customHeight="1" x14ac:dyDescent="0.25">
      <c r="A56" s="20"/>
      <c r="B56" s="99" t="s">
        <v>551</v>
      </c>
      <c r="C56" s="2" t="s">
        <v>552</v>
      </c>
      <c r="D56" s="244"/>
      <c r="E56" s="100">
        <f>IF(I56="","",E$3)</f>
        <v>34226</v>
      </c>
      <c r="F56" s="101" t="str">
        <f>IF(I56="","",E$1)</f>
        <v>Brundtland III</v>
      </c>
      <c r="G56" s="102">
        <v>33180</v>
      </c>
      <c r="H56" s="103">
        <v>33851</v>
      </c>
      <c r="I56" s="104" t="str">
        <f>IF(P56="","",IF(ISNUMBER(SEARCH(":",P56)),MID(P56,FIND(":",P56)+2,FIND("(",P56)-FIND(":",P56)-3),LEFT(P56,FIND("(",P56)-2)))</f>
        <v>Tove Strand Gerhardsen</v>
      </c>
      <c r="J56" s="105" t="str">
        <f>IF(P56="","",MID(P56,FIND("(",P56)+1,4))</f>
        <v>1946</v>
      </c>
      <c r="K56" s="106" t="str">
        <f>IF(ISNUMBER(SEARCH("*female*",P56)),"female",IF(ISNUMBER(SEARCH("*male*",P56)),"male",""))</f>
        <v>female</v>
      </c>
      <c r="L56" s="107" t="str">
        <f>IF(P56="","",IF(ISERROR(MID(P56,FIND("male,",P56)+6,(FIND(")",P56)-(FIND("male,",P56)+6))))=TRUE,"missing/error",MID(P56,FIND("male,",P56)+6,(FIND(")",P56)-(FIND("male,",P56)+6)))))</f>
        <v>no_dna01</v>
      </c>
      <c r="M56" s="108" t="str">
        <f>IF(I56="","",(MID(I56,(SEARCH("^^",SUBSTITUTE(I56," ","^^",LEN(I56)-LEN(SUBSTITUTE(I56," ","")))))+1,99)&amp;"_"&amp;LEFT(I56,FIND(" ",I56)-1)&amp;"_"&amp;J56))</f>
        <v>Gerhardsen_Tove_1946</v>
      </c>
      <c r="N56" s="2" t="str">
        <f>IF(P56="","",IF((LEN(P56)-LEN(SUBSTITUTE(P56,"male","")))/LEN("male")&gt;1,"!",IF(RIGHT(P56,1)=")","",IF(RIGHT(P56,2)=") ","",IF(RIGHT(P56,2)=").","","!!")))))</f>
        <v/>
      </c>
      <c r="O56" s="99" t="s">
        <v>603</v>
      </c>
      <c r="P56" s="244" t="s">
        <v>707</v>
      </c>
      <c r="Q56" s="100">
        <f>IF(U56="","",Q$3)</f>
        <v>35363</v>
      </c>
      <c r="R56" s="101" t="str">
        <f>IF(U56="","",Q$1)</f>
        <v>Brundtland IV</v>
      </c>
      <c r="S56" s="102">
        <v>34226</v>
      </c>
      <c r="T56" s="103">
        <v>34249</v>
      </c>
      <c r="U56" s="104" t="str">
        <f>IF(AB56="","",IF(ISNUMBER(SEARCH(":",AB56)),MID(AB56,FIND(":",AB56)+2,FIND("(",AB56)-FIND(":",AB56)-3),LEFT(AB56,FIND("(",AB56)-2)))</f>
        <v>Oddny Alexandersen</v>
      </c>
      <c r="V56" s="105" t="str">
        <f>IF(AB56="","",MID(AB56,FIND("(",AB56)+1,4))</f>
        <v>1942</v>
      </c>
      <c r="W56" s="106" t="str">
        <f>IF(ISNUMBER(SEARCH("*female*",AB56)),"female",IF(ISNUMBER(SEARCH("*male*",AB56)),"male",""))</f>
        <v>female</v>
      </c>
      <c r="X56" s="107" t="str">
        <f>IF(AB56="","",IF(ISERROR(MID(AB56,FIND("male,",AB56)+6,(FIND(")",AB56)-(FIND("male,",AB56)+6))))=TRUE,"missing/error",MID(AB56,FIND("male,",AB56)+6,(FIND(")",AB56)-(FIND("male,",AB56)+6)))))</f>
        <v>no_dna01</v>
      </c>
      <c r="Y56" s="108" t="str">
        <f>IF(U56="","",(MID(U56,(SEARCH("^^",SUBSTITUTE(U56," ","^^",LEN(U56)-LEN(SUBSTITUTE(U56," ","")))))+1,99)&amp;"_"&amp;LEFT(U56,FIND(" ",U56)-1)&amp;"_"&amp;V56))</f>
        <v>Alexandersen_Oddny_1942</v>
      </c>
      <c r="Z56" s="2" t="str">
        <f>IF(AB56="","",IF((LEN(AB56)-LEN(SUBSTITUTE(AB56,"male","")))/LEN("male")&gt;1,"!",IF(RIGHT(AB56,1)=")","",IF(RIGHT(AB56,2)=") ","",IF(RIGHT(AB56,2)=").","","!!")))))</f>
        <v/>
      </c>
      <c r="AA56" s="99" t="s">
        <v>603</v>
      </c>
      <c r="AB56" s="244" t="s">
        <v>708</v>
      </c>
      <c r="AC56" s="100" t="str">
        <f>IF(AG56="","",AC$3)</f>
        <v/>
      </c>
      <c r="AD56" s="101" t="str">
        <f>IF(AG56="","",AC$1)</f>
        <v/>
      </c>
      <c r="AE56" s="102" t="s">
        <v>292</v>
      </c>
      <c r="AF56" s="103" t="s">
        <v>292</v>
      </c>
      <c r="AG56" s="104" t="str">
        <f>IF(AN56="","",IF(ISNUMBER(SEARCH(":",AN56)),MID(AN56,FIND(":",AN56)+2,FIND("(",AN56)-FIND(":",AN56)-3),LEFT(AN56,FIND("(",AN56)-2)))</f>
        <v/>
      </c>
      <c r="AH56" s="105" t="str">
        <f>IF(AN56="","",MID(AN56,FIND("(",AN56)+1,4))</f>
        <v/>
      </c>
      <c r="AI56" s="106" t="str">
        <f>IF(ISNUMBER(SEARCH("*female*",AN56)),"female",IF(ISNUMBER(SEARCH("*male*",AN56)),"male",""))</f>
        <v/>
      </c>
      <c r="AJ56" s="107" t="str">
        <f>IF(AN56="","",IF(ISERROR(MID(AN56,FIND("male,",AN56)+6,(FIND(")",AN56)-(FIND("male,",AN56)+6))))=TRUE,"missing/error",MID(AN56,FIND("male,",AN56)+6,(FIND(")",AN56)-(FIND("male,",AN56)+6)))))</f>
        <v/>
      </c>
      <c r="AK56" s="108" t="str">
        <f>IF(AG56="","",(MID(AG56,(SEARCH("^^",SUBSTITUTE(AG56," ","^^",LEN(AG56)-LEN(SUBSTITUTE(AG56," ","")))))+1,99)&amp;"_"&amp;LEFT(AG56,FIND(" ",AG56)-1)&amp;"_"&amp;AH56))</f>
        <v/>
      </c>
      <c r="AL56" s="2" t="str">
        <f>IF(AN56="","",IF((LEN(AN56)-LEN(SUBSTITUTE(AN56,"male","")))/LEN("male")&gt;1,"!",IF(RIGHT(AN56,1)=")","",IF(RIGHT(AN56,2)=") ","",IF(RIGHT(AN56,2)=").","","!!")))))</f>
        <v/>
      </c>
      <c r="AM56" s="99"/>
      <c r="AN56" s="244" t="s">
        <v>292</v>
      </c>
      <c r="AO56" s="100">
        <f>IF(AS56="","",AO$3)</f>
        <v>36602</v>
      </c>
      <c r="AP56" s="101" t="str">
        <f>IF(AS56="","",AO$1)</f>
        <v>Bondevik I</v>
      </c>
      <c r="AQ56" s="102">
        <v>35713</v>
      </c>
      <c r="AR56" s="103">
        <v>36234</v>
      </c>
      <c r="AS56" s="104" t="str">
        <f>IF(AZ56="","",IF(ISNUMBER(SEARCH(":",AZ56)),MID(AZ56,FIND(":",AZ56)+2,FIND("(",AZ56)-FIND(":",AZ56)-3),LEFT(AZ56,FIND("(",AZ56)-2)))</f>
        <v>Eldbjørg Løwer</v>
      </c>
      <c r="AT56" s="105" t="str">
        <f>IF(AZ56="","",MID(AZ56,FIND("(",AZ56)+1,4))</f>
        <v>1943</v>
      </c>
      <c r="AU56" s="106" t="str">
        <f>IF(ISNUMBER(SEARCH("*female*",AZ56)),"female",IF(ISNUMBER(SEARCH("*male*",AZ56)),"male",""))</f>
        <v>female</v>
      </c>
      <c r="AV56" s="107" t="s">
        <v>298</v>
      </c>
      <c r="AW56" s="108" t="str">
        <f>IF(AS56="","",(MID(AS56,(SEARCH("^^",SUBSTITUTE(AS56," ","^^",LEN(AS56)-LEN(SUBSTITUTE(AS56," ","")))))+1,99)&amp;"_"&amp;LEFT(AS56,FIND(" ",AS56)-1)&amp;"_"&amp;AT56))</f>
        <v>Løwer_Eldbjørg_1943</v>
      </c>
      <c r="AX56" s="2" t="str">
        <f>IF(AZ56="","",IF((LEN(AZ56)-LEN(SUBSTITUTE(AZ56,"male","")))/LEN("male")&gt;1,"!",IF(RIGHT(AZ56,1)=")","",IF(RIGHT(AZ56,2)=") ","",IF(RIGHT(AZ56,2)=").","","!!")))))</f>
        <v/>
      </c>
      <c r="AY56" s="99"/>
      <c r="AZ56" s="244" t="s">
        <v>646</v>
      </c>
      <c r="BA56" s="100">
        <f>IF(BE56="","",BA$3)</f>
        <v>37183</v>
      </c>
      <c r="BB56" s="101" t="str">
        <f>IF(BE56="","",BA$1)</f>
        <v>Stoltenberg I</v>
      </c>
      <c r="BC56" s="102">
        <v>36602</v>
      </c>
      <c r="BD56" s="103">
        <v>36804</v>
      </c>
      <c r="BE56" s="104" t="str">
        <f>IF(BL56="","",IF(ISNUMBER(SEARCH(":",BL56)),MID(BL56,FIND(":",BL56)+2,FIND("(",BL56)-FIND(":",BL56)-3),LEFT(BL56,FIND("(",BL56)-2)))</f>
        <v>Jørgen Hårek Kosmo</v>
      </c>
      <c r="BF56" s="105" t="str">
        <f>IF(BL56="","",MID(BL56,FIND("(",BL56)+1,4))</f>
        <v>1947</v>
      </c>
      <c r="BG56" s="106" t="str">
        <f>IF(ISNUMBER(SEARCH("*female*",BL56)),"female",IF(ISNUMBER(SEARCH("*male*",BL56)),"male",""))</f>
        <v>male</v>
      </c>
      <c r="BH56" s="107" t="str">
        <f>IF(BL56="","",IF(ISERROR(MID(BL56,FIND("male,",BL56)+6,(FIND(")",BL56)-(FIND("male,",BL56)+6))))=TRUE,"missing/error",MID(BL56,FIND("male,",BL56)+6,(FIND(")",BL56)-(FIND("male,",BL56)+6)))))</f>
        <v>no_dna01</v>
      </c>
      <c r="BI56" s="108" t="str">
        <f>IF(BE56="","",(MID(BE56,(SEARCH("^^",SUBSTITUTE(BE56," ","^^",LEN(BE56)-LEN(SUBSTITUTE(BE56," ","")))))+1,99)&amp;"_"&amp;LEFT(BE56,FIND(" ",BE56)-1)&amp;"_"&amp;BF56))</f>
        <v>Kosmo_Jørgen_1947</v>
      </c>
      <c r="BJ56" s="2" t="str">
        <f>IF(BL56="","",IF((LEN(BL56)-LEN(SUBSTITUTE(BL56,"male","")))/LEN("male")&gt;1,"!",IF(RIGHT(BL56,1)=")","",IF(RIGHT(BL56,2)=") ","",IF(RIGHT(BL56,2)=").","","!!")))))</f>
        <v/>
      </c>
      <c r="BK56" s="99"/>
      <c r="BL56" s="244" t="s">
        <v>709</v>
      </c>
      <c r="BM56" s="100">
        <f t="shared" ref="BM56:BM64" si="794">IF(BQ56="","",BM$3)</f>
        <v>38642</v>
      </c>
      <c r="BN56" s="101" t="str">
        <f t="shared" ref="BN56:BN64" si="795">IF(BQ56="","",BM$1)</f>
        <v>Bondevik II</v>
      </c>
      <c r="BO56" s="102">
        <v>37183</v>
      </c>
      <c r="BP56" s="103">
        <v>38054</v>
      </c>
      <c r="BQ56" s="104" t="str">
        <f t="shared" ref="BQ56:BQ64" si="796">IF(BX56="","",IF(ISNUMBER(SEARCH(":",BX56)),MID(BX56,FIND(":",BX56)+2,FIND("(",BX56)-FIND(":",BX56)-3),LEFT(BX56,FIND("(",BX56)-2)))</f>
        <v>Victor Danielsen Norman</v>
      </c>
      <c r="BR56" s="105" t="str">
        <f t="shared" ref="BR56:BR64" si="797">IF(BX56="","",MID(BX56,FIND("(",BX56)+1,4))</f>
        <v>1946</v>
      </c>
      <c r="BS56" s="106" t="str">
        <f t="shared" ref="BS56:BS64" si="798">IF(ISNUMBER(SEARCH("*female*",BX56)),"female",IF(ISNUMBER(SEARCH("*male*",BX56)),"male",""))</f>
        <v>male</v>
      </c>
      <c r="BT56" s="107" t="s">
        <v>299</v>
      </c>
      <c r="BU56" s="108" t="str">
        <f t="shared" ref="BU56:BU64" si="799">IF(BQ56="","",(MID(BQ56,(SEARCH("^^",SUBSTITUTE(BQ56," ","^^",LEN(BQ56)-LEN(SUBSTITUTE(BQ56," ","")))))+1,99)&amp;"_"&amp;LEFT(BQ56,FIND(" ",BQ56)-1)&amp;"_"&amp;BR56))</f>
        <v>Norman_Victor_1946</v>
      </c>
      <c r="BV56" s="2" t="str">
        <f>IF(BX56="","",IF((LEN(BX56)-LEN(SUBSTITUTE(BX56,"male","")))/LEN("male")&gt;1,"!",IF(RIGHT(BX56,1)=")","",IF(RIGHT(BX56,2)=") ","",IF(RIGHT(BX56,2)=").","","!!")))))</f>
        <v/>
      </c>
      <c r="BW56" s="99" t="s">
        <v>609</v>
      </c>
      <c r="BX56" s="244" t="s">
        <v>652</v>
      </c>
      <c r="BY56" s="100" t="str">
        <f>IF(CC56="","",BY$3)</f>
        <v/>
      </c>
      <c r="BZ56" s="101" t="str">
        <f>IF(CC56="","",BY$1)</f>
        <v/>
      </c>
      <c r="CA56" s="102" t="s">
        <v>292</v>
      </c>
      <c r="CB56" s="103" t="s">
        <v>292</v>
      </c>
      <c r="CC56" s="104" t="str">
        <f>IF(CJ56="","",IF(ISNUMBER(SEARCH(":",CJ56)),MID(CJ56,FIND(":",CJ56)+2,FIND("(",CJ56)-FIND(":",CJ56)-3),LEFT(CJ56,FIND("(",CJ56)-2)))</f>
        <v/>
      </c>
      <c r="CD56" s="105" t="str">
        <f>IF(CJ56="","",MID(CJ56,FIND("(",CJ56)+1,4))</f>
        <v/>
      </c>
      <c r="CE56" s="106" t="str">
        <f>IF(ISNUMBER(SEARCH("*female*",CJ56)),"female",IF(ISNUMBER(SEARCH("*male*",CJ56)),"male",""))</f>
        <v/>
      </c>
      <c r="CF56" s="107" t="s">
        <v>292</v>
      </c>
      <c r="CG56" s="108" t="str">
        <f>IF(CC56="","",(MID(CC56,(SEARCH("^^",SUBSTITUTE(CC56," ","^^",LEN(CC56)-LEN(SUBSTITUTE(CC56," ","")))))+1,99)&amp;"_"&amp;LEFT(CC56,FIND(" ",CC56)-1)&amp;"_"&amp;CD56))</f>
        <v/>
      </c>
      <c r="CH56" s="2" t="str">
        <f>IF(CJ56="","",IF((LEN(CJ56)-LEN(SUBSTITUTE(CJ56,"male","")))/LEN("male")&gt;1,"!",IF(RIGHT(CJ56,1)=")","",IF(RIGHT(CJ56,2)=") ","",IF(RIGHT(CJ56,2)=").","","!!")))))</f>
        <v/>
      </c>
      <c r="CI56" s="99"/>
      <c r="CJ56" s="244" t="s">
        <v>292</v>
      </c>
      <c r="CK56" s="100" t="str">
        <f>IF(CO56="","",CK$3)</f>
        <v/>
      </c>
      <c r="CL56" s="101" t="str">
        <f>IF(CO56="","",CK$1)</f>
        <v/>
      </c>
      <c r="CM56" s="102" t="s">
        <v>292</v>
      </c>
      <c r="CN56" s="103" t="s">
        <v>292</v>
      </c>
      <c r="CO56" s="104" t="str">
        <f>IF(CV56="","",IF(ISNUMBER(SEARCH(":",CV56)),MID(CV56,FIND(":",CV56)+2,FIND("(",CV56)-FIND(":",CV56)-3),LEFT(CV56,FIND("(",CV56)-2)))</f>
        <v/>
      </c>
      <c r="CP56" s="105" t="str">
        <f>IF(CV56="","",MID(CV56,FIND("(",CV56)+1,4))</f>
        <v/>
      </c>
      <c r="CQ56" s="106" t="str">
        <f>IF(ISNUMBER(SEARCH("*female*",CV56)),"female",IF(ISNUMBER(SEARCH("*male*",CV56)),"male",""))</f>
        <v/>
      </c>
      <c r="CR56" s="107" t="s">
        <v>292</v>
      </c>
      <c r="CS56" s="108" t="str">
        <f>IF(CO56="","",(MID(CO56,(SEARCH("^^",SUBSTITUTE(CO56," ","^^",LEN(CO56)-LEN(SUBSTITUTE(CO56," ","")))))+1,99)&amp;"_"&amp;LEFT(CO56,FIND(" ",CO56)-1)&amp;"_"&amp;CP56))</f>
        <v/>
      </c>
      <c r="CT56" s="2" t="str">
        <f>IF(CV56="","",IF((LEN(CV56)-LEN(SUBSTITUTE(CV56,"male","")))/LEN("male")&gt;1,"!",IF(RIGHT(CV56,1)=")","",IF(RIGHT(CV56,2)=") ","",IF(RIGHT(CV56,2)=").","","!!")))))</f>
        <v/>
      </c>
      <c r="CU56" s="99"/>
      <c r="CV56" s="244" t="s">
        <v>292</v>
      </c>
      <c r="CW56" s="100" t="str">
        <f>IF(DA56="","",CW$3)</f>
        <v/>
      </c>
      <c r="CX56" s="101" t="str">
        <f>IF(DA56="","",CW$1)</f>
        <v/>
      </c>
      <c r="CY56" s="102" t="str">
        <f>IF($DA56="","",CW$2)</f>
        <v/>
      </c>
      <c r="CZ56" s="102" t="str">
        <f>IF($DA56="","",CW$3)</f>
        <v/>
      </c>
      <c r="DA56" s="104" t="str">
        <f>IF(DH56="","",IF(ISNUMBER(SEARCH(":",DH56)),MID(DH56,FIND(":",DH56)+2,FIND("(",DH56)-FIND(":",DH56)-3),LEFT(DH56,FIND("(",DH56)-2)))</f>
        <v/>
      </c>
      <c r="DB56" s="105" t="str">
        <f>IF(DH56="","",MID(DH56,FIND("(",DH56)+1,4))</f>
        <v/>
      </c>
      <c r="DC56" s="106" t="str">
        <f>IF(ISNUMBER(SEARCH("*female*",DH56)),"female",IF(ISNUMBER(SEARCH("*male*",DH56)),"male",""))</f>
        <v/>
      </c>
      <c r="DD56" s="107" t="str">
        <f>IF(DH56="","",IF(ISERROR(MID(DH56,FIND("male,",DH56)+6,(FIND(")",DH56)-(FIND("male,",DH56)+6))))=TRUE,"missing/error",MID(DH56,FIND("male,",DH56)+6,(FIND(")",DH56)-(FIND("male,",DH56)+6)))))</f>
        <v/>
      </c>
      <c r="DE56" s="108" t="str">
        <f>IF(DA56="","",(MID(DA56,(SEARCH("^^",SUBSTITUTE(DA56," ","^^",LEN(DA56)-LEN(SUBSTITUTE(DA56," ","")))))+1,99)&amp;"_"&amp;LEFT(DA56,FIND(" ",DA56)-1)&amp;"_"&amp;DB56))</f>
        <v/>
      </c>
      <c r="DF56" s="2" t="str">
        <f>IF(DH56="","",IF((LEN(DH56)-LEN(SUBSTITUTE(DH56,"male","")))/LEN("male")&gt;1,"!",IF(RIGHT(DH56,1)=")","",IF(RIGHT(DH56,2)=") ","",IF(RIGHT(DH56,2)=").","","!!")))))</f>
        <v/>
      </c>
      <c r="DG56" s="99"/>
      <c r="DH56" s="244"/>
      <c r="DI56" s="100" t="str">
        <f t="shared" ref="DI56:DI63" si="800">IF(DM56="","",DI$3)</f>
        <v/>
      </c>
      <c r="DJ56" s="101" t="str">
        <f t="shared" ref="DJ56:DJ63" si="801">IF(DM56="","",DI$1)</f>
        <v/>
      </c>
      <c r="DK56" s="102" t="str">
        <f t="shared" si="256"/>
        <v/>
      </c>
      <c r="DL56" s="102" t="str">
        <f t="shared" si="257"/>
        <v/>
      </c>
      <c r="DM56" s="104" t="str">
        <f t="shared" ref="DM56:DM63" si="802">IF(DT56="","",IF(ISNUMBER(SEARCH(":",DT56)),MID(DT56,FIND(":",DT56)+2,FIND("(",DT56)-FIND(":",DT56)-3),LEFT(DT56,FIND("(",DT56)-2)))</f>
        <v/>
      </c>
      <c r="DN56" s="105" t="str">
        <f t="shared" ref="DN56:DN63" si="803">IF(DT56="","",MID(DT56,FIND("(",DT56)+1,4))</f>
        <v/>
      </c>
      <c r="DO56" s="106" t="str">
        <f t="shared" ref="DO56:DO63" si="804">IF(ISNUMBER(SEARCH("*female*",DT56)),"female",IF(ISNUMBER(SEARCH("*male*",DT56)),"male",""))</f>
        <v/>
      </c>
      <c r="DP56" s="107" t="str">
        <f t="shared" ref="DP56:DP63" si="805">IF(DT56="","",IF(ISERROR(MID(DT56,FIND("male,",DT56)+6,(FIND(")",DT56)-(FIND("male,",DT56)+6))))=TRUE,"missing/error",MID(DT56,FIND("male,",DT56)+6,(FIND(")",DT56)-(FIND("male,",DT56)+6)))))</f>
        <v/>
      </c>
      <c r="DQ56" s="108" t="str">
        <f t="shared" ref="DQ56:DQ63" si="806">IF(DM56="","",(MID(DM56,(SEARCH("^^",SUBSTITUTE(DM56," ","^^",LEN(DM56)-LEN(SUBSTITUTE(DM56," ","")))))+1,99)&amp;"_"&amp;LEFT(DM56,FIND(" ",DM56)-1)&amp;"_"&amp;DN56))</f>
        <v/>
      </c>
      <c r="DR56" s="2" t="str">
        <f>IF(DT56="","",IF((LEN(DT56)-LEN(SUBSTITUTE(DT56,"male","")))/LEN("male")&gt;1,"!",IF(RIGHT(DT56,1)=")","",IF(RIGHT(DT56,2)=") ","",IF(RIGHT(DT56,2)=").","","!!")))))</f>
        <v/>
      </c>
      <c r="DS56" s="99"/>
      <c r="DT56" s="244"/>
      <c r="DU56" s="100" t="str">
        <f t="shared" si="71"/>
        <v/>
      </c>
      <c r="DV56" s="101" t="str">
        <f t="shared" ref="DV56:DV63" si="807">IF(DY56="","",DU$1)</f>
        <v/>
      </c>
      <c r="DW56" s="102" t="str">
        <f t="shared" si="265"/>
        <v/>
      </c>
      <c r="DX56" s="102" t="str">
        <f t="shared" si="266"/>
        <v/>
      </c>
      <c r="DY56" s="104" t="str">
        <f t="shared" ref="DY56:DY63" si="808">IF(EF56="","",IF(ISNUMBER(SEARCH(":",EF56)),MID(EF56,FIND(":",EF56)+2,FIND("(",EF56)-FIND(":",EF56)-3),LEFT(EF56,FIND("(",EF56)-2)))</f>
        <v/>
      </c>
      <c r="DZ56" s="105" t="str">
        <f t="shared" ref="DZ56:DZ63" si="809">IF(EF56="","",MID(EF56,FIND("(",EF56)+1,4))</f>
        <v/>
      </c>
      <c r="EA56" s="106" t="str">
        <f t="shared" ref="EA56:EA63" si="810">IF(ISNUMBER(SEARCH("*female*",EF56)),"female",IF(ISNUMBER(SEARCH("*male*",EF56)),"male",""))</f>
        <v/>
      </c>
      <c r="EB56" s="107" t="str">
        <f t="shared" ref="EB56:EB63" si="811">IF(EF56="","",IF(ISERROR(MID(EF56,FIND("male,",EF56)+6,(FIND(")",EF56)-(FIND("male,",EF56)+6))))=TRUE,"missing/error",MID(EF56,FIND("male,",EF56)+6,(FIND(")",EF56)-(FIND("male,",EF56)+6)))))</f>
        <v/>
      </c>
      <c r="EC56" s="108" t="str">
        <f t="shared" ref="EC56:EC63" si="812">IF(DY56="","",(MID(DY56,(SEARCH("^^",SUBSTITUTE(DY56," ","^^",LEN(DY56)-LEN(SUBSTITUTE(DY56," ","")))))+1,99)&amp;"_"&amp;LEFT(DY56,FIND(" ",DY56)-1)&amp;"_"&amp;DZ56))</f>
        <v/>
      </c>
      <c r="ED56" s="2" t="str">
        <f>IF(EF56="","",IF((LEN(EF56)-LEN(SUBSTITUTE(EF56,"male","")))/LEN("male")&gt;1,"!",IF(RIGHT(EF56,1)=")","",IF(RIGHT(EF56,2)=") ","",IF(RIGHT(EF56,2)=").","","!!")))))</f>
        <v/>
      </c>
      <c r="EE56" s="99"/>
      <c r="EF56" s="244"/>
      <c r="EG56" s="100" t="str">
        <f t="shared" si="79"/>
        <v/>
      </c>
      <c r="EH56" s="101" t="str">
        <f t="shared" si="693"/>
        <v/>
      </c>
      <c r="EI56" s="102" t="str">
        <f t="shared" si="623"/>
        <v/>
      </c>
      <c r="EJ56" s="102" t="str">
        <f t="shared" si="614"/>
        <v/>
      </c>
      <c r="EK56" s="104" t="str">
        <f t="shared" si="694"/>
        <v/>
      </c>
      <c r="EL56" s="105" t="str">
        <f t="shared" si="695"/>
        <v/>
      </c>
      <c r="EM56" s="106" t="str">
        <f t="shared" si="696"/>
        <v/>
      </c>
      <c r="EN56" s="107" t="str">
        <f t="shared" si="697"/>
        <v/>
      </c>
      <c r="EO56" s="108" t="str">
        <f t="shared" si="698"/>
        <v/>
      </c>
      <c r="EP56" s="2" t="str">
        <f>IF(ER56="","",IF((LEN(ER56)-LEN(SUBSTITUTE(ER56,"male","")))/LEN("male")&gt;1,"!",IF(RIGHT(ER56,1)=")","",IF(RIGHT(ER56,2)=") ","",IF(RIGHT(ER56,2)=").","","!!")))))</f>
        <v/>
      </c>
      <c r="EQ56" s="99"/>
      <c r="ER56" s="244"/>
      <c r="ES56" s="100" t="str">
        <f t="shared" si="87"/>
        <v/>
      </c>
      <c r="ET56" s="101" t="str">
        <f t="shared" si="275"/>
        <v/>
      </c>
      <c r="EU56" s="102" t="str">
        <f t="shared" si="276"/>
        <v/>
      </c>
      <c r="EV56" s="102" t="str">
        <f t="shared" si="277"/>
        <v/>
      </c>
      <c r="EW56" s="104" t="str">
        <f t="shared" si="278"/>
        <v/>
      </c>
      <c r="EX56" s="105" t="str">
        <f t="shared" si="279"/>
        <v/>
      </c>
      <c r="EY56" s="106" t="str">
        <f t="shared" si="280"/>
        <v/>
      </c>
      <c r="EZ56" s="107" t="str">
        <f t="shared" si="281"/>
        <v/>
      </c>
      <c r="FA56" s="108" t="str">
        <f t="shared" si="282"/>
        <v/>
      </c>
      <c r="FB56" s="2" t="str">
        <f t="shared" si="283"/>
        <v/>
      </c>
      <c r="FC56" s="99"/>
      <c r="FD56" s="244"/>
      <c r="FE56" s="100"/>
      <c r="FF56" s="101" t="str">
        <f>IF(FI56="","",FE$1)</f>
        <v/>
      </c>
      <c r="FG56" s="102"/>
      <c r="FH56" s="103"/>
      <c r="FI56" s="104" t="str">
        <f>IF(FP56="","",IF(ISNUMBER(SEARCH(":",FP56)),MID(FP56,FIND(":",FP56)+2,FIND("(",FP56)-FIND(":",FP56)-3),LEFT(FP56,FIND("(",FP56)-2)))</f>
        <v/>
      </c>
      <c r="FJ56" s="105" t="str">
        <f>IF(FP56="","",MID(FP56,FIND("(",FP56)+1,4))</f>
        <v/>
      </c>
      <c r="FK56" s="106" t="str">
        <f>IF(ISNUMBER(SEARCH("*female*",FP56)),"female",IF(ISNUMBER(SEARCH("*male*",FP56)),"male",""))</f>
        <v/>
      </c>
      <c r="FL56" s="107" t="str">
        <f>IF(FP56="","",IF(ISERROR(MID(FP56,FIND("male,",FP56)+6,(FIND(")",FP56)-(FIND("male,",FP56)+6))))=TRUE,"missing/error",MID(FP56,FIND("male,",FP56)+6,(FIND(")",FP56)-(FIND("male,",FP56)+6)))))</f>
        <v/>
      </c>
      <c r="FM56" s="108" t="str">
        <f>IF(FI56="","",(MID(FI56,(SEARCH("^^",SUBSTITUTE(FI56," ","^^",LEN(FI56)-LEN(SUBSTITUTE(FI56," ","")))))+1,99)&amp;"_"&amp;LEFT(FI56,FIND(" ",FI56)-1)&amp;"_"&amp;FJ56))</f>
        <v/>
      </c>
      <c r="FN56" s="2" t="str">
        <f>IF(FP56="","",IF((LEN(FP56)-LEN(SUBSTITUTE(FP56,"male","")))/LEN("male")&gt;1,"!",IF(RIGHT(FP56,1)=")","",IF(RIGHT(FP56,2)=") ","",IF(RIGHT(FP56,2)=").","","!!")))))</f>
        <v/>
      </c>
      <c r="FO56" s="99"/>
      <c r="FP56" s="244"/>
      <c r="FQ56" s="100" t="str">
        <f>IF(FU56="","",FQ$3)</f>
        <v/>
      </c>
      <c r="FR56" s="101" t="str">
        <f>IF(FU56="","",FQ$1)</f>
        <v/>
      </c>
      <c r="FS56" s="102"/>
      <c r="FT56" s="103"/>
      <c r="FU56" s="104" t="str">
        <f>IF(GB56="","",IF(ISNUMBER(SEARCH(":",GB56)),MID(GB56,FIND(":",GB56)+2,FIND("(",GB56)-FIND(":",GB56)-3),LEFT(GB56,FIND("(",GB56)-2)))</f>
        <v/>
      </c>
      <c r="FV56" s="105" t="str">
        <f>IF(GB56="","",MID(GB56,FIND("(",GB56)+1,4))</f>
        <v/>
      </c>
      <c r="FW56" s="106" t="str">
        <f>IF(ISNUMBER(SEARCH("*female*",GB56)),"female",IF(ISNUMBER(SEARCH("*male*",GB56)),"male",""))</f>
        <v/>
      </c>
      <c r="FX56" s="107" t="str">
        <f>IF(GB56="","",IF(ISERROR(MID(GB56,FIND("male,",GB56)+6,(FIND(")",GB56)-(FIND("male,",GB56)+6))))=TRUE,"missing/error",MID(GB56,FIND("male,",GB56)+6,(FIND(")",GB56)-(FIND("male,",GB56)+6)))))</f>
        <v/>
      </c>
      <c r="FY56" s="108" t="str">
        <f>IF(FU56="","",(MID(FU56,(SEARCH("^^",SUBSTITUTE(FU56," ","^^",LEN(FU56)-LEN(SUBSTITUTE(FU56," ","")))))+1,99)&amp;"_"&amp;LEFT(FU56,FIND(" ",FU56)-1)&amp;"_"&amp;FV56))</f>
        <v/>
      </c>
      <c r="FZ56" s="2" t="str">
        <f>IF(GB56="","",IF((LEN(GB56)-LEN(SUBSTITUTE(GB56,"male","")))/LEN("male")&gt;1,"!",IF(RIGHT(GB56,1)=")","",IF(RIGHT(GB56,2)=") ","",IF(RIGHT(GB56,2)=").","","!!")))))</f>
        <v/>
      </c>
      <c r="GA56" s="99"/>
      <c r="GB56" s="244"/>
      <c r="GC56" s="100" t="str">
        <f>IF(GG56="","",GC$3)</f>
        <v/>
      </c>
      <c r="GD56" s="101" t="str">
        <f>IF(GG56="","",GC$1)</f>
        <v/>
      </c>
      <c r="GE56" s="102"/>
      <c r="GF56" s="103"/>
      <c r="GG56" s="104" t="str">
        <f>IF(GN56="","",IF(ISNUMBER(SEARCH(":",GN56)),MID(GN56,FIND(":",GN56)+2,FIND("(",GN56)-FIND(":",GN56)-3),LEFT(GN56,FIND("(",GN56)-2)))</f>
        <v/>
      </c>
      <c r="GH56" s="105" t="str">
        <f>IF(GN56="","",MID(GN56,FIND("(",GN56)+1,4))</f>
        <v/>
      </c>
      <c r="GI56" s="106" t="str">
        <f>IF(ISNUMBER(SEARCH("*female*",GN56)),"female",IF(ISNUMBER(SEARCH("*male*",GN56)),"male",""))</f>
        <v/>
      </c>
      <c r="GJ56" s="107" t="str">
        <f>IF(GN56="","",IF(ISERROR(MID(GN56,FIND("male,",GN56)+6,(FIND(")",GN56)-(FIND("male,",GN56)+6))))=TRUE,"missing/error",MID(GN56,FIND("male,",GN56)+6,(FIND(")",GN56)-(FIND("male,",GN56)+6)))))</f>
        <v/>
      </c>
      <c r="GK56" s="108" t="str">
        <f>IF(GG56="","",(MID(GG56,(SEARCH("^^",SUBSTITUTE(GG56," ","^^",LEN(GG56)-LEN(SUBSTITUTE(GG56," ","")))))+1,99)&amp;"_"&amp;LEFT(GG56,FIND(" ",GG56)-1)&amp;"_"&amp;GH56))</f>
        <v/>
      </c>
      <c r="GL56" s="2" t="str">
        <f>IF(GN56="","",IF((LEN(GN56)-LEN(SUBSTITUTE(GN56,"male","")))/LEN("male")&gt;1,"!",IF(RIGHT(GN56,1)=")","",IF(RIGHT(GN56,2)=") ","",IF(RIGHT(GN56,2)=").","","!!")))))</f>
        <v/>
      </c>
      <c r="GM56" s="99"/>
      <c r="GN56" s="244"/>
      <c r="GO56" s="100" t="str">
        <f>IF(GS56="","",GO$3)</f>
        <v/>
      </c>
      <c r="GP56" s="101" t="str">
        <f>IF(GS56="","",GO$1)</f>
        <v/>
      </c>
      <c r="GQ56" s="102"/>
      <c r="GR56" s="103"/>
      <c r="GS56" s="104" t="str">
        <f>IF(GZ56="","",IF(ISNUMBER(SEARCH(":",GZ56)),MID(GZ56,FIND(":",GZ56)+2,FIND("(",GZ56)-FIND(":",GZ56)-3),LEFT(GZ56,FIND("(",GZ56)-2)))</f>
        <v/>
      </c>
      <c r="GT56" s="105" t="str">
        <f>IF(GZ56="","",MID(GZ56,FIND("(",GZ56)+1,4))</f>
        <v/>
      </c>
      <c r="GU56" s="106" t="str">
        <f>IF(ISNUMBER(SEARCH("*female*",GZ56)),"female",IF(ISNUMBER(SEARCH("*male*",GZ56)),"male",""))</f>
        <v/>
      </c>
      <c r="GV56" s="107" t="str">
        <f>IF(GZ56="","",IF(ISERROR(MID(GZ56,FIND("male,",GZ56)+6,(FIND(")",GZ56)-(FIND("male,",GZ56)+6))))=TRUE,"missing/error",MID(GZ56,FIND("male,",GZ56)+6,(FIND(")",GZ56)-(FIND("male,",GZ56)+6)))))</f>
        <v/>
      </c>
      <c r="GW56" s="108" t="str">
        <f>IF(GS56="","",(MID(GS56,(SEARCH("^^",SUBSTITUTE(GS56," ","^^",LEN(GS56)-LEN(SUBSTITUTE(GS56," ","")))))+1,99)&amp;"_"&amp;LEFT(GS56,FIND(" ",GS56)-1)&amp;"_"&amp;GT56))</f>
        <v/>
      </c>
      <c r="GX56" s="2" t="str">
        <f>IF(GZ56="","",IF((LEN(GZ56)-LEN(SUBSTITUTE(GZ56,"male","")))/LEN("male")&gt;1,"!",IF(RIGHT(GZ56,1)=")","",IF(RIGHT(GZ56,2)=") ","",IF(RIGHT(GZ56,2)=").","","!!")))))</f>
        <v/>
      </c>
      <c r="GY56" s="99"/>
      <c r="GZ56" s="244"/>
      <c r="HA56" s="100" t="str">
        <f>IF(HE56="","",HA$3)</f>
        <v/>
      </c>
      <c r="HB56" s="101" t="str">
        <f>IF(HE56="","",HA$1)</f>
        <v/>
      </c>
      <c r="HC56" s="102"/>
      <c r="HD56" s="103"/>
      <c r="HE56" s="104" t="str">
        <f>IF(HL56="","",IF(ISNUMBER(SEARCH(":",HL56)),MID(HL56,FIND(":",HL56)+2,FIND("(",HL56)-FIND(":",HL56)-3),LEFT(HL56,FIND("(",HL56)-2)))</f>
        <v/>
      </c>
      <c r="HF56" s="105" t="str">
        <f>IF(HL56="","",MID(HL56,FIND("(",HL56)+1,4))</f>
        <v/>
      </c>
      <c r="HG56" s="106" t="str">
        <f>IF(ISNUMBER(SEARCH("*female*",HL56)),"female",IF(ISNUMBER(SEARCH("*male*",HL56)),"male",""))</f>
        <v/>
      </c>
      <c r="HH56" s="107" t="str">
        <f>IF(HL56="","",IF(ISERROR(MID(HL56,FIND("male,",HL56)+6,(FIND(")",HL56)-(FIND("male,",HL56)+6))))=TRUE,"missing/error",MID(HL56,FIND("male,",HL56)+6,(FIND(")",HL56)-(FIND("male,",HL56)+6)))))</f>
        <v/>
      </c>
      <c r="HI56" s="108" t="str">
        <f>IF(HE56="","",(MID(HE56,(SEARCH("^^",SUBSTITUTE(HE56," ","^^",LEN(HE56)-LEN(SUBSTITUTE(HE56," ","")))))+1,99)&amp;"_"&amp;LEFT(HE56,FIND(" ",HE56)-1)&amp;"_"&amp;HF56))</f>
        <v/>
      </c>
      <c r="HJ56" s="2" t="str">
        <f>IF(HL56="","",IF((LEN(HL56)-LEN(SUBSTITUTE(HL56,"male","")))/LEN("male")&gt;1,"!",IF(RIGHT(HL56,1)=")","",IF(RIGHT(HL56,2)=") ","",IF(RIGHT(HL56,2)=").","","!!")))))</f>
        <v/>
      </c>
      <c r="HK56" s="99"/>
      <c r="HL56" s="244"/>
      <c r="HM56" s="100" t="str">
        <f>IF(HQ56="","",HM$3)</f>
        <v/>
      </c>
      <c r="HN56" s="101" t="str">
        <f>IF(HQ56="","",HM$1)</f>
        <v/>
      </c>
      <c r="HO56" s="102"/>
      <c r="HP56" s="103"/>
      <c r="HQ56" s="104" t="str">
        <f>IF(HX56="","",IF(ISNUMBER(SEARCH(":",HX56)),MID(HX56,FIND(":",HX56)+2,FIND("(",HX56)-FIND(":",HX56)-3),LEFT(HX56,FIND("(",HX56)-2)))</f>
        <v/>
      </c>
      <c r="HR56" s="105" t="str">
        <f>IF(HX56="","",MID(HX56,FIND("(",HX56)+1,4))</f>
        <v/>
      </c>
      <c r="HS56" s="106" t="str">
        <f>IF(ISNUMBER(SEARCH("*female*",HX56)),"female",IF(ISNUMBER(SEARCH("*male*",HX56)),"male",""))</f>
        <v/>
      </c>
      <c r="HT56" s="107" t="str">
        <f>IF(HX56="","",IF(ISERROR(MID(HX56,FIND("male,",HX56)+6,(FIND(")",HX56)-(FIND("male,",HX56)+6))))=TRUE,"missing/error",MID(HX56,FIND("male,",HX56)+6,(FIND(")",HX56)-(FIND("male,",HX56)+6)))))</f>
        <v/>
      </c>
      <c r="HU56" s="108" t="str">
        <f>IF(HQ56="","",(MID(HQ56,(SEARCH("^^",SUBSTITUTE(HQ56," ","^^",LEN(HQ56)-LEN(SUBSTITUTE(HQ56," ","")))))+1,99)&amp;"_"&amp;LEFT(HQ56,FIND(" ",HQ56)-1)&amp;"_"&amp;HR56))</f>
        <v/>
      </c>
      <c r="HV56" s="2" t="str">
        <f>IF(HX56="","",IF((LEN(HX56)-LEN(SUBSTITUTE(HX56,"male","")))/LEN("male")&gt;1,"!",IF(RIGHT(HX56,1)=")","",IF(RIGHT(HX56,2)=") ","",IF(RIGHT(HX56,2)=").","","!!")))))</f>
        <v/>
      </c>
      <c r="HW56" s="99"/>
      <c r="HX56" s="244"/>
      <c r="HY56" s="100" t="str">
        <f>IF(IC56="","",HY$3)</f>
        <v/>
      </c>
      <c r="HZ56" s="101" t="str">
        <f>IF(IC56="","",HY$1)</f>
        <v/>
      </c>
      <c r="IA56" s="102"/>
      <c r="IB56" s="103"/>
      <c r="IC56" s="104" t="str">
        <f>IF(IJ56="","",IF(ISNUMBER(SEARCH(":",IJ56)),MID(IJ56,FIND(":",IJ56)+2,FIND("(",IJ56)-FIND(":",IJ56)-3),LEFT(IJ56,FIND("(",IJ56)-2)))</f>
        <v/>
      </c>
      <c r="ID56" s="105" t="str">
        <f>IF(IJ56="","",MID(IJ56,FIND("(",IJ56)+1,4))</f>
        <v/>
      </c>
      <c r="IE56" s="106" t="str">
        <f>IF(ISNUMBER(SEARCH("*female*",IJ56)),"female",IF(ISNUMBER(SEARCH("*male*",IJ56)),"male",""))</f>
        <v/>
      </c>
      <c r="IF56" s="107" t="str">
        <f>IF(IJ56="","",IF(ISERROR(MID(IJ56,FIND("male,",IJ56)+6,(FIND(")",IJ56)-(FIND("male,",IJ56)+6))))=TRUE,"missing/error",MID(IJ56,FIND("male,",IJ56)+6,(FIND(")",IJ56)-(FIND("male,",IJ56)+6)))))</f>
        <v/>
      </c>
      <c r="IG56" s="108" t="str">
        <f>IF(IC56="","",(MID(IC56,(SEARCH("^^",SUBSTITUTE(IC56," ","^^",LEN(IC56)-LEN(SUBSTITUTE(IC56," ","")))))+1,99)&amp;"_"&amp;LEFT(IC56,FIND(" ",IC56)-1)&amp;"_"&amp;ID56))</f>
        <v/>
      </c>
      <c r="IH56" s="2" t="str">
        <f>IF(IJ56="","",IF((LEN(IJ56)-LEN(SUBSTITUTE(IJ56,"male","")))/LEN("male")&gt;1,"!",IF(RIGHT(IJ56,1)=")","",IF(RIGHT(IJ56,2)=") ","",IF(RIGHT(IJ56,2)=").","","!!")))))</f>
        <v/>
      </c>
      <c r="II56" s="99"/>
      <c r="IJ56" s="244"/>
      <c r="IK56" s="100" t="str">
        <f>IF(IO56="","",IK$3)</f>
        <v/>
      </c>
      <c r="IL56" s="101" t="str">
        <f>IF(IO56="","",IK$1)</f>
        <v/>
      </c>
      <c r="IM56" s="102"/>
      <c r="IN56" s="103"/>
      <c r="IO56" s="104" t="str">
        <f>IF(IV56="","",IF(ISNUMBER(SEARCH(":",IV56)),MID(IV56,FIND(":",IV56)+2,FIND("(",IV56)-FIND(":",IV56)-3),LEFT(IV56,FIND("(",IV56)-2)))</f>
        <v/>
      </c>
      <c r="IP56" s="105" t="str">
        <f>IF(IV56="","",MID(IV56,FIND("(",IV56)+1,4))</f>
        <v/>
      </c>
      <c r="IQ56" s="106" t="str">
        <f>IF(ISNUMBER(SEARCH("*female*",IV56)),"female",IF(ISNUMBER(SEARCH("*male*",IV56)),"male",""))</f>
        <v/>
      </c>
      <c r="IR56" s="107" t="str">
        <f>IF(IV56="","",IF(ISERROR(MID(IV56,FIND("male,",IV56)+6,(FIND(")",IV56)-(FIND("male,",IV56)+6))))=TRUE,"missing/error",MID(IV56,FIND("male,",IV56)+6,(FIND(")",IV56)-(FIND("male,",IV56)+6)))))</f>
        <v/>
      </c>
      <c r="IS56" s="108" t="str">
        <f>IF(IO56="","",(MID(IO56,(SEARCH("^^",SUBSTITUTE(IO56," ","^^",LEN(IO56)-LEN(SUBSTITUTE(IO56," ","")))))+1,99)&amp;"_"&amp;LEFT(IO56,FIND(" ",IO56)-1)&amp;"_"&amp;IP56))</f>
        <v/>
      </c>
      <c r="IT56" s="2" t="str">
        <f>IF(IV56="","",IF((LEN(IV56)-LEN(SUBSTITUTE(IV56,"male","")))/LEN("male")&gt;1,"!",IF(RIGHT(IV56,1)=")","",IF(RIGHT(IV56,2)=") ","",IF(RIGHT(IV56,2)=").","","!!")))))</f>
        <v/>
      </c>
      <c r="IU56" s="99"/>
      <c r="IV56" s="244"/>
      <c r="IW56" s="100" t="str">
        <f>IF(JA56="","",IW$3)</f>
        <v/>
      </c>
      <c r="IX56" s="101" t="str">
        <f>IF(JA56="","",IW$1)</f>
        <v/>
      </c>
      <c r="IY56" s="102"/>
      <c r="IZ56" s="103"/>
      <c r="JA56" s="104" t="str">
        <f>IF(JH56="","",IF(ISNUMBER(SEARCH(":",JH56)),MID(JH56,FIND(":",JH56)+2,FIND("(",JH56)-FIND(":",JH56)-3),LEFT(JH56,FIND("(",JH56)-2)))</f>
        <v/>
      </c>
      <c r="JB56" s="105" t="str">
        <f>IF(JH56="","",MID(JH56,FIND("(",JH56)+1,4))</f>
        <v/>
      </c>
      <c r="JC56" s="106" t="str">
        <f>IF(ISNUMBER(SEARCH("*female*",JH56)),"female",IF(ISNUMBER(SEARCH("*male*",JH56)),"male",""))</f>
        <v/>
      </c>
      <c r="JD56" s="107" t="str">
        <f>IF(JH56="","",IF(ISERROR(MID(JH56,FIND("male,",JH56)+6,(FIND(")",JH56)-(FIND("male,",JH56)+6))))=TRUE,"missing/error",MID(JH56,FIND("male,",JH56)+6,(FIND(")",JH56)-(FIND("male,",JH56)+6)))))</f>
        <v/>
      </c>
      <c r="JE56" s="108" t="str">
        <f>IF(JA56="","",(MID(JA56,(SEARCH("^^",SUBSTITUTE(JA56," ","^^",LEN(JA56)-LEN(SUBSTITUTE(JA56," ","")))))+1,99)&amp;"_"&amp;LEFT(JA56,FIND(" ",JA56)-1)&amp;"_"&amp;JB56))</f>
        <v/>
      </c>
      <c r="JF56" s="2" t="str">
        <f>IF(JH56="","",IF((LEN(JH56)-LEN(SUBSTITUTE(JH56,"male","")))/LEN("male")&gt;1,"!",IF(RIGHT(JH56,1)=")","",IF(RIGHT(JH56,2)=") ","",IF(RIGHT(JH56,2)=").","","!!")))))</f>
        <v/>
      </c>
      <c r="JG56" s="99"/>
      <c r="JH56" s="244"/>
      <c r="JI56" s="100" t="str">
        <f>IF(JM56="","",JI$3)</f>
        <v/>
      </c>
      <c r="JJ56" s="101" t="str">
        <f>IF(JM56="","",JI$1)</f>
        <v/>
      </c>
      <c r="JK56" s="102"/>
      <c r="JL56" s="103"/>
      <c r="JM56" s="104" t="str">
        <f>IF(JT56="","",IF(ISNUMBER(SEARCH(":",JT56)),MID(JT56,FIND(":",JT56)+2,FIND("(",JT56)-FIND(":",JT56)-3),LEFT(JT56,FIND("(",JT56)-2)))</f>
        <v/>
      </c>
      <c r="JN56" s="105" t="str">
        <f>IF(JT56="","",MID(JT56,FIND("(",JT56)+1,4))</f>
        <v/>
      </c>
      <c r="JO56" s="106" t="str">
        <f>IF(ISNUMBER(SEARCH("*female*",JT56)),"female",IF(ISNUMBER(SEARCH("*male*",JT56)),"male",""))</f>
        <v/>
      </c>
      <c r="JP56" s="107" t="str">
        <f>IF(JT56="","",IF(ISERROR(MID(JT56,FIND("male,",JT56)+6,(FIND(")",JT56)-(FIND("male,",JT56)+6))))=TRUE,"missing/error",MID(JT56,FIND("male,",JT56)+6,(FIND(")",JT56)-(FIND("male,",JT56)+6)))))</f>
        <v/>
      </c>
      <c r="JQ56" s="108" t="str">
        <f>IF(JM56="","",(MID(JM56,(SEARCH("^^",SUBSTITUTE(JM56," ","^^",LEN(JM56)-LEN(SUBSTITUTE(JM56," ","")))))+1,99)&amp;"_"&amp;LEFT(JM56,FIND(" ",JM56)-1)&amp;"_"&amp;JN56))</f>
        <v/>
      </c>
      <c r="JR56" s="2" t="str">
        <f>IF(JT56="","",IF((LEN(JT56)-LEN(SUBSTITUTE(JT56,"male","")))/LEN("male")&gt;1,"!",IF(RIGHT(JT56,1)=")","",IF(RIGHT(JT56,2)=") ","",IF(RIGHT(JT56,2)=").","","!!")))))</f>
        <v/>
      </c>
      <c r="JS56" s="99"/>
      <c r="JT56" s="244"/>
      <c r="JU56" s="100" t="str">
        <f>IF(JY56="","",JU$3)</f>
        <v/>
      </c>
      <c r="JV56" s="101" t="str">
        <f>IF(JY56="","",JU$1)</f>
        <v/>
      </c>
      <c r="JW56" s="102"/>
      <c r="JX56" s="103"/>
      <c r="JY56" s="104" t="str">
        <f>IF(KF56="","",IF(ISNUMBER(SEARCH(":",KF56)),MID(KF56,FIND(":",KF56)+2,FIND("(",KF56)-FIND(":",KF56)-3),LEFT(KF56,FIND("(",KF56)-2)))</f>
        <v/>
      </c>
      <c r="JZ56" s="105" t="str">
        <f>IF(KF56="","",MID(KF56,FIND("(",KF56)+1,4))</f>
        <v/>
      </c>
      <c r="KA56" s="106" t="str">
        <f>IF(ISNUMBER(SEARCH("*female*",KF56)),"female",IF(ISNUMBER(SEARCH("*male*",KF56)),"male",""))</f>
        <v/>
      </c>
      <c r="KB56" s="107" t="str">
        <f>IF(KF56="","",IF(ISERROR(MID(KF56,FIND("male,",KF56)+6,(FIND(")",KF56)-(FIND("male,",KF56)+6))))=TRUE,"missing/error",MID(KF56,FIND("male,",KF56)+6,(FIND(")",KF56)-(FIND("male,",KF56)+6)))))</f>
        <v/>
      </c>
      <c r="KC56" s="108" t="str">
        <f>IF(JY56="","",(MID(JY56,(SEARCH("^^",SUBSTITUTE(JY56," ","^^",LEN(JY56)-LEN(SUBSTITUTE(JY56," ","")))))+1,99)&amp;"_"&amp;LEFT(JY56,FIND(" ",JY56)-1)&amp;"_"&amp;JZ56))</f>
        <v/>
      </c>
      <c r="KD56" s="2" t="str">
        <f>IF(KF56="","",IF((LEN(KF56)-LEN(SUBSTITUTE(KF56,"male","")))/LEN("male")&gt;1,"!",IF(RIGHT(KF56,1)=")","",IF(RIGHT(KF56,2)=") ","",IF(RIGHT(KF56,2)=").","","!!")))))</f>
        <v/>
      </c>
      <c r="KE56" s="99"/>
      <c r="KF56" s="244"/>
    </row>
    <row r="57" spans="1:292" ht="13.5" customHeight="1" x14ac:dyDescent="0.25">
      <c r="A57" s="20"/>
      <c r="B57" s="99" t="s">
        <v>551</v>
      </c>
      <c r="C57" s="2" t="s">
        <v>552</v>
      </c>
      <c r="D57" s="244"/>
      <c r="E57" s="100">
        <f>IF(I57="","",E$3)</f>
        <v>34226</v>
      </c>
      <c r="F57" s="101" t="str">
        <f>IF(I57="","",E$1)</f>
        <v>Brundtland III</v>
      </c>
      <c r="G57" s="102">
        <v>33851</v>
      </c>
      <c r="H57" s="103">
        <v>34226</v>
      </c>
      <c r="I57" s="104" t="str">
        <f>IF(P57="","",IF(ISNUMBER(SEARCH(":",P57)),MID(P57,FIND(":",P57)+2,FIND("(",P57)-FIND(":",P57)-3),LEFT(P57,FIND("(",P57)-2)))</f>
        <v>Oddny Alexandersen</v>
      </c>
      <c r="J57" s="105" t="str">
        <f>IF(P57="","",MID(P57,FIND("(",P57)+1,4))</f>
        <v>1942</v>
      </c>
      <c r="K57" s="106" t="str">
        <f>IF(ISNUMBER(SEARCH("*female*",P57)),"female",IF(ISNUMBER(SEARCH("*male*",P57)),"male",""))</f>
        <v>female</v>
      </c>
      <c r="L57" s="107" t="str">
        <f>IF(P57="","",IF(ISERROR(MID(P57,FIND("male,",P57)+6,(FIND(")",P57)-(FIND("male,",P57)+6))))=TRUE,"missing/error",MID(P57,FIND("male,",P57)+6,(FIND(")",P57)-(FIND("male,",P57)+6)))))</f>
        <v>no_dna01</v>
      </c>
      <c r="M57" s="108" t="str">
        <f>IF(I57="","",(MID(I57,(SEARCH("^^",SUBSTITUTE(I57," ","^^",LEN(I57)-LEN(SUBSTITUTE(I57," ","")))))+1,99)&amp;"_"&amp;LEFT(I57,FIND(" ",I57)-1)&amp;"_"&amp;J57))</f>
        <v>Alexandersen_Oddny_1942</v>
      </c>
      <c r="N57" s="2" t="str">
        <f>IF(P57="","",IF((LEN(P57)-LEN(SUBSTITUTE(P57,"male","")))/LEN("male")&gt;1,"!",IF(RIGHT(P57,1)=")","",IF(RIGHT(P57,2)=") ","",IF(RIGHT(P57,2)=").","","!!")))))</f>
        <v/>
      </c>
      <c r="O57" s="99"/>
      <c r="P57" s="244" t="s">
        <v>708</v>
      </c>
      <c r="Q57" s="100">
        <f>IF(U57="","",Q$3)</f>
        <v>35363</v>
      </c>
      <c r="R57" s="101" t="str">
        <f>IF(U57="","",Q$1)</f>
        <v>Brundtland IV</v>
      </c>
      <c r="S57" s="102">
        <v>34249</v>
      </c>
      <c r="T57" s="103">
        <v>35363</v>
      </c>
      <c r="U57" s="104" t="str">
        <f>IF(AB57="","",IF(ISNUMBER(SEARCH(":",AB57)),MID(AB57,FIND(":",AB57)+2,FIND("(",AB57)-FIND(":",AB57)-3),LEFT(AB57,FIND("(",AB57)-2)))</f>
        <v>Nils Olav Totland</v>
      </c>
      <c r="V57" s="105" t="str">
        <f>IF(AB57="","",MID(AB57,FIND("(",AB57)+1,4))</f>
        <v>1936</v>
      </c>
      <c r="W57" s="106" t="str">
        <f>IF(ISNUMBER(SEARCH("*female*",AB57)),"female",IF(ISNUMBER(SEARCH("*male*",AB57)),"male",""))</f>
        <v>male</v>
      </c>
      <c r="X57" s="107" t="str">
        <f>IF(AB57="","",IF(ISERROR(MID(AB57,FIND("male,",AB57)+6,(FIND(")",AB57)-(FIND("male,",AB57)+6))))=TRUE,"missing/error",MID(AB57,FIND("male,",AB57)+6,(FIND(")",AB57)-(FIND("male,",AB57)+6)))))</f>
        <v>no_dna01</v>
      </c>
      <c r="Y57" s="108" t="str">
        <f>IF(U57="","",(MID(U57,(SEARCH("^^",SUBSTITUTE(U57," ","^^",LEN(U57)-LEN(SUBSTITUTE(U57," ","")))))+1,99)&amp;"_"&amp;LEFT(U57,FIND(" ",U57)-1)&amp;"_"&amp;V57))</f>
        <v>Totland_Nils_1936</v>
      </c>
      <c r="Z57" s="2" t="str">
        <f>IF(AB57="","",IF((LEN(AB57)-LEN(SUBSTITUTE(AB57,"male","")))/LEN("male")&gt;1,"!",IF(RIGHT(AB57,1)=")","",IF(RIGHT(AB57,2)=") ","",IF(RIGHT(AB57,2)=").","","!!")))))</f>
        <v/>
      </c>
      <c r="AA57" s="99"/>
      <c r="AB57" s="244" t="s">
        <v>710</v>
      </c>
      <c r="AC57" s="100" t="str">
        <f>IF(AG57="","",AC$3)</f>
        <v/>
      </c>
      <c r="AD57" s="101" t="str">
        <f>IF(AG57="","",AC$1)</f>
        <v/>
      </c>
      <c r="AE57" s="102" t="s">
        <v>292</v>
      </c>
      <c r="AF57" s="103" t="s">
        <v>292</v>
      </c>
      <c r="AG57" s="104" t="str">
        <f>IF(AN57="","",IF(ISNUMBER(SEARCH(":",AN57)),MID(AN57,FIND(":",AN57)+2,FIND("(",AN57)-FIND(":",AN57)-3),LEFT(AN57,FIND("(",AN57)-2)))</f>
        <v/>
      </c>
      <c r="AH57" s="105" t="str">
        <f>IF(AN57="","",MID(AN57,FIND("(",AN57)+1,4))</f>
        <v/>
      </c>
      <c r="AI57" s="106" t="str">
        <f>IF(ISNUMBER(SEARCH("*female*",AN57)),"female",IF(ISNUMBER(SEARCH("*male*",AN57)),"male",""))</f>
        <v/>
      </c>
      <c r="AJ57" s="107" t="str">
        <f>IF(AN57="","",IF(ISERROR(MID(AN57,FIND("male,",AN57)+6,(FIND(")",AN57)-(FIND("male,",AN57)+6))))=TRUE,"missing/error",MID(AN57,FIND("male,",AN57)+6,(FIND(")",AN57)-(FIND("male,",AN57)+6)))))</f>
        <v/>
      </c>
      <c r="AK57" s="108" t="str">
        <f>IF(AG57="","",(MID(AG57,(SEARCH("^^",SUBSTITUTE(AG57," ","^^",LEN(AG57)-LEN(SUBSTITUTE(AG57," ","")))))+1,99)&amp;"_"&amp;LEFT(AG57,FIND(" ",AG57)-1)&amp;"_"&amp;AH57))</f>
        <v/>
      </c>
      <c r="AL57" s="2" t="str">
        <f>IF(AN57="","",IF((LEN(AN57)-LEN(SUBSTITUTE(AN57,"male","")))/LEN("male")&gt;1,"!",IF(RIGHT(AN57,1)=")","",IF(RIGHT(AN57,2)=") ","",IF(RIGHT(AN57,2)=").","","!!")))))</f>
        <v/>
      </c>
      <c r="AM57" s="99"/>
      <c r="AN57" s="244" t="s">
        <v>292</v>
      </c>
      <c r="AO57" s="100">
        <f>IF(AS57="","",AO$3)</f>
        <v>36602</v>
      </c>
      <c r="AP57" s="101" t="str">
        <f>IF(AS57="","",AO$1)</f>
        <v>Bondevik I</v>
      </c>
      <c r="AQ57" s="102">
        <v>36234</v>
      </c>
      <c r="AR57" s="103">
        <v>36602</v>
      </c>
      <c r="AS57" s="104" t="str">
        <f>IF(AZ57="","",IF(ISNUMBER(SEARCH(":",AZ57)),MID(AZ57,FIND(":",AZ57)+2,FIND("(",AZ57)-FIND(":",AZ57)-3),LEFT(AZ57,FIND("(",AZ57)-2)))</f>
        <v xml:space="preserve"> Laila Dåvøy</v>
      </c>
      <c r="AT57" s="105" t="str">
        <f>IF(AZ57="","",MID(AZ57,FIND("(",AZ57)+1,4))</f>
        <v>1948</v>
      </c>
      <c r="AU57" s="106" t="str">
        <f>IF(ISNUMBER(SEARCH("*female*",AZ57)),"female",IF(ISNUMBER(SEARCH("*male*",AZ57)),"male",""))</f>
        <v>female</v>
      </c>
      <c r="AV57" s="107" t="s">
        <v>296</v>
      </c>
      <c r="AW57" s="108" t="str">
        <f>IF(AS57="","",(MID(AS57,(SEARCH("^^",SUBSTITUTE(AS57," ","^^",LEN(AS57)-LEN(SUBSTITUTE(AS57," ","")))))+1,99)&amp;"_"&amp;LEFT(AS57,FIND(" ",AS57)-1)&amp;"_"&amp;AT57))</f>
        <v>Dåvøy__1948</v>
      </c>
      <c r="AX57" s="2" t="str">
        <f>IF(AZ57="","",IF((LEN(AZ57)-LEN(SUBSTITUTE(AZ57,"male","")))/LEN("male")&gt;1,"!",IF(RIGHT(AZ57,1)=")","",IF(RIGHT(AZ57,2)=") ","",IF(RIGHT(AZ57,2)=").","","!!")))))</f>
        <v/>
      </c>
      <c r="AY57" s="99"/>
      <c r="AZ57" s="244" t="s">
        <v>758</v>
      </c>
      <c r="BA57" s="100">
        <f>IF(BE57="","",BA$3)</f>
        <v>37183</v>
      </c>
      <c r="BB57" s="101" t="str">
        <f>IF(BE57="","",BA$1)</f>
        <v>Stoltenberg I</v>
      </c>
      <c r="BC57" s="102">
        <v>36804</v>
      </c>
      <c r="BD57" s="103">
        <v>37183</v>
      </c>
      <c r="BE57" s="104" t="str">
        <f>IF(BL57="","",IF(ISNUMBER(SEARCH(":",BL57)),MID(BL57,FIND(":",BL57)+2,FIND("(",BL57)-FIND(":",BL57)-3),LEFT(BL57,FIND("(",BL57)-2)))</f>
        <v>Sylvia Brustad</v>
      </c>
      <c r="BF57" s="105" t="str">
        <f>IF(BL57="","",MID(BL57,FIND("(",BL57)+1,4))</f>
        <v>1966</v>
      </c>
      <c r="BG57" s="106" t="str">
        <f>IF(ISNUMBER(SEARCH("*female*",BL57)),"female",IF(ISNUMBER(SEARCH("*male*",BL57)),"male",""))</f>
        <v>female</v>
      </c>
      <c r="BH57" s="107" t="str">
        <f>IF(BL57="","",IF(ISERROR(MID(BL57,FIND("male,",BL57)+6,(FIND(")",BL57)-(FIND("male,",BL57)+6))))=TRUE,"missing/error",MID(BL57,FIND("male,",BL57)+6,(FIND(")",BL57)-(FIND("male,",BL57)+6)))))</f>
        <v>no_dna01</v>
      </c>
      <c r="BI57" s="108" t="str">
        <f>IF(BE57="","",(MID(BE57,(SEARCH("^^",SUBSTITUTE(BE57," ","^^",LEN(BE57)-LEN(SUBSTITUTE(BE57," ","")))))+1,99)&amp;"_"&amp;LEFT(BE57,FIND(" ",BE57)-1)&amp;"_"&amp;BF57))</f>
        <v>Brustad_Sylvia_1966</v>
      </c>
      <c r="BJ57" s="2" t="str">
        <f>IF(BL57="","",IF((LEN(BL57)-LEN(SUBSTITUTE(BL57,"male","")))/LEN("male")&gt;1,"!",IF(RIGHT(BL57,1)=")","",IF(RIGHT(BL57,2)=") ","",IF(RIGHT(BL57,2)=").","","!!")))))</f>
        <v/>
      </c>
      <c r="BK57" s="99" t="s">
        <v>613</v>
      </c>
      <c r="BL57" s="244" t="s">
        <v>706</v>
      </c>
      <c r="BM57" s="100">
        <f t="shared" si="794"/>
        <v>38642</v>
      </c>
      <c r="BN57" s="101" t="str">
        <f t="shared" si="795"/>
        <v>Bondevik II</v>
      </c>
      <c r="BO57" s="102">
        <v>38054</v>
      </c>
      <c r="BP57" s="103">
        <v>38261</v>
      </c>
      <c r="BQ57" s="104" t="str">
        <f t="shared" si="796"/>
        <v>Morten Andreas Meyer</v>
      </c>
      <c r="BR57" s="105" t="str">
        <f t="shared" si="797"/>
        <v>1959</v>
      </c>
      <c r="BS57" s="106" t="str">
        <f t="shared" si="798"/>
        <v>male</v>
      </c>
      <c r="BT57" s="107" t="s">
        <v>299</v>
      </c>
      <c r="BU57" s="108" t="str">
        <f t="shared" si="799"/>
        <v>Meyer_Morten_1959</v>
      </c>
      <c r="BV57" s="2" t="str">
        <f>IF(BX57="","",IF((LEN(BX57)-LEN(SUBSTITUTE(BX57,"male","")))/LEN("male")&gt;1,"!",IF(RIGHT(BX57,1)=")","",IF(RIGHT(BX57,2)=") ","",IF(RIGHT(BX57,2)=").","","!!")))))</f>
        <v/>
      </c>
      <c r="BW57" s="99"/>
      <c r="BX57" s="244" t="s">
        <v>653</v>
      </c>
      <c r="BY57" s="100" t="str">
        <f>IF(CC57="","",BY$3)</f>
        <v/>
      </c>
      <c r="BZ57" s="101" t="str">
        <f>IF(CC57="","",BY$1)</f>
        <v/>
      </c>
      <c r="CA57" s="102" t="s">
        <v>292</v>
      </c>
      <c r="CB57" s="103" t="s">
        <v>292</v>
      </c>
      <c r="CC57" s="104" t="str">
        <f>IF(CJ57="","",IF(ISNUMBER(SEARCH(":",CJ57)),MID(CJ57,FIND(":",CJ57)+2,FIND("(",CJ57)-FIND(":",CJ57)-3),LEFT(CJ57,FIND("(",CJ57)-2)))</f>
        <v/>
      </c>
      <c r="CD57" s="105" t="str">
        <f>IF(CJ57="","",MID(CJ57,FIND("(",CJ57)+1,4))</f>
        <v/>
      </c>
      <c r="CE57" s="106" t="str">
        <f>IF(ISNUMBER(SEARCH("*female*",CJ57)),"female",IF(ISNUMBER(SEARCH("*male*",CJ57)),"male",""))</f>
        <v/>
      </c>
      <c r="CF57" s="107" t="s">
        <v>292</v>
      </c>
      <c r="CG57" s="108" t="str">
        <f>IF(CC57="","",(MID(CC57,(SEARCH("^^",SUBSTITUTE(CC57," ","^^",LEN(CC57)-LEN(SUBSTITUTE(CC57," ","")))))+1,99)&amp;"_"&amp;LEFT(CC57,FIND(" ",CC57)-1)&amp;"_"&amp;CD57))</f>
        <v/>
      </c>
      <c r="CH57" s="2" t="str">
        <f>IF(CJ57="","",IF((LEN(CJ57)-LEN(SUBSTITUTE(CJ57,"male","")))/LEN("male")&gt;1,"!",IF(RIGHT(CJ57,1)=")","",IF(RIGHT(CJ57,2)=") ","",IF(RIGHT(CJ57,2)=").","","!!")))))</f>
        <v/>
      </c>
      <c r="CI57" s="99"/>
      <c r="CJ57" s="244" t="s">
        <v>292</v>
      </c>
      <c r="CK57" s="100" t="str">
        <f>IF(CO57="","",CK$3)</f>
        <v/>
      </c>
      <c r="CL57" s="101" t="str">
        <f>IF(CO57="","",CK$1)</f>
        <v/>
      </c>
      <c r="CM57" s="102" t="s">
        <v>292</v>
      </c>
      <c r="CN57" s="103" t="s">
        <v>292</v>
      </c>
      <c r="CO57" s="104" t="str">
        <f>IF(CV57="","",IF(ISNUMBER(SEARCH(":",CV57)),MID(CV57,FIND(":",CV57)+2,FIND("(",CV57)-FIND(":",CV57)-3),LEFT(CV57,FIND("(",CV57)-2)))</f>
        <v/>
      </c>
      <c r="CP57" s="105" t="str">
        <f>IF(CV57="","",MID(CV57,FIND("(",CV57)+1,4))</f>
        <v/>
      </c>
      <c r="CQ57" s="106" t="str">
        <f>IF(ISNUMBER(SEARCH("*female*",CV57)),"female",IF(ISNUMBER(SEARCH("*male*",CV57)),"male",""))</f>
        <v/>
      </c>
      <c r="CR57" s="107" t="s">
        <v>292</v>
      </c>
      <c r="CS57" s="108" t="str">
        <f>IF(CO57="","",(MID(CO57,(SEARCH("^^",SUBSTITUTE(CO57," ","^^",LEN(CO57)-LEN(SUBSTITUTE(CO57," ","")))))+1,99)&amp;"_"&amp;LEFT(CO57,FIND(" ",CO57)-1)&amp;"_"&amp;CP57))</f>
        <v/>
      </c>
      <c r="CT57" s="2" t="str">
        <f>IF(CV57="","",IF((LEN(CV57)-LEN(SUBSTITUTE(CV57,"male","")))/LEN("male")&gt;1,"!",IF(RIGHT(CV57,1)=")","",IF(RIGHT(CV57,2)=") ","",IF(RIGHT(CV57,2)=").","","!!")))))</f>
        <v/>
      </c>
      <c r="CU57" s="99"/>
      <c r="CV57" s="244" t="s">
        <v>292</v>
      </c>
      <c r="CW57" s="100" t="str">
        <f>IF(DA57="","",CW$3)</f>
        <v/>
      </c>
      <c r="CX57" s="101" t="str">
        <f>IF(DA57="","",CW$1)</f>
        <v/>
      </c>
      <c r="CY57" s="102" t="str">
        <f>IF($DA57="","",CW$2)</f>
        <v/>
      </c>
      <c r="CZ57" s="102" t="str">
        <f>IF($DA57="","",CW$3)</f>
        <v/>
      </c>
      <c r="DA57" s="104" t="str">
        <f>IF(DH57="","",IF(ISNUMBER(SEARCH(":",DH57)),MID(DH57,FIND(":",DH57)+2,FIND("(",DH57)-FIND(":",DH57)-3),LEFT(DH57,FIND("(",DH57)-2)))</f>
        <v/>
      </c>
      <c r="DB57" s="105" t="str">
        <f>IF(DH57="","",MID(DH57,FIND("(",DH57)+1,4))</f>
        <v/>
      </c>
      <c r="DC57" s="106" t="str">
        <f>IF(ISNUMBER(SEARCH("*female*",DH57)),"female",IF(ISNUMBER(SEARCH("*male*",DH57)),"male",""))</f>
        <v/>
      </c>
      <c r="DD57" s="107" t="str">
        <f>IF(DH57="","",IF(ISERROR(MID(DH57,FIND("male,",DH57)+6,(FIND(")",DH57)-(FIND("male,",DH57)+6))))=TRUE,"missing/error",MID(DH57,FIND("male,",DH57)+6,(FIND(")",DH57)-(FIND("male,",DH57)+6)))))</f>
        <v/>
      </c>
      <c r="DE57" s="108" t="str">
        <f>IF(DA57="","",(MID(DA57,(SEARCH("^^",SUBSTITUTE(DA57," ","^^",LEN(DA57)-LEN(SUBSTITUTE(DA57," ","")))))+1,99)&amp;"_"&amp;LEFT(DA57,FIND(" ",DA57)-1)&amp;"_"&amp;DB57))</f>
        <v/>
      </c>
      <c r="DF57" s="2" t="str">
        <f>IF(DH57="","",IF((LEN(DH57)-LEN(SUBSTITUTE(DH57,"male","")))/LEN("male")&gt;1,"!",IF(RIGHT(DH57,1)=")","",IF(RIGHT(DH57,2)=") ","",IF(RIGHT(DH57,2)=").","","!!")))))</f>
        <v/>
      </c>
      <c r="DG57" s="99"/>
      <c r="DH57" s="244"/>
      <c r="DI57" s="100" t="str">
        <f t="shared" si="800"/>
        <v/>
      </c>
      <c r="DJ57" s="101" t="str">
        <f t="shared" si="801"/>
        <v/>
      </c>
      <c r="DK57" s="102" t="str">
        <f t="shared" si="256"/>
        <v/>
      </c>
      <c r="DL57" s="102" t="str">
        <f t="shared" si="257"/>
        <v/>
      </c>
      <c r="DM57" s="104" t="str">
        <f t="shared" si="802"/>
        <v/>
      </c>
      <c r="DN57" s="105" t="str">
        <f t="shared" si="803"/>
        <v/>
      </c>
      <c r="DO57" s="106" t="str">
        <f t="shared" si="804"/>
        <v/>
      </c>
      <c r="DP57" s="107" t="str">
        <f t="shared" si="805"/>
        <v/>
      </c>
      <c r="DQ57" s="108" t="str">
        <f t="shared" si="806"/>
        <v/>
      </c>
      <c r="DR57" s="2" t="str">
        <f>IF(DT57="","",IF((LEN(DT57)-LEN(SUBSTITUTE(DT57,"male","")))/LEN("male")&gt;1,"!",IF(RIGHT(DT57,1)=")","",IF(RIGHT(DT57,2)=") ","",IF(RIGHT(DT57,2)=").","","!!")))))</f>
        <v/>
      </c>
      <c r="DS57" s="99"/>
      <c r="DT57" s="244"/>
      <c r="DU57" s="100" t="str">
        <f t="shared" si="71"/>
        <v/>
      </c>
      <c r="DV57" s="101" t="str">
        <f t="shared" si="807"/>
        <v/>
      </c>
      <c r="DW57" s="102" t="str">
        <f t="shared" si="265"/>
        <v/>
      </c>
      <c r="DX57" s="102" t="str">
        <f t="shared" si="266"/>
        <v/>
      </c>
      <c r="DY57" s="104" t="str">
        <f t="shared" si="808"/>
        <v/>
      </c>
      <c r="DZ57" s="105" t="str">
        <f t="shared" si="809"/>
        <v/>
      </c>
      <c r="EA57" s="106" t="str">
        <f t="shared" si="810"/>
        <v/>
      </c>
      <c r="EB57" s="107" t="str">
        <f t="shared" si="811"/>
        <v/>
      </c>
      <c r="EC57" s="108" t="str">
        <f t="shared" si="812"/>
        <v/>
      </c>
      <c r="ED57" s="2" t="str">
        <f>IF(EF57="","",IF((LEN(EF57)-LEN(SUBSTITUTE(EF57,"male","")))/LEN("male")&gt;1,"!",IF(RIGHT(EF57,1)=")","",IF(RIGHT(EF57,2)=") ","",IF(RIGHT(EF57,2)=").","","!!")))))</f>
        <v/>
      </c>
      <c r="EE57" s="99"/>
      <c r="EF57" s="244"/>
      <c r="EG57" s="100" t="str">
        <f t="shared" si="79"/>
        <v/>
      </c>
      <c r="EH57" s="101" t="str">
        <f t="shared" si="693"/>
        <v/>
      </c>
      <c r="EI57" s="102" t="str">
        <f t="shared" si="623"/>
        <v/>
      </c>
      <c r="EJ57" s="102" t="str">
        <f t="shared" si="614"/>
        <v/>
      </c>
      <c r="EK57" s="104" t="str">
        <f t="shared" si="694"/>
        <v/>
      </c>
      <c r="EL57" s="105" t="str">
        <f t="shared" si="695"/>
        <v/>
      </c>
      <c r="EM57" s="106" t="str">
        <f t="shared" si="696"/>
        <v/>
      </c>
      <c r="EN57" s="107" t="str">
        <f t="shared" si="697"/>
        <v/>
      </c>
      <c r="EO57" s="108" t="str">
        <f t="shared" si="698"/>
        <v/>
      </c>
      <c r="EP57" s="2" t="str">
        <f>IF(ER57="","",IF((LEN(ER57)-LEN(SUBSTITUTE(ER57,"male","")))/LEN("male")&gt;1,"!",IF(RIGHT(ER57,1)=")","",IF(RIGHT(ER57,2)=") ","",IF(RIGHT(ER57,2)=").","","!!")))))</f>
        <v/>
      </c>
      <c r="EQ57" s="99"/>
      <c r="ER57" s="244"/>
      <c r="ES57" s="100" t="str">
        <f t="shared" si="87"/>
        <v/>
      </c>
      <c r="ET57" s="101" t="str">
        <f t="shared" si="275"/>
        <v/>
      </c>
      <c r="EU57" s="102" t="str">
        <f t="shared" si="276"/>
        <v/>
      </c>
      <c r="EV57" s="102" t="str">
        <f t="shared" si="277"/>
        <v/>
      </c>
      <c r="EW57" s="104" t="str">
        <f t="shared" si="278"/>
        <v/>
      </c>
      <c r="EX57" s="105" t="str">
        <f t="shared" si="279"/>
        <v/>
      </c>
      <c r="EY57" s="106" t="str">
        <f t="shared" si="280"/>
        <v/>
      </c>
      <c r="EZ57" s="107" t="str">
        <f t="shared" si="281"/>
        <v/>
      </c>
      <c r="FA57" s="108" t="str">
        <f t="shared" si="282"/>
        <v/>
      </c>
      <c r="FB57" s="2" t="str">
        <f t="shared" si="283"/>
        <v/>
      </c>
      <c r="FC57" s="99"/>
      <c r="FD57" s="244"/>
      <c r="FE57" s="100"/>
      <c r="FF57" s="101" t="str">
        <f>IF(FI57="","",FE$1)</f>
        <v/>
      </c>
      <c r="FG57" s="102"/>
      <c r="FH57" s="103"/>
      <c r="FI57" s="104" t="str">
        <f>IF(FP57="","",IF(ISNUMBER(SEARCH(":",FP57)),MID(FP57,FIND(":",FP57)+2,FIND("(",FP57)-FIND(":",FP57)-3),LEFT(FP57,FIND("(",FP57)-2)))</f>
        <v/>
      </c>
      <c r="FJ57" s="105" t="str">
        <f>IF(FP57="","",MID(FP57,FIND("(",FP57)+1,4))</f>
        <v/>
      </c>
      <c r="FK57" s="106" t="str">
        <f>IF(ISNUMBER(SEARCH("*female*",FP57)),"female",IF(ISNUMBER(SEARCH("*male*",FP57)),"male",""))</f>
        <v/>
      </c>
      <c r="FL57" s="107" t="str">
        <f>IF(FP57="","",IF(ISERROR(MID(FP57,FIND("male,",FP57)+6,(FIND(")",FP57)-(FIND("male,",FP57)+6))))=TRUE,"missing/error",MID(FP57,FIND("male,",FP57)+6,(FIND(")",FP57)-(FIND("male,",FP57)+6)))))</f>
        <v/>
      </c>
      <c r="FM57" s="108" t="str">
        <f>IF(FI57="","",(MID(FI57,(SEARCH("^^",SUBSTITUTE(FI57," ","^^",LEN(FI57)-LEN(SUBSTITUTE(FI57," ","")))))+1,99)&amp;"_"&amp;LEFT(FI57,FIND(" ",FI57)-1)&amp;"_"&amp;FJ57))</f>
        <v/>
      </c>
      <c r="FN57" s="2" t="str">
        <f>IF(FP57="","",IF((LEN(FP57)-LEN(SUBSTITUTE(FP57,"male","")))/LEN("male")&gt;1,"!",IF(RIGHT(FP57,1)=")","",IF(RIGHT(FP57,2)=") ","",IF(RIGHT(FP57,2)=").","","!!")))))</f>
        <v/>
      </c>
      <c r="FO57" s="99"/>
      <c r="FP57" s="244"/>
      <c r="FQ57" s="100" t="str">
        <f>IF(FU57="","",FQ$3)</f>
        <v/>
      </c>
      <c r="FR57" s="101" t="str">
        <f>IF(FU57="","",FQ$1)</f>
        <v/>
      </c>
      <c r="FS57" s="102"/>
      <c r="FT57" s="103"/>
      <c r="FU57" s="104" t="str">
        <f>IF(GB57="","",IF(ISNUMBER(SEARCH(":",GB57)),MID(GB57,FIND(":",GB57)+2,FIND("(",GB57)-FIND(":",GB57)-3),LEFT(GB57,FIND("(",GB57)-2)))</f>
        <v/>
      </c>
      <c r="FV57" s="105" t="str">
        <f>IF(GB57="","",MID(GB57,FIND("(",GB57)+1,4))</f>
        <v/>
      </c>
      <c r="FW57" s="106" t="str">
        <f>IF(ISNUMBER(SEARCH("*female*",GB57)),"female",IF(ISNUMBER(SEARCH("*male*",GB57)),"male",""))</f>
        <v/>
      </c>
      <c r="FX57" s="107" t="str">
        <f>IF(GB57="","",IF(ISERROR(MID(GB57,FIND("male,",GB57)+6,(FIND(")",GB57)-(FIND("male,",GB57)+6))))=TRUE,"missing/error",MID(GB57,FIND("male,",GB57)+6,(FIND(")",GB57)-(FIND("male,",GB57)+6)))))</f>
        <v/>
      </c>
      <c r="FY57" s="108" t="str">
        <f>IF(FU57="","",(MID(FU57,(SEARCH("^^",SUBSTITUTE(FU57," ","^^",LEN(FU57)-LEN(SUBSTITUTE(FU57," ","")))))+1,99)&amp;"_"&amp;LEFT(FU57,FIND(" ",FU57)-1)&amp;"_"&amp;FV57))</f>
        <v/>
      </c>
      <c r="FZ57" s="2" t="str">
        <f>IF(GB57="","",IF((LEN(GB57)-LEN(SUBSTITUTE(GB57,"male","")))/LEN("male")&gt;1,"!",IF(RIGHT(GB57,1)=")","",IF(RIGHT(GB57,2)=") ","",IF(RIGHT(GB57,2)=").","","!!")))))</f>
        <v/>
      </c>
      <c r="GA57" s="99"/>
      <c r="GB57" s="244"/>
      <c r="GC57" s="100" t="str">
        <f>IF(GG57="","",GC$3)</f>
        <v/>
      </c>
      <c r="GD57" s="101" t="str">
        <f>IF(GG57="","",GC$1)</f>
        <v/>
      </c>
      <c r="GE57" s="102"/>
      <c r="GF57" s="103"/>
      <c r="GG57" s="104" t="str">
        <f>IF(GN57="","",IF(ISNUMBER(SEARCH(":",GN57)),MID(GN57,FIND(":",GN57)+2,FIND("(",GN57)-FIND(":",GN57)-3),LEFT(GN57,FIND("(",GN57)-2)))</f>
        <v/>
      </c>
      <c r="GH57" s="105" t="str">
        <f>IF(GN57="","",MID(GN57,FIND("(",GN57)+1,4))</f>
        <v/>
      </c>
      <c r="GI57" s="106" t="str">
        <f>IF(ISNUMBER(SEARCH("*female*",GN57)),"female",IF(ISNUMBER(SEARCH("*male*",GN57)),"male",""))</f>
        <v/>
      </c>
      <c r="GJ57" s="107" t="str">
        <f>IF(GN57="","",IF(ISERROR(MID(GN57,FIND("male,",GN57)+6,(FIND(")",GN57)-(FIND("male,",GN57)+6))))=TRUE,"missing/error",MID(GN57,FIND("male,",GN57)+6,(FIND(")",GN57)-(FIND("male,",GN57)+6)))))</f>
        <v/>
      </c>
      <c r="GK57" s="108" t="str">
        <f>IF(GG57="","",(MID(GG57,(SEARCH("^^",SUBSTITUTE(GG57," ","^^",LEN(GG57)-LEN(SUBSTITUTE(GG57," ","")))))+1,99)&amp;"_"&amp;LEFT(GG57,FIND(" ",GG57)-1)&amp;"_"&amp;GH57))</f>
        <v/>
      </c>
      <c r="GL57" s="2" t="str">
        <f>IF(GN57="","",IF((LEN(GN57)-LEN(SUBSTITUTE(GN57,"male","")))/LEN("male")&gt;1,"!",IF(RIGHT(GN57,1)=")","",IF(RIGHT(GN57,2)=") ","",IF(RIGHT(GN57,2)=").","","!!")))))</f>
        <v/>
      </c>
      <c r="GM57" s="99"/>
      <c r="GN57" s="244"/>
      <c r="GO57" s="100" t="str">
        <f>IF(GS57="","",GO$3)</f>
        <v/>
      </c>
      <c r="GP57" s="101" t="str">
        <f>IF(GS57="","",GO$1)</f>
        <v/>
      </c>
      <c r="GQ57" s="102"/>
      <c r="GR57" s="103"/>
      <c r="GS57" s="104" t="str">
        <f>IF(GZ57="","",IF(ISNUMBER(SEARCH(":",GZ57)),MID(GZ57,FIND(":",GZ57)+2,FIND("(",GZ57)-FIND(":",GZ57)-3),LEFT(GZ57,FIND("(",GZ57)-2)))</f>
        <v/>
      </c>
      <c r="GT57" s="105" t="str">
        <f>IF(GZ57="","",MID(GZ57,FIND("(",GZ57)+1,4))</f>
        <v/>
      </c>
      <c r="GU57" s="106" t="str">
        <f>IF(ISNUMBER(SEARCH("*female*",GZ57)),"female",IF(ISNUMBER(SEARCH("*male*",GZ57)),"male",""))</f>
        <v/>
      </c>
      <c r="GV57" s="107" t="str">
        <f>IF(GZ57="","",IF(ISERROR(MID(GZ57,FIND("male,",GZ57)+6,(FIND(")",GZ57)-(FIND("male,",GZ57)+6))))=TRUE,"missing/error",MID(GZ57,FIND("male,",GZ57)+6,(FIND(")",GZ57)-(FIND("male,",GZ57)+6)))))</f>
        <v/>
      </c>
      <c r="GW57" s="108" t="str">
        <f>IF(GS57="","",(MID(GS57,(SEARCH("^^",SUBSTITUTE(GS57," ","^^",LEN(GS57)-LEN(SUBSTITUTE(GS57," ","")))))+1,99)&amp;"_"&amp;LEFT(GS57,FIND(" ",GS57)-1)&amp;"_"&amp;GT57))</f>
        <v/>
      </c>
      <c r="GX57" s="2" t="str">
        <f>IF(GZ57="","",IF((LEN(GZ57)-LEN(SUBSTITUTE(GZ57,"male","")))/LEN("male")&gt;1,"!",IF(RIGHT(GZ57,1)=")","",IF(RIGHT(GZ57,2)=") ","",IF(RIGHT(GZ57,2)=").","","!!")))))</f>
        <v/>
      </c>
      <c r="GY57" s="99"/>
      <c r="GZ57" s="244"/>
      <c r="HA57" s="100" t="str">
        <f>IF(HE57="","",HA$3)</f>
        <v/>
      </c>
      <c r="HB57" s="101" t="str">
        <f>IF(HE57="","",HA$1)</f>
        <v/>
      </c>
      <c r="HC57" s="102"/>
      <c r="HD57" s="103"/>
      <c r="HE57" s="104" t="str">
        <f>IF(HL57="","",IF(ISNUMBER(SEARCH(":",HL57)),MID(HL57,FIND(":",HL57)+2,FIND("(",HL57)-FIND(":",HL57)-3),LEFT(HL57,FIND("(",HL57)-2)))</f>
        <v/>
      </c>
      <c r="HF57" s="105" t="str">
        <f>IF(HL57="","",MID(HL57,FIND("(",HL57)+1,4))</f>
        <v/>
      </c>
      <c r="HG57" s="106" t="str">
        <f>IF(ISNUMBER(SEARCH("*female*",HL57)),"female",IF(ISNUMBER(SEARCH("*male*",HL57)),"male",""))</f>
        <v/>
      </c>
      <c r="HH57" s="107" t="str">
        <f>IF(HL57="","",IF(ISERROR(MID(HL57,FIND("male,",HL57)+6,(FIND(")",HL57)-(FIND("male,",HL57)+6))))=TRUE,"missing/error",MID(HL57,FIND("male,",HL57)+6,(FIND(")",HL57)-(FIND("male,",HL57)+6)))))</f>
        <v/>
      </c>
      <c r="HI57" s="108" t="str">
        <f>IF(HE57="","",(MID(HE57,(SEARCH("^^",SUBSTITUTE(HE57," ","^^",LEN(HE57)-LEN(SUBSTITUTE(HE57," ","")))))+1,99)&amp;"_"&amp;LEFT(HE57,FIND(" ",HE57)-1)&amp;"_"&amp;HF57))</f>
        <v/>
      </c>
      <c r="HJ57" s="2" t="str">
        <f>IF(HL57="","",IF((LEN(HL57)-LEN(SUBSTITUTE(HL57,"male","")))/LEN("male")&gt;1,"!",IF(RIGHT(HL57,1)=")","",IF(RIGHT(HL57,2)=") ","",IF(RIGHT(HL57,2)=").","","!!")))))</f>
        <v/>
      </c>
      <c r="HK57" s="99"/>
      <c r="HL57" s="244"/>
      <c r="HM57" s="100" t="str">
        <f>IF(HQ57="","",HM$3)</f>
        <v/>
      </c>
      <c r="HN57" s="101" t="str">
        <f>IF(HQ57="","",HM$1)</f>
        <v/>
      </c>
      <c r="HO57" s="102"/>
      <c r="HP57" s="103"/>
      <c r="HQ57" s="104" t="str">
        <f>IF(HX57="","",IF(ISNUMBER(SEARCH(":",HX57)),MID(HX57,FIND(":",HX57)+2,FIND("(",HX57)-FIND(":",HX57)-3),LEFT(HX57,FIND("(",HX57)-2)))</f>
        <v/>
      </c>
      <c r="HR57" s="105" t="str">
        <f>IF(HX57="","",MID(HX57,FIND("(",HX57)+1,4))</f>
        <v/>
      </c>
      <c r="HS57" s="106" t="str">
        <f>IF(ISNUMBER(SEARCH("*female*",HX57)),"female",IF(ISNUMBER(SEARCH("*male*",HX57)),"male",""))</f>
        <v/>
      </c>
      <c r="HT57" s="107" t="str">
        <f>IF(HX57="","",IF(ISERROR(MID(HX57,FIND("male,",HX57)+6,(FIND(")",HX57)-(FIND("male,",HX57)+6))))=TRUE,"missing/error",MID(HX57,FIND("male,",HX57)+6,(FIND(")",HX57)-(FIND("male,",HX57)+6)))))</f>
        <v/>
      </c>
      <c r="HU57" s="108" t="str">
        <f>IF(HQ57="","",(MID(HQ57,(SEARCH("^^",SUBSTITUTE(HQ57," ","^^",LEN(HQ57)-LEN(SUBSTITUTE(HQ57," ","")))))+1,99)&amp;"_"&amp;LEFT(HQ57,FIND(" ",HQ57)-1)&amp;"_"&amp;HR57))</f>
        <v/>
      </c>
      <c r="HV57" s="2" t="str">
        <f>IF(HX57="","",IF((LEN(HX57)-LEN(SUBSTITUTE(HX57,"male","")))/LEN("male")&gt;1,"!",IF(RIGHT(HX57,1)=")","",IF(RIGHT(HX57,2)=") ","",IF(RIGHT(HX57,2)=").","","!!")))))</f>
        <v/>
      </c>
      <c r="HW57" s="99"/>
      <c r="HX57" s="244"/>
      <c r="HY57" s="100" t="str">
        <f>IF(IC57="","",HY$3)</f>
        <v/>
      </c>
      <c r="HZ57" s="101" t="str">
        <f>IF(IC57="","",HY$1)</f>
        <v/>
      </c>
      <c r="IA57" s="102"/>
      <c r="IB57" s="103"/>
      <c r="IC57" s="104" t="str">
        <f>IF(IJ57="","",IF(ISNUMBER(SEARCH(":",IJ57)),MID(IJ57,FIND(":",IJ57)+2,FIND("(",IJ57)-FIND(":",IJ57)-3),LEFT(IJ57,FIND("(",IJ57)-2)))</f>
        <v/>
      </c>
      <c r="ID57" s="105" t="str">
        <f>IF(IJ57="","",MID(IJ57,FIND("(",IJ57)+1,4))</f>
        <v/>
      </c>
      <c r="IE57" s="106" t="str">
        <f>IF(ISNUMBER(SEARCH("*female*",IJ57)),"female",IF(ISNUMBER(SEARCH("*male*",IJ57)),"male",""))</f>
        <v/>
      </c>
      <c r="IF57" s="107" t="str">
        <f>IF(IJ57="","",IF(ISERROR(MID(IJ57,FIND("male,",IJ57)+6,(FIND(")",IJ57)-(FIND("male,",IJ57)+6))))=TRUE,"missing/error",MID(IJ57,FIND("male,",IJ57)+6,(FIND(")",IJ57)-(FIND("male,",IJ57)+6)))))</f>
        <v/>
      </c>
      <c r="IG57" s="108" t="str">
        <f>IF(IC57="","",(MID(IC57,(SEARCH("^^",SUBSTITUTE(IC57," ","^^",LEN(IC57)-LEN(SUBSTITUTE(IC57," ","")))))+1,99)&amp;"_"&amp;LEFT(IC57,FIND(" ",IC57)-1)&amp;"_"&amp;ID57))</f>
        <v/>
      </c>
      <c r="IH57" s="2" t="str">
        <f>IF(IJ57="","",IF((LEN(IJ57)-LEN(SUBSTITUTE(IJ57,"male","")))/LEN("male")&gt;1,"!",IF(RIGHT(IJ57,1)=")","",IF(RIGHT(IJ57,2)=") ","",IF(RIGHT(IJ57,2)=").","","!!")))))</f>
        <v/>
      </c>
      <c r="II57" s="99"/>
      <c r="IJ57" s="244"/>
      <c r="IK57" s="100" t="str">
        <f>IF(IO57="","",IK$3)</f>
        <v/>
      </c>
      <c r="IL57" s="101" t="str">
        <f>IF(IO57="","",IK$1)</f>
        <v/>
      </c>
      <c r="IM57" s="102"/>
      <c r="IN57" s="103"/>
      <c r="IO57" s="104" t="str">
        <f>IF(IV57="","",IF(ISNUMBER(SEARCH(":",IV57)),MID(IV57,FIND(":",IV57)+2,FIND("(",IV57)-FIND(":",IV57)-3),LEFT(IV57,FIND("(",IV57)-2)))</f>
        <v/>
      </c>
      <c r="IP57" s="105" t="str">
        <f>IF(IV57="","",MID(IV57,FIND("(",IV57)+1,4))</f>
        <v/>
      </c>
      <c r="IQ57" s="106" t="str">
        <f>IF(ISNUMBER(SEARCH("*female*",IV57)),"female",IF(ISNUMBER(SEARCH("*male*",IV57)),"male",""))</f>
        <v/>
      </c>
      <c r="IR57" s="107" t="str">
        <f>IF(IV57="","",IF(ISERROR(MID(IV57,FIND("male,",IV57)+6,(FIND(")",IV57)-(FIND("male,",IV57)+6))))=TRUE,"missing/error",MID(IV57,FIND("male,",IV57)+6,(FIND(")",IV57)-(FIND("male,",IV57)+6)))))</f>
        <v/>
      </c>
      <c r="IS57" s="108" t="str">
        <f>IF(IO57="","",(MID(IO57,(SEARCH("^^",SUBSTITUTE(IO57," ","^^",LEN(IO57)-LEN(SUBSTITUTE(IO57," ","")))))+1,99)&amp;"_"&amp;LEFT(IO57,FIND(" ",IO57)-1)&amp;"_"&amp;IP57))</f>
        <v/>
      </c>
      <c r="IT57" s="2" t="str">
        <f>IF(IV57="","",IF((LEN(IV57)-LEN(SUBSTITUTE(IV57,"male","")))/LEN("male")&gt;1,"!",IF(RIGHT(IV57,1)=")","",IF(RIGHT(IV57,2)=") ","",IF(RIGHT(IV57,2)=").","","!!")))))</f>
        <v/>
      </c>
      <c r="IU57" s="99"/>
      <c r="IV57" s="244"/>
      <c r="IW57" s="100" t="str">
        <f>IF(JA57="","",IW$3)</f>
        <v/>
      </c>
      <c r="IX57" s="101" t="str">
        <f>IF(JA57="","",IW$1)</f>
        <v/>
      </c>
      <c r="IY57" s="102"/>
      <c r="IZ57" s="103"/>
      <c r="JA57" s="104" t="str">
        <f>IF(JH57="","",IF(ISNUMBER(SEARCH(":",JH57)),MID(JH57,FIND(":",JH57)+2,FIND("(",JH57)-FIND(":",JH57)-3),LEFT(JH57,FIND("(",JH57)-2)))</f>
        <v/>
      </c>
      <c r="JB57" s="105" t="str">
        <f>IF(JH57="","",MID(JH57,FIND("(",JH57)+1,4))</f>
        <v/>
      </c>
      <c r="JC57" s="106" t="str">
        <f>IF(ISNUMBER(SEARCH("*female*",JH57)),"female",IF(ISNUMBER(SEARCH("*male*",JH57)),"male",""))</f>
        <v/>
      </c>
      <c r="JD57" s="107" t="str">
        <f>IF(JH57="","",IF(ISERROR(MID(JH57,FIND("male,",JH57)+6,(FIND(")",JH57)-(FIND("male,",JH57)+6))))=TRUE,"missing/error",MID(JH57,FIND("male,",JH57)+6,(FIND(")",JH57)-(FIND("male,",JH57)+6)))))</f>
        <v/>
      </c>
      <c r="JE57" s="108" t="str">
        <f>IF(JA57="","",(MID(JA57,(SEARCH("^^",SUBSTITUTE(JA57," ","^^",LEN(JA57)-LEN(SUBSTITUTE(JA57," ","")))))+1,99)&amp;"_"&amp;LEFT(JA57,FIND(" ",JA57)-1)&amp;"_"&amp;JB57))</f>
        <v/>
      </c>
      <c r="JF57" s="2" t="str">
        <f>IF(JH57="","",IF((LEN(JH57)-LEN(SUBSTITUTE(JH57,"male","")))/LEN("male")&gt;1,"!",IF(RIGHT(JH57,1)=")","",IF(RIGHT(JH57,2)=") ","",IF(RIGHT(JH57,2)=").","","!!")))))</f>
        <v/>
      </c>
      <c r="JG57" s="99"/>
      <c r="JH57" s="244"/>
      <c r="JI57" s="100" t="str">
        <f>IF(JM57="","",JI$3)</f>
        <v/>
      </c>
      <c r="JJ57" s="101" t="str">
        <f>IF(JM57="","",JI$1)</f>
        <v/>
      </c>
      <c r="JK57" s="102"/>
      <c r="JL57" s="103"/>
      <c r="JM57" s="104" t="str">
        <f>IF(JT57="","",IF(ISNUMBER(SEARCH(":",JT57)),MID(JT57,FIND(":",JT57)+2,FIND("(",JT57)-FIND(":",JT57)-3),LEFT(JT57,FIND("(",JT57)-2)))</f>
        <v/>
      </c>
      <c r="JN57" s="105" t="str">
        <f>IF(JT57="","",MID(JT57,FIND("(",JT57)+1,4))</f>
        <v/>
      </c>
      <c r="JO57" s="106" t="str">
        <f>IF(ISNUMBER(SEARCH("*female*",JT57)),"female",IF(ISNUMBER(SEARCH("*male*",JT57)),"male",""))</f>
        <v/>
      </c>
      <c r="JP57" s="107" t="str">
        <f>IF(JT57="","",IF(ISERROR(MID(JT57,FIND("male,",JT57)+6,(FIND(")",JT57)-(FIND("male,",JT57)+6))))=TRUE,"missing/error",MID(JT57,FIND("male,",JT57)+6,(FIND(")",JT57)-(FIND("male,",JT57)+6)))))</f>
        <v/>
      </c>
      <c r="JQ57" s="108" t="str">
        <f>IF(JM57="","",(MID(JM57,(SEARCH("^^",SUBSTITUTE(JM57," ","^^",LEN(JM57)-LEN(SUBSTITUTE(JM57," ","")))))+1,99)&amp;"_"&amp;LEFT(JM57,FIND(" ",JM57)-1)&amp;"_"&amp;JN57))</f>
        <v/>
      </c>
      <c r="JR57" s="2" t="str">
        <f>IF(JT57="","",IF((LEN(JT57)-LEN(SUBSTITUTE(JT57,"male","")))/LEN("male")&gt;1,"!",IF(RIGHT(JT57,1)=")","",IF(RIGHT(JT57,2)=") ","",IF(RIGHT(JT57,2)=").","","!!")))))</f>
        <v/>
      </c>
      <c r="JS57" s="99"/>
      <c r="JT57" s="244"/>
      <c r="JU57" s="100" t="str">
        <f>IF(JY57="","",JU$3)</f>
        <v/>
      </c>
      <c r="JV57" s="101" t="str">
        <f>IF(JY57="","",JU$1)</f>
        <v/>
      </c>
      <c r="JW57" s="102"/>
      <c r="JX57" s="103"/>
      <c r="JY57" s="104" t="str">
        <f>IF(KF57="","",IF(ISNUMBER(SEARCH(":",KF57)),MID(KF57,FIND(":",KF57)+2,FIND("(",KF57)-FIND(":",KF57)-3),LEFT(KF57,FIND("(",KF57)-2)))</f>
        <v/>
      </c>
      <c r="JZ57" s="105" t="str">
        <f>IF(KF57="","",MID(KF57,FIND("(",KF57)+1,4))</f>
        <v/>
      </c>
      <c r="KA57" s="106" t="str">
        <f>IF(ISNUMBER(SEARCH("*female*",KF57)),"female",IF(ISNUMBER(SEARCH("*male*",KF57)),"male",""))</f>
        <v/>
      </c>
      <c r="KB57" s="107" t="str">
        <f>IF(KF57="","",IF(ISERROR(MID(KF57,FIND("male,",KF57)+6,(FIND(")",KF57)-(FIND("male,",KF57)+6))))=TRUE,"missing/error",MID(KF57,FIND("male,",KF57)+6,(FIND(")",KF57)-(FIND("male,",KF57)+6)))))</f>
        <v/>
      </c>
      <c r="KC57" s="108" t="str">
        <f>IF(JY57="","",(MID(JY57,(SEARCH("^^",SUBSTITUTE(JY57," ","^^",LEN(JY57)-LEN(SUBSTITUTE(JY57," ","")))))+1,99)&amp;"_"&amp;LEFT(JY57,FIND(" ",JY57)-1)&amp;"_"&amp;JZ57))</f>
        <v/>
      </c>
      <c r="KD57" s="2" t="str">
        <f>IF(KF57="","",IF((LEN(KF57)-LEN(SUBSTITUTE(KF57,"male","")))/LEN("male")&gt;1,"!",IF(RIGHT(KF57,1)=")","",IF(RIGHT(KF57,2)=") ","",IF(RIGHT(KF57,2)=").","","!!")))))</f>
        <v/>
      </c>
      <c r="KE57" s="99"/>
      <c r="KF57" s="244"/>
    </row>
    <row r="58" spans="1:292" ht="13.5" customHeight="1" x14ac:dyDescent="0.25">
      <c r="A58" s="20"/>
      <c r="B58" s="99" t="s">
        <v>793</v>
      </c>
      <c r="C58" s="2" t="s">
        <v>794</v>
      </c>
      <c r="D58" s="244"/>
      <c r="E58" s="100"/>
      <c r="F58" s="101"/>
      <c r="G58" s="102"/>
      <c r="H58" s="103"/>
      <c r="I58" s="104"/>
      <c r="J58" s="105"/>
      <c r="K58" s="106"/>
      <c r="L58" s="107"/>
      <c r="M58" s="108"/>
      <c r="O58" s="99"/>
      <c r="P58" s="244"/>
      <c r="Q58" s="100"/>
      <c r="R58" s="101"/>
      <c r="S58" s="102"/>
      <c r="T58" s="103"/>
      <c r="U58" s="104"/>
      <c r="V58" s="105"/>
      <c r="W58" s="106"/>
      <c r="X58" s="107"/>
      <c r="Y58" s="108"/>
      <c r="AA58" s="99"/>
      <c r="AB58" s="244"/>
      <c r="AC58" s="100"/>
      <c r="AD58" s="101"/>
      <c r="AE58" s="102"/>
      <c r="AF58" s="103"/>
      <c r="AG58" s="104"/>
      <c r="AH58" s="105"/>
      <c r="AI58" s="106"/>
      <c r="AJ58" s="107"/>
      <c r="AK58" s="108"/>
      <c r="AM58" s="99"/>
      <c r="AN58" s="244"/>
      <c r="AO58" s="100"/>
      <c r="AP58" s="101"/>
      <c r="AQ58" s="102"/>
      <c r="AR58" s="103"/>
      <c r="AS58" s="104"/>
      <c r="AT58" s="105"/>
      <c r="AU58" s="106"/>
      <c r="AV58" s="107"/>
      <c r="AW58" s="108"/>
      <c r="AY58" s="99"/>
      <c r="AZ58" s="244"/>
      <c r="BA58" s="100"/>
      <c r="BB58" s="101"/>
      <c r="BC58" s="102"/>
      <c r="BD58" s="103"/>
      <c r="BE58" s="104"/>
      <c r="BF58" s="105"/>
      <c r="BG58" s="106"/>
      <c r="BH58" s="107"/>
      <c r="BI58" s="108"/>
      <c r="BK58" s="99"/>
      <c r="BL58" s="244"/>
      <c r="BM58" s="100">
        <f t="shared" si="794"/>
        <v>38642</v>
      </c>
      <c r="BN58" s="101" t="str">
        <f t="shared" si="795"/>
        <v>Bondevik II</v>
      </c>
      <c r="BO58" s="102">
        <v>38054</v>
      </c>
      <c r="BP58" s="103">
        <v>38261</v>
      </c>
      <c r="BQ58" s="104" t="str">
        <f t="shared" si="796"/>
        <v>Dagfinn Høybråten</v>
      </c>
      <c r="BR58" s="105" t="str">
        <f t="shared" si="797"/>
        <v>1957</v>
      </c>
      <c r="BS58" s="106" t="str">
        <f t="shared" si="798"/>
        <v>male</v>
      </c>
      <c r="BT58" s="107" t="s">
        <v>299</v>
      </c>
      <c r="BU58" s="108" t="str">
        <f t="shared" si="799"/>
        <v>Høybråten_Dagfinn_1957</v>
      </c>
      <c r="BW58" s="99"/>
      <c r="BX58" s="244" t="s">
        <v>762</v>
      </c>
      <c r="BY58" s="100"/>
      <c r="BZ58" s="101"/>
      <c r="CA58" s="102"/>
      <c r="CB58" s="103"/>
      <c r="CC58" s="104"/>
      <c r="CD58" s="105"/>
      <c r="CE58" s="106"/>
      <c r="CF58" s="107"/>
      <c r="CG58" s="108"/>
      <c r="CI58" s="99"/>
      <c r="CJ58" s="244"/>
      <c r="CK58" s="100"/>
      <c r="CL58" s="101"/>
      <c r="CM58" s="102"/>
      <c r="CN58" s="103"/>
      <c r="CO58" s="104"/>
      <c r="CP58" s="105"/>
      <c r="CQ58" s="106"/>
      <c r="CR58" s="107"/>
      <c r="CS58" s="108"/>
      <c r="CU58" s="99"/>
      <c r="CV58" s="244"/>
      <c r="CW58" s="100">
        <f>IF(DA58="","",CW$3)</f>
        <v>43117</v>
      </c>
      <c r="CX58" s="101" t="str">
        <f>IF(DA58="","",CW$1)</f>
        <v>Solberg I</v>
      </c>
      <c r="CY58" s="102">
        <v>41640</v>
      </c>
      <c r="CZ58" s="102">
        <v>42354</v>
      </c>
      <c r="DA58" s="104" t="str">
        <f t="shared" ref="DA58" si="813">IF(DH58="","",IF(ISNUMBER(SEARCH(":",DH58)),MID(DH58,FIND(":",DH58)+2,FIND("(",DH58)-FIND(":",DH58)-3),LEFT(DH58,FIND("(",DH58)-2)))</f>
        <v>Robert Eriksson</v>
      </c>
      <c r="DB58" s="105" t="str">
        <f t="shared" ref="DB58" si="814">IF(DH58="","",MID(DH58,FIND("(",DH58)+1,4))</f>
        <v>1974</v>
      </c>
      <c r="DC58" s="106" t="str">
        <f t="shared" ref="DC58" si="815">IF(ISNUMBER(SEARCH("*female*",DH58)),"female",IF(ISNUMBER(SEARCH("*male*",DH58)),"male",""))</f>
        <v>male</v>
      </c>
      <c r="DD58" s="107" t="str">
        <f t="shared" ref="DD58" si="816">IF(DH58="","",IF(ISERROR(MID(DH58,FIND("male,",DH58)+6,(FIND(")",DH58)-(FIND("male,",DH58)+6))))=TRUE,"missing/error",MID(DH58,FIND("male,",DH58)+6,(FIND(")",DH58)-(FIND("male,",DH58)+6)))))</f>
        <v>no_frp01</v>
      </c>
      <c r="DE58" s="108" t="str">
        <f t="shared" ref="DE58" si="817">IF(DA58="","",(MID(DA58,(SEARCH("^^",SUBSTITUTE(DA58," ","^^",LEN(DA58)-LEN(SUBSTITUTE(DA58," ","")))))+1,99)&amp;"_"&amp;LEFT(DA58,FIND(" ",DA58)-1)&amp;"_"&amp;DB58))</f>
        <v>Eriksson_Robert_1974</v>
      </c>
      <c r="DF58" s="2" t="s">
        <v>839</v>
      </c>
      <c r="DG58" s="99"/>
      <c r="DH58" s="246" t="s">
        <v>815</v>
      </c>
      <c r="DI58" s="100">
        <f t="shared" si="800"/>
        <v>43487</v>
      </c>
      <c r="DJ58" s="101" t="str">
        <f t="shared" si="801"/>
        <v>Solberg II</v>
      </c>
      <c r="DK58" s="102">
        <f t="shared" si="256"/>
        <v>43117</v>
      </c>
      <c r="DL58" s="102">
        <f t="shared" si="257"/>
        <v>43487</v>
      </c>
      <c r="DM58" s="104" t="str">
        <f t="shared" si="802"/>
        <v>Anniken Hauglie</v>
      </c>
      <c r="DN58" s="105" t="str">
        <f t="shared" si="803"/>
        <v>1972</v>
      </c>
      <c r="DO58" s="106" t="str">
        <f t="shared" si="804"/>
        <v>female</v>
      </c>
      <c r="DP58" s="107" t="str">
        <f t="shared" si="805"/>
        <v>no_h01</v>
      </c>
      <c r="DQ58" s="108" t="str">
        <f t="shared" si="806"/>
        <v>Hauglie_Anniken_1972</v>
      </c>
      <c r="DS58" s="99"/>
      <c r="DT58" s="246" t="s">
        <v>914</v>
      </c>
      <c r="DU58" s="100">
        <f t="shared" si="71"/>
        <v>43830</v>
      </c>
      <c r="DV58" s="101" t="str">
        <f t="shared" si="807"/>
        <v>Solberg III</v>
      </c>
      <c r="DW58" s="102">
        <f t="shared" ref="DW58:DW59" si="818">IF(DY58="","",DU$2)</f>
        <v>43487</v>
      </c>
      <c r="DX58" s="102">
        <f t="shared" ref="DX58:DX59" si="819">IF(DY58="","",DU$3)</f>
        <v>43830</v>
      </c>
      <c r="DY58" s="104" t="str">
        <f t="shared" si="808"/>
        <v>Anniken Hauglie</v>
      </c>
      <c r="DZ58" s="105" t="str">
        <f t="shared" si="809"/>
        <v>1972</v>
      </c>
      <c r="EA58" s="106" t="str">
        <f t="shared" si="810"/>
        <v>female</v>
      </c>
      <c r="EB58" s="107" t="str">
        <f t="shared" si="811"/>
        <v>no_h01</v>
      </c>
      <c r="EC58" s="108" t="str">
        <f t="shared" si="812"/>
        <v>Hauglie_Anniken_1972</v>
      </c>
      <c r="EE58" s="99"/>
      <c r="EF58" s="246" t="s">
        <v>914</v>
      </c>
      <c r="EG58" s="100">
        <f t="shared" si="79"/>
        <v>44483</v>
      </c>
      <c r="EH58" s="101" t="str">
        <f t="shared" si="693"/>
        <v>Solberg IV</v>
      </c>
      <c r="EI58" s="102">
        <f t="shared" si="623"/>
        <v>43854</v>
      </c>
      <c r="EJ58" s="102">
        <f t="shared" si="614"/>
        <v>44483</v>
      </c>
      <c r="EK58" s="104" t="str">
        <f t="shared" si="694"/>
        <v>Torbjørn Røe Isaksen</v>
      </c>
      <c r="EL58" s="105" t="str">
        <f t="shared" si="695"/>
        <v>1978</v>
      </c>
      <c r="EM58" s="106" t="str">
        <f t="shared" si="696"/>
        <v>male</v>
      </c>
      <c r="EN58" s="107" t="str">
        <f t="shared" si="697"/>
        <v>no_h01</v>
      </c>
      <c r="EO58" s="108" t="str">
        <f t="shared" si="698"/>
        <v>Isaksen_Torbjørn_1978</v>
      </c>
      <c r="EQ58" s="99"/>
      <c r="ER58" s="244" t="s">
        <v>920</v>
      </c>
      <c r="ES58" s="100" t="str">
        <f t="shared" si="87"/>
        <v/>
      </c>
      <c r="ET58" s="101" t="str">
        <f t="shared" si="275"/>
        <v/>
      </c>
      <c r="EU58" s="102" t="str">
        <f t="shared" si="276"/>
        <v/>
      </c>
      <c r="EV58" s="102" t="str">
        <f t="shared" si="277"/>
        <v/>
      </c>
      <c r="EW58" s="104" t="str">
        <f t="shared" si="278"/>
        <v/>
      </c>
      <c r="EX58" s="105" t="str">
        <f t="shared" si="279"/>
        <v/>
      </c>
      <c r="EY58" s="106" t="str">
        <f t="shared" si="280"/>
        <v/>
      </c>
      <c r="EZ58" s="107" t="str">
        <f t="shared" si="281"/>
        <v/>
      </c>
      <c r="FA58" s="108" t="str">
        <f t="shared" si="282"/>
        <v/>
      </c>
      <c r="FB58" s="2" t="str">
        <f t="shared" si="283"/>
        <v/>
      </c>
      <c r="FC58" s="99"/>
      <c r="FD58" s="244"/>
      <c r="FE58" s="100"/>
      <c r="FF58" s="101"/>
      <c r="FG58" s="102"/>
      <c r="FH58" s="103"/>
      <c r="FI58" s="104"/>
      <c r="FJ58" s="105"/>
      <c r="FK58" s="106"/>
      <c r="FL58" s="107"/>
      <c r="FM58" s="108"/>
      <c r="FO58" s="99"/>
      <c r="FP58" s="244"/>
      <c r="FQ58" s="100"/>
      <c r="FR58" s="101"/>
      <c r="FS58" s="102"/>
      <c r="FT58" s="103"/>
      <c r="FU58" s="104"/>
      <c r="FV58" s="105"/>
      <c r="FW58" s="106"/>
      <c r="FX58" s="107"/>
      <c r="FY58" s="108"/>
      <c r="GA58" s="99"/>
      <c r="GB58" s="244"/>
      <c r="GC58" s="100"/>
      <c r="GD58" s="101"/>
      <c r="GE58" s="102"/>
      <c r="GF58" s="103"/>
      <c r="GG58" s="104"/>
      <c r="GH58" s="105"/>
      <c r="GI58" s="106"/>
      <c r="GJ58" s="107"/>
      <c r="GK58" s="108"/>
      <c r="GM58" s="99"/>
      <c r="GN58" s="244"/>
      <c r="GO58" s="100"/>
      <c r="GP58" s="101"/>
      <c r="GQ58" s="102"/>
      <c r="GR58" s="103"/>
      <c r="GS58" s="104"/>
      <c r="GT58" s="105"/>
      <c r="GU58" s="106"/>
      <c r="GV58" s="107"/>
      <c r="GW58" s="108"/>
      <c r="GY58" s="99"/>
      <c r="GZ58" s="244"/>
      <c r="HA58" s="100"/>
      <c r="HB58" s="101"/>
      <c r="HC58" s="102"/>
      <c r="HD58" s="103"/>
      <c r="HE58" s="104"/>
      <c r="HF58" s="105"/>
      <c r="HG58" s="106"/>
      <c r="HH58" s="107"/>
      <c r="HI58" s="108"/>
      <c r="HK58" s="99"/>
      <c r="HL58" s="244"/>
      <c r="HM58" s="100"/>
      <c r="HN58" s="101"/>
      <c r="HO58" s="102"/>
      <c r="HP58" s="103"/>
      <c r="HQ58" s="104"/>
      <c r="HR58" s="105"/>
      <c r="HS58" s="106"/>
      <c r="HT58" s="107"/>
      <c r="HU58" s="108"/>
      <c r="HW58" s="99"/>
      <c r="HX58" s="244"/>
      <c r="HY58" s="100"/>
      <c r="HZ58" s="101"/>
      <c r="IA58" s="102"/>
      <c r="IB58" s="103"/>
      <c r="IC58" s="104"/>
      <c r="ID58" s="105"/>
      <c r="IE58" s="106"/>
      <c r="IF58" s="107"/>
      <c r="IG58" s="108"/>
      <c r="II58" s="99"/>
      <c r="IJ58" s="244"/>
      <c r="IK58" s="100"/>
      <c r="IL58" s="101"/>
      <c r="IM58" s="102"/>
      <c r="IN58" s="103"/>
      <c r="IO58" s="104"/>
      <c r="IP58" s="105"/>
      <c r="IQ58" s="106"/>
      <c r="IR58" s="107"/>
      <c r="IS58" s="108"/>
      <c r="IU58" s="99"/>
      <c r="IV58" s="244"/>
      <c r="IW58" s="100"/>
      <c r="IX58" s="101"/>
      <c r="IY58" s="102"/>
      <c r="IZ58" s="103"/>
      <c r="JA58" s="104"/>
      <c r="JB58" s="105"/>
      <c r="JC58" s="106"/>
      <c r="JD58" s="107"/>
      <c r="JE58" s="108"/>
      <c r="JG58" s="99"/>
      <c r="JH58" s="244"/>
      <c r="JI58" s="100"/>
      <c r="JJ58" s="101"/>
      <c r="JK58" s="102"/>
      <c r="JL58" s="103"/>
      <c r="JM58" s="104"/>
      <c r="JN58" s="105"/>
      <c r="JO58" s="106"/>
      <c r="JP58" s="107"/>
      <c r="JQ58" s="108"/>
      <c r="JS58" s="99"/>
      <c r="JT58" s="244"/>
      <c r="JU58" s="100"/>
      <c r="JV58" s="101"/>
      <c r="JW58" s="102"/>
      <c r="JX58" s="103"/>
      <c r="JY58" s="104"/>
      <c r="JZ58" s="105"/>
      <c r="KA58" s="106"/>
      <c r="KB58" s="107"/>
      <c r="KC58" s="108"/>
      <c r="KE58" s="99"/>
      <c r="KF58" s="244"/>
    </row>
    <row r="59" spans="1:292" ht="13.5" customHeight="1" x14ac:dyDescent="0.25">
      <c r="A59" s="20"/>
      <c r="B59" s="99" t="s">
        <v>793</v>
      </c>
      <c r="C59" s="2" t="s">
        <v>794</v>
      </c>
      <c r="D59" s="244"/>
      <c r="E59" s="100"/>
      <c r="F59" s="101"/>
      <c r="G59" s="102"/>
      <c r="H59" s="103"/>
      <c r="I59" s="104"/>
      <c r="J59" s="105"/>
      <c r="K59" s="106"/>
      <c r="L59" s="107"/>
      <c r="M59" s="108"/>
      <c r="O59" s="99"/>
      <c r="P59" s="244"/>
      <c r="Q59" s="100"/>
      <c r="R59" s="101"/>
      <c r="S59" s="102"/>
      <c r="T59" s="103"/>
      <c r="U59" s="104"/>
      <c r="V59" s="105"/>
      <c r="W59" s="106"/>
      <c r="X59" s="107"/>
      <c r="Y59" s="108"/>
      <c r="AA59" s="99"/>
      <c r="AB59" s="244"/>
      <c r="AC59" s="100"/>
      <c r="AD59" s="101"/>
      <c r="AE59" s="102"/>
      <c r="AF59" s="103"/>
      <c r="AG59" s="104"/>
      <c r="AH59" s="105"/>
      <c r="AI59" s="106"/>
      <c r="AJ59" s="107"/>
      <c r="AK59" s="108"/>
      <c r="AM59" s="99"/>
      <c r="AN59" s="244"/>
      <c r="AO59" s="100"/>
      <c r="AP59" s="101"/>
      <c r="AQ59" s="102"/>
      <c r="AR59" s="103"/>
      <c r="AS59" s="104"/>
      <c r="AT59" s="105"/>
      <c r="AU59" s="106"/>
      <c r="AV59" s="107"/>
      <c r="AW59" s="108"/>
      <c r="AY59" s="99"/>
      <c r="AZ59" s="244"/>
      <c r="BA59" s="100"/>
      <c r="BB59" s="101"/>
      <c r="BC59" s="102"/>
      <c r="BD59" s="103"/>
      <c r="BE59" s="104"/>
      <c r="BF59" s="105"/>
      <c r="BG59" s="106"/>
      <c r="BH59" s="107"/>
      <c r="BI59" s="108"/>
      <c r="BK59" s="99"/>
      <c r="BL59" s="244"/>
      <c r="BM59" s="100"/>
      <c r="BN59" s="101"/>
      <c r="BO59" s="102"/>
      <c r="BP59" s="103"/>
      <c r="BQ59" s="104"/>
      <c r="BR59" s="105"/>
      <c r="BS59" s="106"/>
      <c r="BT59" s="107"/>
      <c r="BU59" s="108"/>
      <c r="BW59" s="99"/>
      <c r="BX59" s="244"/>
      <c r="BY59" s="100"/>
      <c r="BZ59" s="101"/>
      <c r="CA59" s="102"/>
      <c r="CB59" s="103"/>
      <c r="CC59" s="104"/>
      <c r="CD59" s="105"/>
      <c r="CE59" s="106"/>
      <c r="CF59" s="107"/>
      <c r="CG59" s="108"/>
      <c r="CI59" s="99"/>
      <c r="CJ59" s="244"/>
      <c r="CK59" s="100"/>
      <c r="CL59" s="101"/>
      <c r="CM59" s="102"/>
      <c r="CN59" s="103"/>
      <c r="CO59" s="104"/>
      <c r="CP59" s="105"/>
      <c r="CQ59" s="106"/>
      <c r="CR59" s="107"/>
      <c r="CS59" s="108"/>
      <c r="CU59" s="99"/>
      <c r="CV59" s="244"/>
      <c r="CW59" s="100">
        <f>IF(DA59="","",CW$3)</f>
        <v>43117</v>
      </c>
      <c r="CX59" s="101" t="str">
        <f>IF(DA59="","",CW$1)</f>
        <v>Solberg I</v>
      </c>
      <c r="CY59" s="102">
        <v>42354</v>
      </c>
      <c r="CZ59" s="102">
        <f>IF($DA59="","",CW$3)</f>
        <v>43117</v>
      </c>
      <c r="DA59" s="104" t="str">
        <f t="shared" ref="DA59" si="820">IF(DH59="","",IF(ISNUMBER(SEARCH(":",DH59)),MID(DH59,FIND(":",DH59)+2,FIND("(",DH59)-FIND(":",DH59)-3),LEFT(DH59,FIND("(",DH59)-2)))</f>
        <v>Anniken Hauglie</v>
      </c>
      <c r="DB59" s="105" t="str">
        <f t="shared" ref="DB59" si="821">IF(DH59="","",MID(DH59,FIND("(",DH59)+1,4))</f>
        <v>1972</v>
      </c>
      <c r="DC59" s="106" t="str">
        <f t="shared" ref="DC59" si="822">IF(ISNUMBER(SEARCH("*female*",DH59)),"female",IF(ISNUMBER(SEARCH("*male*",DH59)),"male",""))</f>
        <v>female</v>
      </c>
      <c r="DD59" s="107" t="s">
        <v>299</v>
      </c>
      <c r="DE59" s="108" t="str">
        <f t="shared" ref="DE59" si="823">IF(DA59="","",(MID(DA59,(SEARCH("^^",SUBSTITUTE(DA59," ","^^",LEN(DA59)-LEN(SUBSTITUTE(DA59," ","")))))+1,99)&amp;"_"&amp;LEFT(DA59,FIND(" ",DA59)-1)&amp;"_"&amp;DB59))</f>
        <v>Hauglie_Anniken_1972</v>
      </c>
      <c r="DF59" s="2" t="s">
        <v>839</v>
      </c>
      <c r="DG59" s="99"/>
      <c r="DH59" s="246" t="s">
        <v>914</v>
      </c>
      <c r="DI59" s="100" t="str">
        <f t="shared" si="800"/>
        <v/>
      </c>
      <c r="DJ59" s="101" t="str">
        <f t="shared" si="801"/>
        <v/>
      </c>
      <c r="DK59" s="102" t="str">
        <f t="shared" si="256"/>
        <v/>
      </c>
      <c r="DL59" s="102" t="str">
        <f t="shared" si="257"/>
        <v/>
      </c>
      <c r="DM59" s="104" t="str">
        <f t="shared" si="802"/>
        <v/>
      </c>
      <c r="DN59" s="105" t="str">
        <f t="shared" si="803"/>
        <v/>
      </c>
      <c r="DO59" s="106" t="str">
        <f t="shared" si="804"/>
        <v/>
      </c>
      <c r="DP59" s="107" t="str">
        <f t="shared" si="805"/>
        <v/>
      </c>
      <c r="DQ59" s="108" t="str">
        <f t="shared" si="806"/>
        <v/>
      </c>
      <c r="DS59" s="99"/>
      <c r="DT59" s="244"/>
      <c r="DU59" s="100" t="str">
        <f t="shared" si="71"/>
        <v/>
      </c>
      <c r="DV59" s="101" t="str">
        <f t="shared" si="807"/>
        <v/>
      </c>
      <c r="DW59" s="102" t="str">
        <f t="shared" si="818"/>
        <v/>
      </c>
      <c r="DX59" s="102" t="str">
        <f t="shared" si="819"/>
        <v/>
      </c>
      <c r="DY59" s="104" t="str">
        <f t="shared" si="808"/>
        <v/>
      </c>
      <c r="DZ59" s="105" t="str">
        <f t="shared" si="809"/>
        <v/>
      </c>
      <c r="EA59" s="106" t="str">
        <f t="shared" si="810"/>
        <v/>
      </c>
      <c r="EB59" s="107" t="str">
        <f t="shared" si="811"/>
        <v/>
      </c>
      <c r="EC59" s="108" t="str">
        <f t="shared" si="812"/>
        <v/>
      </c>
      <c r="EE59" s="99"/>
      <c r="EF59" s="244"/>
      <c r="EG59" s="100" t="str">
        <f t="shared" si="79"/>
        <v/>
      </c>
      <c r="EH59" s="101" t="str">
        <f t="shared" si="693"/>
        <v/>
      </c>
      <c r="EI59" s="102" t="str">
        <f t="shared" si="623"/>
        <v/>
      </c>
      <c r="EJ59" s="102" t="str">
        <f t="shared" si="614"/>
        <v/>
      </c>
      <c r="EK59" s="104" t="str">
        <f t="shared" si="694"/>
        <v/>
      </c>
      <c r="EL59" s="105" t="str">
        <f t="shared" si="695"/>
        <v/>
      </c>
      <c r="EM59" s="106" t="str">
        <f t="shared" si="696"/>
        <v/>
      </c>
      <c r="EN59" s="107" t="str">
        <f t="shared" si="697"/>
        <v/>
      </c>
      <c r="EO59" s="108" t="str">
        <f t="shared" si="698"/>
        <v/>
      </c>
      <c r="EQ59" s="99"/>
      <c r="ER59" s="244"/>
      <c r="ES59" s="100" t="str">
        <f t="shared" si="87"/>
        <v/>
      </c>
      <c r="ET59" s="101" t="str">
        <f t="shared" si="275"/>
        <v/>
      </c>
      <c r="EU59" s="102" t="str">
        <f t="shared" si="276"/>
        <v/>
      </c>
      <c r="EV59" s="102" t="str">
        <f t="shared" si="277"/>
        <v/>
      </c>
      <c r="EW59" s="104" t="str">
        <f t="shared" si="278"/>
        <v/>
      </c>
      <c r="EX59" s="105" t="str">
        <f t="shared" si="279"/>
        <v/>
      </c>
      <c r="EY59" s="106" t="str">
        <f t="shared" si="280"/>
        <v/>
      </c>
      <c r="EZ59" s="107" t="str">
        <f t="shared" si="281"/>
        <v/>
      </c>
      <c r="FA59" s="108" t="str">
        <f t="shared" si="282"/>
        <v/>
      </c>
      <c r="FB59" s="2" t="str">
        <f t="shared" si="283"/>
        <v/>
      </c>
      <c r="FC59" s="99"/>
      <c r="FD59" s="244"/>
      <c r="FE59" s="100"/>
      <c r="FF59" s="101"/>
      <c r="FG59" s="102"/>
      <c r="FH59" s="103"/>
      <c r="FI59" s="104"/>
      <c r="FJ59" s="105"/>
      <c r="FK59" s="106"/>
      <c r="FL59" s="107"/>
      <c r="FM59" s="108"/>
      <c r="FO59" s="99"/>
      <c r="FP59" s="244"/>
      <c r="FQ59" s="100"/>
      <c r="FR59" s="101"/>
      <c r="FS59" s="102"/>
      <c r="FT59" s="103"/>
      <c r="FU59" s="104"/>
      <c r="FV59" s="105"/>
      <c r="FW59" s="106"/>
      <c r="FX59" s="107"/>
      <c r="FY59" s="108"/>
      <c r="GA59" s="99"/>
      <c r="GB59" s="244"/>
      <c r="GC59" s="100"/>
      <c r="GD59" s="101"/>
      <c r="GE59" s="102"/>
      <c r="GF59" s="103"/>
      <c r="GG59" s="104"/>
      <c r="GH59" s="105"/>
      <c r="GI59" s="106"/>
      <c r="GJ59" s="107"/>
      <c r="GK59" s="108"/>
      <c r="GM59" s="99"/>
      <c r="GN59" s="244"/>
      <c r="GO59" s="100"/>
      <c r="GP59" s="101"/>
      <c r="GQ59" s="102"/>
      <c r="GR59" s="103"/>
      <c r="GS59" s="104"/>
      <c r="GT59" s="105"/>
      <c r="GU59" s="106"/>
      <c r="GV59" s="107"/>
      <c r="GW59" s="108"/>
      <c r="GY59" s="99"/>
      <c r="GZ59" s="244"/>
      <c r="HA59" s="100"/>
      <c r="HB59" s="101"/>
      <c r="HC59" s="102"/>
      <c r="HD59" s="103"/>
      <c r="HE59" s="104"/>
      <c r="HF59" s="105"/>
      <c r="HG59" s="106"/>
      <c r="HH59" s="107"/>
      <c r="HI59" s="108"/>
      <c r="HK59" s="99"/>
      <c r="HL59" s="244"/>
      <c r="HM59" s="100"/>
      <c r="HN59" s="101"/>
      <c r="HO59" s="102"/>
      <c r="HP59" s="103"/>
      <c r="HQ59" s="104"/>
      <c r="HR59" s="105"/>
      <c r="HS59" s="106"/>
      <c r="HT59" s="107"/>
      <c r="HU59" s="108"/>
      <c r="HW59" s="99"/>
      <c r="HX59" s="244"/>
      <c r="HY59" s="100"/>
      <c r="HZ59" s="101"/>
      <c r="IA59" s="102"/>
      <c r="IB59" s="103"/>
      <c r="IC59" s="104"/>
      <c r="ID59" s="105"/>
      <c r="IE59" s="106"/>
      <c r="IF59" s="107"/>
      <c r="IG59" s="108"/>
      <c r="II59" s="99"/>
      <c r="IJ59" s="244"/>
      <c r="IK59" s="100"/>
      <c r="IL59" s="101"/>
      <c r="IM59" s="102"/>
      <c r="IN59" s="103"/>
      <c r="IO59" s="104"/>
      <c r="IP59" s="105"/>
      <c r="IQ59" s="106"/>
      <c r="IR59" s="107"/>
      <c r="IS59" s="108"/>
      <c r="IU59" s="99"/>
      <c r="IV59" s="244"/>
      <c r="IW59" s="100"/>
      <c r="IX59" s="101"/>
      <c r="IY59" s="102"/>
      <c r="IZ59" s="103"/>
      <c r="JA59" s="104"/>
      <c r="JB59" s="105"/>
      <c r="JC59" s="106"/>
      <c r="JD59" s="107"/>
      <c r="JE59" s="108"/>
      <c r="JG59" s="99"/>
      <c r="JH59" s="244"/>
      <c r="JI59" s="100"/>
      <c r="JJ59" s="101"/>
      <c r="JK59" s="102"/>
      <c r="JL59" s="103"/>
      <c r="JM59" s="104"/>
      <c r="JN59" s="105"/>
      <c r="JO59" s="106"/>
      <c r="JP59" s="107"/>
      <c r="JQ59" s="108"/>
      <c r="JS59" s="99"/>
      <c r="JT59" s="244"/>
      <c r="JU59" s="100"/>
      <c r="JV59" s="101"/>
      <c r="JW59" s="102"/>
      <c r="JX59" s="103"/>
      <c r="JY59" s="104"/>
      <c r="JZ59" s="105"/>
      <c r="KA59" s="106"/>
      <c r="KB59" s="107"/>
      <c r="KC59" s="108"/>
      <c r="KE59" s="99"/>
      <c r="KF59" s="244"/>
    </row>
    <row r="60" spans="1:292" ht="13.5" customHeight="1" x14ac:dyDescent="0.25">
      <c r="A60" s="20"/>
      <c r="B60" s="99" t="s">
        <v>559</v>
      </c>
      <c r="C60" s="2" t="s">
        <v>560</v>
      </c>
      <c r="D60" s="244"/>
      <c r="E60" s="100" t="str">
        <f>IF(I60="","",E$3)</f>
        <v/>
      </c>
      <c r="F60" s="101" t="str">
        <f>IF(I60="","",E$1)</f>
        <v/>
      </c>
      <c r="G60" s="102"/>
      <c r="H60" s="103"/>
      <c r="I60" s="104" t="str">
        <f>IF(P60="","",IF(ISNUMBER(SEARCH(":",P60)),MID(P60,FIND(":",P60)+2,FIND("(",P60)-FIND(":",P60)-3),LEFT(P60,FIND("(",P60)-2)))</f>
        <v/>
      </c>
      <c r="J60" s="105" t="str">
        <f>IF(P60="","",MID(P60,FIND("(",P60)+1,4))</f>
        <v/>
      </c>
      <c r="K60" s="106" t="str">
        <f>IF(ISNUMBER(SEARCH("*female*",P60)),"female",IF(ISNUMBER(SEARCH("*male*",P60)),"male",""))</f>
        <v/>
      </c>
      <c r="L60" s="107" t="str">
        <f>IF(P60="","",IF(ISERROR(MID(P60,FIND("male,",P60)+6,(FIND(")",P60)-(FIND("male,",P60)+6))))=TRUE,"missing/error",MID(P60,FIND("male,",P60)+6,(FIND(")",P60)-(FIND("male,",P60)+6)))))</f>
        <v/>
      </c>
      <c r="M60" s="108" t="str">
        <f>IF(I60="","",(MID(I60,(SEARCH("^^",SUBSTITUTE(I60," ","^^",LEN(I60)-LEN(SUBSTITUTE(I60," ","")))))+1,99)&amp;"_"&amp;LEFT(I60,FIND(" ",I60)-1)&amp;"_"&amp;J60))</f>
        <v/>
      </c>
      <c r="N60" s="2" t="str">
        <f>IF(P60="","",IF((LEN(P60)-LEN(SUBSTITUTE(P60,"male","")))/LEN("male")&gt;1,"!",IF(RIGHT(P60,1)=")","",IF(RIGHT(P60,2)=") ","",IF(RIGHT(P60,2)=").","","!!")))))</f>
        <v/>
      </c>
      <c r="O60" s="99"/>
      <c r="P60" s="244" t="s">
        <v>292</v>
      </c>
      <c r="Q60" s="100" t="str">
        <f>IF(U60="","",Q$3)</f>
        <v/>
      </c>
      <c r="R60" s="101" t="str">
        <f>IF(U60="","",Q$1)</f>
        <v/>
      </c>
      <c r="S60" s="102"/>
      <c r="T60" s="103"/>
      <c r="U60" s="104" t="str">
        <f>IF(AB60="","",IF(ISNUMBER(SEARCH(":",AB60)),MID(AB60,FIND(":",AB60)+2,FIND("(",AB60)-FIND(":",AB60)-3),LEFT(AB60,FIND("(",AB60)-2)))</f>
        <v/>
      </c>
      <c r="V60" s="105" t="str">
        <f>IF(AB60="","",MID(AB60,FIND("(",AB60)+1,4))</f>
        <v/>
      </c>
      <c r="W60" s="106" t="str">
        <f>IF(ISNUMBER(SEARCH("*female*",AB60)),"female",IF(ISNUMBER(SEARCH("*male*",AB60)),"male",""))</f>
        <v/>
      </c>
      <c r="X60" s="107" t="str">
        <f>IF(AB60="","",IF(ISERROR(MID(AB60,FIND("male,",AB60)+6,(FIND(")",AB60)-(FIND("male,",AB60)+6))))=TRUE,"missing/error",MID(AB60,FIND("male,",AB60)+6,(FIND(")",AB60)-(FIND("male,",AB60)+6)))))</f>
        <v/>
      </c>
      <c r="Y60" s="108" t="str">
        <f>IF(U60="","",(MID(U60,(SEARCH("^^",SUBSTITUTE(U60," ","^^",LEN(U60)-LEN(SUBSTITUTE(U60," ","")))))+1,99)&amp;"_"&amp;LEFT(U60,FIND(" ",U60)-1)&amp;"_"&amp;V60))</f>
        <v/>
      </c>
      <c r="Z60" s="2" t="str">
        <f>IF(AB60="","",IF((LEN(AB60)-LEN(SUBSTITUTE(AB60,"male","")))/LEN("male")&gt;1,"!",IF(RIGHT(AB60,1)=")","",IF(RIGHT(AB60,2)=") ","",IF(RIGHT(AB60,2)=").","","!!")))))</f>
        <v/>
      </c>
      <c r="AA60" s="99"/>
      <c r="AB60" s="244" t="s">
        <v>292</v>
      </c>
      <c r="AC60" s="100" t="str">
        <f>IF(AG60="","",AC$3)</f>
        <v/>
      </c>
      <c r="AD60" s="101" t="str">
        <f>IF(AG60="","",AC$1)</f>
        <v/>
      </c>
      <c r="AE60" s="102" t="s">
        <v>292</v>
      </c>
      <c r="AF60" s="103" t="s">
        <v>292</v>
      </c>
      <c r="AG60" s="104" t="str">
        <f>IF(AN60="","",IF(ISNUMBER(SEARCH(":",AN60)),MID(AN60,FIND(":",AN60)+2,FIND("(",AN60)-FIND(":",AN60)-3),LEFT(AN60,FIND("(",AN60)-2)))</f>
        <v/>
      </c>
      <c r="AH60" s="105" t="str">
        <f>IF(AN60="","",MID(AN60,FIND("(",AN60)+1,4))</f>
        <v/>
      </c>
      <c r="AI60" s="106" t="str">
        <f>IF(ISNUMBER(SEARCH("*female*",AN60)),"female",IF(ISNUMBER(SEARCH("*male*",AN60)),"male",""))</f>
        <v/>
      </c>
      <c r="AJ60" s="107" t="str">
        <f>IF(AN60="","",IF(ISERROR(MID(AN60,FIND("male,",AN60)+6,(FIND(")",AN60)-(FIND("male,",AN60)+6))))=TRUE,"missing/error",MID(AN60,FIND("male,",AN60)+6,(FIND(")",AN60)-(FIND("male,",AN60)+6)))))</f>
        <v/>
      </c>
      <c r="AK60" s="108" t="str">
        <f>IF(AG60="","",(MID(AG60,(SEARCH("^^",SUBSTITUTE(AG60," ","^^",LEN(AG60)-LEN(SUBSTITUTE(AG60," ","")))))+1,99)&amp;"_"&amp;LEFT(AG60,FIND(" ",AG60)-1)&amp;"_"&amp;AH60))</f>
        <v/>
      </c>
      <c r="AL60" s="2" t="str">
        <f>IF(AN60="","",IF((LEN(AN60)-LEN(SUBSTITUTE(AN60,"male","")))/LEN("male")&gt;1,"!",IF(RIGHT(AN60,1)=")","",IF(RIGHT(AN60,2)=") ","",IF(RIGHT(AN60,2)=").","","!!")))))</f>
        <v/>
      </c>
      <c r="AM60" s="99"/>
      <c r="AN60" s="244" t="s">
        <v>292</v>
      </c>
      <c r="AO60" s="100" t="str">
        <f>IF(AS60="","",AO$3)</f>
        <v/>
      </c>
      <c r="AP60" s="101" t="str">
        <f>IF(AS60="","",AO$1)</f>
        <v/>
      </c>
      <c r="AQ60" s="102" t="s">
        <v>292</v>
      </c>
      <c r="AR60" s="103" t="s">
        <v>292</v>
      </c>
      <c r="AS60" s="104" t="str">
        <f>IF(AZ60="","",IF(ISNUMBER(SEARCH(":",AZ60)),MID(AZ60,FIND(":",AZ60)+2,FIND("(",AZ60)-FIND(":",AZ60)-3),LEFT(AZ60,FIND("(",AZ60)-2)))</f>
        <v/>
      </c>
      <c r="AT60" s="105" t="str">
        <f>IF(AZ60="","",MID(AZ60,FIND("(",AZ60)+1,4))</f>
        <v/>
      </c>
      <c r="AU60" s="106" t="str">
        <f>IF(ISNUMBER(SEARCH("*female*",AZ60)),"female",IF(ISNUMBER(SEARCH("*male*",AZ60)),"male",""))</f>
        <v/>
      </c>
      <c r="AV60" s="107" t="s">
        <v>292</v>
      </c>
      <c r="AW60" s="108" t="str">
        <f>IF(AS60="","",(MID(AS60,(SEARCH("^^",SUBSTITUTE(AS60," ","^^",LEN(AS60)-LEN(SUBSTITUTE(AS60," ","")))))+1,99)&amp;"_"&amp;LEFT(AS60,FIND(" ",AS60)-1)&amp;"_"&amp;AT60))</f>
        <v/>
      </c>
      <c r="AX60" s="2" t="str">
        <f>IF(AZ60="","",IF((LEN(AZ60)-LEN(SUBSTITUTE(AZ60,"male","")))/LEN("male")&gt;1,"!",IF(RIGHT(AZ60,1)=")","",IF(RIGHT(AZ60,2)=") ","",IF(RIGHT(AZ60,2)=").","","!!")))))</f>
        <v/>
      </c>
      <c r="AY60" s="99"/>
      <c r="AZ60" s="244" t="s">
        <v>292</v>
      </c>
      <c r="BA60" s="100" t="str">
        <f>IF(BE60="","",BA$3)</f>
        <v/>
      </c>
      <c r="BB60" s="101" t="str">
        <f>IF(BE60="","",BA$1)</f>
        <v/>
      </c>
      <c r="BC60" s="102" t="s">
        <v>292</v>
      </c>
      <c r="BD60" s="103" t="s">
        <v>292</v>
      </c>
      <c r="BE60" s="104" t="str">
        <f>IF(BL60="","",IF(ISNUMBER(SEARCH(":",BL60)),MID(BL60,FIND(":",BL60)+2,FIND("(",BL60)-FIND(":",BL60)-3),LEFT(BL60,FIND("(",BL60)-2)))</f>
        <v/>
      </c>
      <c r="BF60" s="105" t="str">
        <f>IF(BL60="","",MID(BL60,FIND("(",BL60)+1,4))</f>
        <v/>
      </c>
      <c r="BG60" s="106" t="str">
        <f>IF(ISNUMBER(SEARCH("*female*",BL60)),"female",IF(ISNUMBER(SEARCH("*male*",BL60)),"male",""))</f>
        <v/>
      </c>
      <c r="BH60" s="107" t="str">
        <f>IF(BL60="","",IF(ISERROR(MID(BL60,FIND("male,",BL60)+6,(FIND(")",BL60)-(FIND("male,",BL60)+6))))=TRUE,"missing/error",MID(BL60,FIND("male,",BL60)+6,(FIND(")",BL60)-(FIND("male,",BL60)+6)))))</f>
        <v/>
      </c>
      <c r="BI60" s="108" t="str">
        <f>IF(BE60="","",(MID(BE60,(SEARCH("^^",SUBSTITUTE(BE60," ","^^",LEN(BE60)-LEN(SUBSTITUTE(BE60," ","")))))+1,99)&amp;"_"&amp;LEFT(BE60,FIND(" ",BE60)-1)&amp;"_"&amp;BF60))</f>
        <v/>
      </c>
      <c r="BJ60" s="2" t="str">
        <f>IF(BL60="","",IF((LEN(BL60)-LEN(SUBSTITUTE(BL60,"male","")))/LEN("male")&gt;1,"!",IF(RIGHT(BL60,1)=")","",IF(RIGHT(BL60,2)=") ","",IF(RIGHT(BL60,2)=").","","!!")))))</f>
        <v/>
      </c>
      <c r="BK60" s="99"/>
      <c r="BL60" s="244" t="s">
        <v>292</v>
      </c>
      <c r="BM60" s="100" t="str">
        <f t="shared" si="794"/>
        <v/>
      </c>
      <c r="BN60" s="101" t="str">
        <f t="shared" si="795"/>
        <v/>
      </c>
      <c r="BO60" s="102" t="s">
        <v>292</v>
      </c>
      <c r="BP60" s="103" t="s">
        <v>292</v>
      </c>
      <c r="BQ60" s="104" t="str">
        <f t="shared" si="796"/>
        <v/>
      </c>
      <c r="BR60" s="105" t="str">
        <f t="shared" si="797"/>
        <v/>
      </c>
      <c r="BS60" s="106" t="str">
        <f t="shared" si="798"/>
        <v/>
      </c>
      <c r="BT60" s="107" t="s">
        <v>292</v>
      </c>
      <c r="BU60" s="108" t="str">
        <f t="shared" si="799"/>
        <v/>
      </c>
      <c r="BV60" s="2" t="str">
        <f>IF(BX60="","",IF((LEN(BX60)-LEN(SUBSTITUTE(BX60,"male","")))/LEN("male")&gt;1,"!",IF(RIGHT(BX60,1)=")","",IF(RIGHT(BX60,2)=") ","",IF(RIGHT(BX60,2)=").","","!!")))))</f>
        <v/>
      </c>
      <c r="BW60" s="99"/>
      <c r="BX60" s="244" t="s">
        <v>292</v>
      </c>
      <c r="BY60" s="100">
        <f>IF(CC60="","",BY$3)</f>
        <v>40106</v>
      </c>
      <c r="BZ60" s="101" t="str">
        <f>IF(CC60="","",BY$1)</f>
        <v>Stoltenberg II</v>
      </c>
      <c r="CA60" s="102">
        <v>38642</v>
      </c>
      <c r="CB60" s="103">
        <v>39619</v>
      </c>
      <c r="CC60" s="104" t="str">
        <f>IF(CJ60="","",IF(ISNUMBER(SEARCH(":",CJ60)),MID(CJ60,FIND(":",CJ60)+2,FIND("(",CJ60)-FIND(":",CJ60)-3),LEFT(CJ60,FIND("(",CJ60)-2)))</f>
        <v>Bjarne Håkon Hanssen</v>
      </c>
      <c r="CD60" s="105" t="str">
        <f>IF(CJ60="","",MID(CJ60,FIND("(",CJ60)+1,4))</f>
        <v>1962</v>
      </c>
      <c r="CE60" s="106" t="str">
        <f>IF(ISNUMBER(SEARCH("*female*",CJ60)),"female",IF(ISNUMBER(SEARCH("*male*",CJ60)),"male",""))</f>
        <v>male</v>
      </c>
      <c r="CF60" s="107" t="s">
        <v>295</v>
      </c>
      <c r="CG60" s="108" t="str">
        <f>IF(CC60="","",(MID(CC60,(SEARCH("^^",SUBSTITUTE(CC60," ","^^",LEN(CC60)-LEN(SUBSTITUTE(CC60," ","")))))+1,99)&amp;"_"&amp;LEFT(CC60,FIND(" ",CC60)-1)&amp;"_"&amp;CD60))</f>
        <v>Hanssen_Bjarne_1962</v>
      </c>
      <c r="CH60" s="2" t="str">
        <f>IF(CJ60="","",IF((LEN(CJ60)-LEN(SUBSTITUTE(CJ60,"male","")))/LEN("male")&gt;1,"!",IF(RIGHT(CJ60,1)=")","",IF(RIGHT(CJ60,2)=") ","",IF(RIGHT(CJ60,2)=").","","!!")))))</f>
        <v/>
      </c>
      <c r="CI60" s="99" t="s">
        <v>617</v>
      </c>
      <c r="CJ60" s="244" t="s">
        <v>655</v>
      </c>
      <c r="CK60" s="100">
        <f>IF(CO60="","",CK$3)</f>
        <v>41563</v>
      </c>
      <c r="CL60" s="101" t="str">
        <f>IF(CO60="","",CK$1)</f>
        <v>Stoltenberg III</v>
      </c>
      <c r="CM60" s="102">
        <v>40106</v>
      </c>
      <c r="CN60" s="103">
        <v>40168</v>
      </c>
      <c r="CO60" s="104" t="str">
        <f>IF(CV60="","",IF(ISNUMBER(SEARCH(":",CV60)),MID(CV60,FIND(":",CV60)+2,FIND("(",CV60)-FIND(":",CV60)-3),LEFT(CV60,FIND("(",CV60)-2)))</f>
        <v>Rigmor Aasrud</v>
      </c>
      <c r="CP60" s="105" t="str">
        <f>IF(CV60="","",MID(CV60,FIND("(",CV60)+1,4))</f>
        <v>1960</v>
      </c>
      <c r="CQ60" s="106" t="str">
        <f>IF(ISNUMBER(SEARCH("*female*",CV60)),"female",IF(ISNUMBER(SEARCH("*male*",CV60)),"male",""))</f>
        <v>female</v>
      </c>
      <c r="CR60" s="107" t="s">
        <v>295</v>
      </c>
      <c r="CS60" s="108" t="str">
        <f>IF(CO60="","",(MID(CO60,(SEARCH("^^",SUBSTITUTE(CO60," ","^^",LEN(CO60)-LEN(SUBSTITUTE(CO60," ","")))))+1,99)&amp;"_"&amp;LEFT(CO60,FIND(" ",CO60)-1)&amp;"_"&amp;CP60))</f>
        <v>Aasrud_Rigmor_1960</v>
      </c>
      <c r="CT60" s="2" t="str">
        <f>IF(CV60="","",IF((LEN(CV60)-LEN(SUBSTITUTE(CV60,"male","")))/LEN("male")&gt;1,"!",IF(RIGHT(CV60,1)=")","",IF(RIGHT(CV60,2)=") ","",IF(RIGHT(CV60,2)=").","","!!")))))</f>
        <v/>
      </c>
      <c r="CU60" s="99"/>
      <c r="CV60" s="244" t="s">
        <v>713</v>
      </c>
      <c r="CW60" s="100"/>
      <c r="CX60" s="101"/>
      <c r="CY60" s="102"/>
      <c r="CZ60" s="102"/>
      <c r="DA60" s="104"/>
      <c r="DB60" s="105"/>
      <c r="DC60" s="106"/>
      <c r="DD60" s="107"/>
      <c r="DE60" s="108"/>
      <c r="DG60" s="99"/>
      <c r="DH60" s="246"/>
      <c r="DI60" s="100" t="str">
        <f t="shared" si="800"/>
        <v/>
      </c>
      <c r="DJ60" s="101" t="str">
        <f t="shared" si="801"/>
        <v/>
      </c>
      <c r="DK60" s="102" t="str">
        <f t="shared" si="256"/>
        <v/>
      </c>
      <c r="DL60" s="102" t="str">
        <f t="shared" si="257"/>
        <v/>
      </c>
      <c r="DM60" s="104" t="str">
        <f t="shared" si="802"/>
        <v/>
      </c>
      <c r="DN60" s="105" t="str">
        <f t="shared" si="803"/>
        <v/>
      </c>
      <c r="DO60" s="106" t="str">
        <f t="shared" si="804"/>
        <v/>
      </c>
      <c r="DP60" s="107" t="str">
        <f t="shared" si="805"/>
        <v/>
      </c>
      <c r="DQ60" s="108" t="str">
        <f t="shared" si="806"/>
        <v/>
      </c>
      <c r="DR60" s="2" t="str">
        <f>IF(DT60="","",IF((LEN(DT60)-LEN(SUBSTITUTE(DT60,"male","")))/LEN("male")&gt;1,"!",IF(RIGHT(DT60,1)=")","",IF(RIGHT(DT60,2)=") ","",IF(RIGHT(DT60,2)=").","","!!")))))</f>
        <v/>
      </c>
      <c r="DS60" s="99"/>
      <c r="DT60" s="244"/>
      <c r="DU60" s="100" t="str">
        <f t="shared" si="71"/>
        <v/>
      </c>
      <c r="DV60" s="101" t="str">
        <f t="shared" si="807"/>
        <v/>
      </c>
      <c r="DW60" s="102" t="str">
        <f t="shared" si="265"/>
        <v/>
      </c>
      <c r="DX60" s="102" t="str">
        <f t="shared" si="266"/>
        <v/>
      </c>
      <c r="DY60" s="104" t="str">
        <f t="shared" si="808"/>
        <v/>
      </c>
      <c r="DZ60" s="105" t="str">
        <f t="shared" si="809"/>
        <v/>
      </c>
      <c r="EA60" s="106" t="str">
        <f t="shared" si="810"/>
        <v/>
      </c>
      <c r="EB60" s="107" t="str">
        <f t="shared" si="811"/>
        <v/>
      </c>
      <c r="EC60" s="108" t="str">
        <f t="shared" si="812"/>
        <v/>
      </c>
      <c r="ED60" s="2" t="str">
        <f>IF(EF60="","",IF((LEN(EF60)-LEN(SUBSTITUTE(EF60,"male","")))/LEN("male")&gt;1,"!",IF(RIGHT(EF60,1)=")","",IF(RIGHT(EF60,2)=") ","",IF(RIGHT(EF60,2)=").","","!!")))))</f>
        <v/>
      </c>
      <c r="EE60" s="99"/>
      <c r="EF60" s="244"/>
      <c r="EG60" s="100" t="str">
        <f t="shared" si="79"/>
        <v/>
      </c>
      <c r="EH60" s="101" t="str">
        <f t="shared" si="693"/>
        <v/>
      </c>
      <c r="EI60" s="102" t="str">
        <f t="shared" si="623"/>
        <v/>
      </c>
      <c r="EJ60" s="102" t="str">
        <f t="shared" si="614"/>
        <v/>
      </c>
      <c r="EK60" s="104" t="str">
        <f t="shared" si="694"/>
        <v/>
      </c>
      <c r="EL60" s="105" t="str">
        <f t="shared" si="695"/>
        <v/>
      </c>
      <c r="EM60" s="106" t="str">
        <f t="shared" si="696"/>
        <v/>
      </c>
      <c r="EN60" s="107" t="str">
        <f t="shared" si="697"/>
        <v/>
      </c>
      <c r="EO60" s="108" t="str">
        <f t="shared" si="698"/>
        <v/>
      </c>
      <c r="EP60" s="2" t="str">
        <f>IF(ER60="","",IF((LEN(ER60)-LEN(SUBSTITUTE(ER60,"male","")))/LEN("male")&gt;1,"!",IF(RIGHT(ER60,1)=")","",IF(RIGHT(ER60,2)=") ","",IF(RIGHT(ER60,2)=").","","!!")))))</f>
        <v/>
      </c>
      <c r="EQ60" s="99"/>
      <c r="ER60" s="244"/>
      <c r="ES60" s="100">
        <f t="shared" si="87"/>
        <v>45291</v>
      </c>
      <c r="ET60" s="101" t="str">
        <f t="shared" si="275"/>
        <v>Støre I</v>
      </c>
      <c r="EU60" s="102">
        <f t="shared" si="276"/>
        <v>44483</v>
      </c>
      <c r="EV60" s="102">
        <v>44624</v>
      </c>
      <c r="EW60" s="104" t="str">
        <f t="shared" si="278"/>
        <v>Hadia Tajik</v>
      </c>
      <c r="EX60" s="105" t="str">
        <f t="shared" si="279"/>
        <v>1983</v>
      </c>
      <c r="EY60" s="106" t="str">
        <f t="shared" si="280"/>
        <v>female</v>
      </c>
      <c r="EZ60" s="107" t="str">
        <f t="shared" si="281"/>
        <v>no_dna01</v>
      </c>
      <c r="FA60" s="108" t="str">
        <f t="shared" si="282"/>
        <v>Tajik_Hadia_1983</v>
      </c>
      <c r="FB60" s="2" t="str">
        <f t="shared" si="283"/>
        <v/>
      </c>
      <c r="FC60" s="99" t="s">
        <v>609</v>
      </c>
      <c r="FD60" s="244" t="s">
        <v>968</v>
      </c>
      <c r="FE60" s="100"/>
      <c r="FF60" s="101" t="str">
        <f>IF(FI60="","",FE$1)</f>
        <v/>
      </c>
      <c r="FG60" s="102"/>
      <c r="FH60" s="103"/>
      <c r="FI60" s="104" t="str">
        <f>IF(FP60="","",IF(ISNUMBER(SEARCH(":",FP60)),MID(FP60,FIND(":",FP60)+2,FIND("(",FP60)-FIND(":",FP60)-3),LEFT(FP60,FIND("(",FP60)-2)))</f>
        <v/>
      </c>
      <c r="FJ60" s="105" t="str">
        <f>IF(FP60="","",MID(FP60,FIND("(",FP60)+1,4))</f>
        <v/>
      </c>
      <c r="FK60" s="106" t="str">
        <f>IF(ISNUMBER(SEARCH("*female*",FP60)),"female",IF(ISNUMBER(SEARCH("*male*",FP60)),"male",""))</f>
        <v/>
      </c>
      <c r="FL60" s="107" t="str">
        <f>IF(FP60="","",IF(ISERROR(MID(FP60,FIND("male,",FP60)+6,(FIND(")",FP60)-(FIND("male,",FP60)+6))))=TRUE,"missing/error",MID(FP60,FIND("male,",FP60)+6,(FIND(")",FP60)-(FIND("male,",FP60)+6)))))</f>
        <v/>
      </c>
      <c r="FM60" s="108" t="str">
        <f>IF(FI60="","",(MID(FI60,(SEARCH("^^",SUBSTITUTE(FI60," ","^^",LEN(FI60)-LEN(SUBSTITUTE(FI60," ","")))))+1,99)&amp;"_"&amp;LEFT(FI60,FIND(" ",FI60)-1)&amp;"_"&amp;FJ60))</f>
        <v/>
      </c>
      <c r="FN60" s="2" t="str">
        <f>IF(FP60="","",IF((LEN(FP60)-LEN(SUBSTITUTE(FP60,"male","")))/LEN("male")&gt;1,"!",IF(RIGHT(FP60,1)=")","",IF(RIGHT(FP60,2)=") ","",IF(RIGHT(FP60,2)=").","","!!")))))</f>
        <v/>
      </c>
      <c r="FO60" s="99"/>
      <c r="FP60" s="244"/>
      <c r="FQ60" s="100" t="str">
        <f>IF(FU60="","",FQ$3)</f>
        <v/>
      </c>
      <c r="FR60" s="101" t="str">
        <f>IF(FU60="","",FQ$1)</f>
        <v/>
      </c>
      <c r="FS60" s="102"/>
      <c r="FT60" s="103"/>
      <c r="FU60" s="104" t="str">
        <f>IF(GB60="","",IF(ISNUMBER(SEARCH(":",GB60)),MID(GB60,FIND(":",GB60)+2,FIND("(",GB60)-FIND(":",GB60)-3),LEFT(GB60,FIND("(",GB60)-2)))</f>
        <v/>
      </c>
      <c r="FV60" s="105" t="str">
        <f>IF(GB60="","",MID(GB60,FIND("(",GB60)+1,4))</f>
        <v/>
      </c>
      <c r="FW60" s="106" t="str">
        <f>IF(ISNUMBER(SEARCH("*female*",GB60)),"female",IF(ISNUMBER(SEARCH("*male*",GB60)),"male",""))</f>
        <v/>
      </c>
      <c r="FX60" s="107" t="str">
        <f>IF(GB60="","",IF(ISERROR(MID(GB60,FIND("male,",GB60)+6,(FIND(")",GB60)-(FIND("male,",GB60)+6))))=TRUE,"missing/error",MID(GB60,FIND("male,",GB60)+6,(FIND(")",GB60)-(FIND("male,",GB60)+6)))))</f>
        <v/>
      </c>
      <c r="FY60" s="108" t="str">
        <f>IF(FU60="","",(MID(FU60,(SEARCH("^^",SUBSTITUTE(FU60," ","^^",LEN(FU60)-LEN(SUBSTITUTE(FU60," ","")))))+1,99)&amp;"_"&amp;LEFT(FU60,FIND(" ",FU60)-1)&amp;"_"&amp;FV60))</f>
        <v/>
      </c>
      <c r="FZ60" s="2" t="str">
        <f>IF(GB60="","",IF((LEN(GB60)-LEN(SUBSTITUTE(GB60,"male","")))/LEN("male")&gt;1,"!",IF(RIGHT(GB60,1)=")","",IF(RIGHT(GB60,2)=") ","",IF(RIGHT(GB60,2)=").","","!!")))))</f>
        <v/>
      </c>
      <c r="GA60" s="99"/>
      <c r="GB60" s="244"/>
      <c r="GC60" s="100" t="str">
        <f>IF(GG60="","",GC$3)</f>
        <v/>
      </c>
      <c r="GD60" s="101" t="str">
        <f>IF(GG60="","",GC$1)</f>
        <v/>
      </c>
      <c r="GE60" s="102"/>
      <c r="GF60" s="103"/>
      <c r="GG60" s="104" t="str">
        <f>IF(GN60="","",IF(ISNUMBER(SEARCH(":",GN60)),MID(GN60,FIND(":",GN60)+2,FIND("(",GN60)-FIND(":",GN60)-3),LEFT(GN60,FIND("(",GN60)-2)))</f>
        <v/>
      </c>
      <c r="GH60" s="105" t="str">
        <f>IF(GN60="","",MID(GN60,FIND("(",GN60)+1,4))</f>
        <v/>
      </c>
      <c r="GI60" s="106" t="str">
        <f>IF(ISNUMBER(SEARCH("*female*",GN60)),"female",IF(ISNUMBER(SEARCH("*male*",GN60)),"male",""))</f>
        <v/>
      </c>
      <c r="GJ60" s="107" t="str">
        <f>IF(GN60="","",IF(ISERROR(MID(GN60,FIND("male,",GN60)+6,(FIND(")",GN60)-(FIND("male,",GN60)+6))))=TRUE,"missing/error",MID(GN60,FIND("male,",GN60)+6,(FIND(")",GN60)-(FIND("male,",GN60)+6)))))</f>
        <v/>
      </c>
      <c r="GK60" s="108" t="str">
        <f>IF(GG60="","",(MID(GG60,(SEARCH("^^",SUBSTITUTE(GG60," ","^^",LEN(GG60)-LEN(SUBSTITUTE(GG60," ","")))))+1,99)&amp;"_"&amp;LEFT(GG60,FIND(" ",GG60)-1)&amp;"_"&amp;GH60))</f>
        <v/>
      </c>
      <c r="GL60" s="2" t="str">
        <f>IF(GN60="","",IF((LEN(GN60)-LEN(SUBSTITUTE(GN60,"male","")))/LEN("male")&gt;1,"!",IF(RIGHT(GN60,1)=")","",IF(RIGHT(GN60,2)=") ","",IF(RIGHT(GN60,2)=").","","!!")))))</f>
        <v/>
      </c>
      <c r="GM60" s="99"/>
      <c r="GN60" s="244"/>
      <c r="GO60" s="100" t="str">
        <f>IF(GS60="","",GO$3)</f>
        <v/>
      </c>
      <c r="GP60" s="101" t="str">
        <f>IF(GS60="","",GO$1)</f>
        <v/>
      </c>
      <c r="GQ60" s="102"/>
      <c r="GR60" s="103"/>
      <c r="GS60" s="104" t="str">
        <f>IF(GZ60="","",IF(ISNUMBER(SEARCH(":",GZ60)),MID(GZ60,FIND(":",GZ60)+2,FIND("(",GZ60)-FIND(":",GZ60)-3),LEFT(GZ60,FIND("(",GZ60)-2)))</f>
        <v/>
      </c>
      <c r="GT60" s="105" t="str">
        <f>IF(GZ60="","",MID(GZ60,FIND("(",GZ60)+1,4))</f>
        <v/>
      </c>
      <c r="GU60" s="106" t="str">
        <f>IF(ISNUMBER(SEARCH("*female*",GZ60)),"female",IF(ISNUMBER(SEARCH("*male*",GZ60)),"male",""))</f>
        <v/>
      </c>
      <c r="GV60" s="107" t="str">
        <f>IF(GZ60="","",IF(ISERROR(MID(GZ60,FIND("male,",GZ60)+6,(FIND(")",GZ60)-(FIND("male,",GZ60)+6))))=TRUE,"missing/error",MID(GZ60,FIND("male,",GZ60)+6,(FIND(")",GZ60)-(FIND("male,",GZ60)+6)))))</f>
        <v/>
      </c>
      <c r="GW60" s="108" t="str">
        <f>IF(GS60="","",(MID(GS60,(SEARCH("^^",SUBSTITUTE(GS60," ","^^",LEN(GS60)-LEN(SUBSTITUTE(GS60," ","")))))+1,99)&amp;"_"&amp;LEFT(GS60,FIND(" ",GS60)-1)&amp;"_"&amp;GT60))</f>
        <v/>
      </c>
      <c r="GX60" s="2" t="str">
        <f>IF(GZ60="","",IF((LEN(GZ60)-LEN(SUBSTITUTE(GZ60,"male","")))/LEN("male")&gt;1,"!",IF(RIGHT(GZ60,1)=")","",IF(RIGHT(GZ60,2)=") ","",IF(RIGHT(GZ60,2)=").","","!!")))))</f>
        <v/>
      </c>
      <c r="GY60" s="99"/>
      <c r="GZ60" s="244"/>
      <c r="HA60" s="100" t="str">
        <f>IF(HE60="","",HA$3)</f>
        <v/>
      </c>
      <c r="HB60" s="101" t="str">
        <f>IF(HE60="","",HA$1)</f>
        <v/>
      </c>
      <c r="HC60" s="102"/>
      <c r="HD60" s="103"/>
      <c r="HE60" s="104" t="str">
        <f>IF(HL60="","",IF(ISNUMBER(SEARCH(":",HL60)),MID(HL60,FIND(":",HL60)+2,FIND("(",HL60)-FIND(":",HL60)-3),LEFT(HL60,FIND("(",HL60)-2)))</f>
        <v/>
      </c>
      <c r="HF60" s="105" t="str">
        <f>IF(HL60="","",MID(HL60,FIND("(",HL60)+1,4))</f>
        <v/>
      </c>
      <c r="HG60" s="106" t="str">
        <f>IF(ISNUMBER(SEARCH("*female*",HL60)),"female",IF(ISNUMBER(SEARCH("*male*",HL60)),"male",""))</f>
        <v/>
      </c>
      <c r="HH60" s="107" t="str">
        <f>IF(HL60="","",IF(ISERROR(MID(HL60,FIND("male,",HL60)+6,(FIND(")",HL60)-(FIND("male,",HL60)+6))))=TRUE,"missing/error",MID(HL60,FIND("male,",HL60)+6,(FIND(")",HL60)-(FIND("male,",HL60)+6)))))</f>
        <v/>
      </c>
      <c r="HI60" s="108" t="str">
        <f>IF(HE60="","",(MID(HE60,(SEARCH("^^",SUBSTITUTE(HE60," ","^^",LEN(HE60)-LEN(SUBSTITUTE(HE60," ","")))))+1,99)&amp;"_"&amp;LEFT(HE60,FIND(" ",HE60)-1)&amp;"_"&amp;HF60))</f>
        <v/>
      </c>
      <c r="HJ60" s="2" t="str">
        <f>IF(HL60="","",IF((LEN(HL60)-LEN(SUBSTITUTE(HL60,"male","")))/LEN("male")&gt;1,"!",IF(RIGHT(HL60,1)=")","",IF(RIGHT(HL60,2)=") ","",IF(RIGHT(HL60,2)=").","","!!")))))</f>
        <v/>
      </c>
      <c r="HK60" s="99"/>
      <c r="HL60" s="244"/>
      <c r="HM60" s="100" t="str">
        <f>IF(HQ60="","",HM$3)</f>
        <v/>
      </c>
      <c r="HN60" s="101" t="str">
        <f>IF(HQ60="","",HM$1)</f>
        <v/>
      </c>
      <c r="HO60" s="102"/>
      <c r="HP60" s="103"/>
      <c r="HQ60" s="104" t="str">
        <f>IF(HX60="","",IF(ISNUMBER(SEARCH(":",HX60)),MID(HX60,FIND(":",HX60)+2,FIND("(",HX60)-FIND(":",HX60)-3),LEFT(HX60,FIND("(",HX60)-2)))</f>
        <v/>
      </c>
      <c r="HR60" s="105" t="str">
        <f>IF(HX60="","",MID(HX60,FIND("(",HX60)+1,4))</f>
        <v/>
      </c>
      <c r="HS60" s="106" t="str">
        <f>IF(ISNUMBER(SEARCH("*female*",HX60)),"female",IF(ISNUMBER(SEARCH("*male*",HX60)),"male",""))</f>
        <v/>
      </c>
      <c r="HT60" s="107" t="str">
        <f>IF(HX60="","",IF(ISERROR(MID(HX60,FIND("male,",HX60)+6,(FIND(")",HX60)-(FIND("male,",HX60)+6))))=TRUE,"missing/error",MID(HX60,FIND("male,",HX60)+6,(FIND(")",HX60)-(FIND("male,",HX60)+6)))))</f>
        <v/>
      </c>
      <c r="HU60" s="108" t="str">
        <f>IF(HQ60="","",(MID(HQ60,(SEARCH("^^",SUBSTITUTE(HQ60," ","^^",LEN(HQ60)-LEN(SUBSTITUTE(HQ60," ","")))))+1,99)&amp;"_"&amp;LEFT(HQ60,FIND(" ",HQ60)-1)&amp;"_"&amp;HR60))</f>
        <v/>
      </c>
      <c r="HV60" s="2" t="str">
        <f>IF(HX60="","",IF((LEN(HX60)-LEN(SUBSTITUTE(HX60,"male","")))/LEN("male")&gt;1,"!",IF(RIGHT(HX60,1)=")","",IF(RIGHT(HX60,2)=") ","",IF(RIGHT(HX60,2)=").","","!!")))))</f>
        <v/>
      </c>
      <c r="HW60" s="99"/>
      <c r="HX60" s="244"/>
      <c r="HY60" s="100" t="str">
        <f>IF(IC60="","",HY$3)</f>
        <v/>
      </c>
      <c r="HZ60" s="101" t="str">
        <f>IF(IC60="","",HY$1)</f>
        <v/>
      </c>
      <c r="IA60" s="102"/>
      <c r="IB60" s="103"/>
      <c r="IC60" s="104" t="str">
        <f>IF(IJ60="","",IF(ISNUMBER(SEARCH(":",IJ60)),MID(IJ60,FIND(":",IJ60)+2,FIND("(",IJ60)-FIND(":",IJ60)-3),LEFT(IJ60,FIND("(",IJ60)-2)))</f>
        <v/>
      </c>
      <c r="ID60" s="105" t="str">
        <f>IF(IJ60="","",MID(IJ60,FIND("(",IJ60)+1,4))</f>
        <v/>
      </c>
      <c r="IE60" s="106" t="str">
        <f>IF(ISNUMBER(SEARCH("*female*",IJ60)),"female",IF(ISNUMBER(SEARCH("*male*",IJ60)),"male",""))</f>
        <v/>
      </c>
      <c r="IF60" s="107" t="str">
        <f>IF(IJ60="","",IF(ISERROR(MID(IJ60,FIND("male,",IJ60)+6,(FIND(")",IJ60)-(FIND("male,",IJ60)+6))))=TRUE,"missing/error",MID(IJ60,FIND("male,",IJ60)+6,(FIND(")",IJ60)-(FIND("male,",IJ60)+6)))))</f>
        <v/>
      </c>
      <c r="IG60" s="108" t="str">
        <f>IF(IC60="","",(MID(IC60,(SEARCH("^^",SUBSTITUTE(IC60," ","^^",LEN(IC60)-LEN(SUBSTITUTE(IC60," ","")))))+1,99)&amp;"_"&amp;LEFT(IC60,FIND(" ",IC60)-1)&amp;"_"&amp;ID60))</f>
        <v/>
      </c>
      <c r="IH60" s="2" t="str">
        <f>IF(IJ60="","",IF((LEN(IJ60)-LEN(SUBSTITUTE(IJ60,"male","")))/LEN("male")&gt;1,"!",IF(RIGHT(IJ60,1)=")","",IF(RIGHT(IJ60,2)=") ","",IF(RIGHT(IJ60,2)=").","","!!")))))</f>
        <v/>
      </c>
      <c r="II60" s="99"/>
      <c r="IJ60" s="244"/>
      <c r="IK60" s="100" t="str">
        <f>IF(IO60="","",IK$3)</f>
        <v/>
      </c>
      <c r="IL60" s="101" t="str">
        <f>IF(IO60="","",IK$1)</f>
        <v/>
      </c>
      <c r="IM60" s="102"/>
      <c r="IN60" s="103"/>
      <c r="IO60" s="104" t="str">
        <f>IF(IV60="","",IF(ISNUMBER(SEARCH(":",IV60)),MID(IV60,FIND(":",IV60)+2,FIND("(",IV60)-FIND(":",IV60)-3),LEFT(IV60,FIND("(",IV60)-2)))</f>
        <v/>
      </c>
      <c r="IP60" s="105" t="str">
        <f>IF(IV60="","",MID(IV60,FIND("(",IV60)+1,4))</f>
        <v/>
      </c>
      <c r="IQ60" s="106" t="str">
        <f>IF(ISNUMBER(SEARCH("*female*",IV60)),"female",IF(ISNUMBER(SEARCH("*male*",IV60)),"male",""))</f>
        <v/>
      </c>
      <c r="IR60" s="107" t="str">
        <f>IF(IV60="","",IF(ISERROR(MID(IV60,FIND("male,",IV60)+6,(FIND(")",IV60)-(FIND("male,",IV60)+6))))=TRUE,"missing/error",MID(IV60,FIND("male,",IV60)+6,(FIND(")",IV60)-(FIND("male,",IV60)+6)))))</f>
        <v/>
      </c>
      <c r="IS60" s="108" t="str">
        <f>IF(IO60="","",(MID(IO60,(SEARCH("^^",SUBSTITUTE(IO60," ","^^",LEN(IO60)-LEN(SUBSTITUTE(IO60," ","")))))+1,99)&amp;"_"&amp;LEFT(IO60,FIND(" ",IO60)-1)&amp;"_"&amp;IP60))</f>
        <v/>
      </c>
      <c r="IT60" s="2" t="str">
        <f>IF(IV60="","",IF((LEN(IV60)-LEN(SUBSTITUTE(IV60,"male","")))/LEN("male")&gt;1,"!",IF(RIGHT(IV60,1)=")","",IF(RIGHT(IV60,2)=") ","",IF(RIGHT(IV60,2)=").","","!!")))))</f>
        <v/>
      </c>
      <c r="IU60" s="99"/>
      <c r="IV60" s="244"/>
      <c r="IW60" s="100" t="str">
        <f>IF(JA60="","",IW$3)</f>
        <v/>
      </c>
      <c r="IX60" s="101" t="str">
        <f>IF(JA60="","",IW$1)</f>
        <v/>
      </c>
      <c r="IY60" s="102"/>
      <c r="IZ60" s="103"/>
      <c r="JA60" s="104" t="str">
        <f>IF(JH60="","",IF(ISNUMBER(SEARCH(":",JH60)),MID(JH60,FIND(":",JH60)+2,FIND("(",JH60)-FIND(":",JH60)-3),LEFT(JH60,FIND("(",JH60)-2)))</f>
        <v/>
      </c>
      <c r="JB60" s="105" t="str">
        <f>IF(JH60="","",MID(JH60,FIND("(",JH60)+1,4))</f>
        <v/>
      </c>
      <c r="JC60" s="106" t="str">
        <f>IF(ISNUMBER(SEARCH("*female*",JH60)),"female",IF(ISNUMBER(SEARCH("*male*",JH60)),"male",""))</f>
        <v/>
      </c>
      <c r="JD60" s="107" t="str">
        <f>IF(JH60="","",IF(ISERROR(MID(JH60,FIND("male,",JH60)+6,(FIND(")",JH60)-(FIND("male,",JH60)+6))))=TRUE,"missing/error",MID(JH60,FIND("male,",JH60)+6,(FIND(")",JH60)-(FIND("male,",JH60)+6)))))</f>
        <v/>
      </c>
      <c r="JE60" s="108" t="str">
        <f>IF(JA60="","",(MID(JA60,(SEARCH("^^",SUBSTITUTE(JA60," ","^^",LEN(JA60)-LEN(SUBSTITUTE(JA60," ","")))))+1,99)&amp;"_"&amp;LEFT(JA60,FIND(" ",JA60)-1)&amp;"_"&amp;JB60))</f>
        <v/>
      </c>
      <c r="JF60" s="2" t="str">
        <f>IF(JH60="","",IF((LEN(JH60)-LEN(SUBSTITUTE(JH60,"male","")))/LEN("male")&gt;1,"!",IF(RIGHT(JH60,1)=")","",IF(RIGHT(JH60,2)=") ","",IF(RIGHT(JH60,2)=").","","!!")))))</f>
        <v/>
      </c>
      <c r="JG60" s="99"/>
      <c r="JH60" s="244"/>
      <c r="JI60" s="100" t="str">
        <f>IF(JM60="","",JI$3)</f>
        <v/>
      </c>
      <c r="JJ60" s="101" t="str">
        <f>IF(JM60="","",JI$1)</f>
        <v/>
      </c>
      <c r="JK60" s="102"/>
      <c r="JL60" s="103"/>
      <c r="JM60" s="104" t="str">
        <f>IF(JT60="","",IF(ISNUMBER(SEARCH(":",JT60)),MID(JT60,FIND(":",JT60)+2,FIND("(",JT60)-FIND(":",JT60)-3),LEFT(JT60,FIND("(",JT60)-2)))</f>
        <v/>
      </c>
      <c r="JN60" s="105" t="str">
        <f>IF(JT60="","",MID(JT60,FIND("(",JT60)+1,4))</f>
        <v/>
      </c>
      <c r="JO60" s="106" t="str">
        <f>IF(ISNUMBER(SEARCH("*female*",JT60)),"female",IF(ISNUMBER(SEARCH("*male*",JT60)),"male",""))</f>
        <v/>
      </c>
      <c r="JP60" s="107" t="str">
        <f>IF(JT60="","",IF(ISERROR(MID(JT60,FIND("male,",JT60)+6,(FIND(")",JT60)-(FIND("male,",JT60)+6))))=TRUE,"missing/error",MID(JT60,FIND("male,",JT60)+6,(FIND(")",JT60)-(FIND("male,",JT60)+6)))))</f>
        <v/>
      </c>
      <c r="JQ60" s="108" t="str">
        <f>IF(JM60="","",(MID(JM60,(SEARCH("^^",SUBSTITUTE(JM60," ","^^",LEN(JM60)-LEN(SUBSTITUTE(JM60," ","")))))+1,99)&amp;"_"&amp;LEFT(JM60,FIND(" ",JM60)-1)&amp;"_"&amp;JN60))</f>
        <v/>
      </c>
      <c r="JR60" s="2" t="str">
        <f>IF(JT60="","",IF((LEN(JT60)-LEN(SUBSTITUTE(JT60,"male","")))/LEN("male")&gt;1,"!",IF(RIGHT(JT60,1)=")","",IF(RIGHT(JT60,2)=") ","",IF(RIGHT(JT60,2)=").","","!!")))))</f>
        <v/>
      </c>
      <c r="JS60" s="99"/>
      <c r="JT60" s="244"/>
      <c r="JU60" s="100" t="str">
        <f>IF(JY60="","",JU$3)</f>
        <v/>
      </c>
      <c r="JV60" s="101" t="str">
        <f>IF(JY60="","",JU$1)</f>
        <v/>
      </c>
      <c r="JW60" s="102"/>
      <c r="JX60" s="103"/>
      <c r="JY60" s="104" t="str">
        <f>IF(KF60="","",IF(ISNUMBER(SEARCH(":",KF60)),MID(KF60,FIND(":",KF60)+2,FIND("(",KF60)-FIND(":",KF60)-3),LEFT(KF60,FIND("(",KF60)-2)))</f>
        <v/>
      </c>
      <c r="JZ60" s="105" t="str">
        <f>IF(KF60="","",MID(KF60,FIND("(",KF60)+1,4))</f>
        <v/>
      </c>
      <c r="KA60" s="106" t="str">
        <f>IF(ISNUMBER(SEARCH("*female*",KF60)),"female",IF(ISNUMBER(SEARCH("*male*",KF60)),"male",""))</f>
        <v/>
      </c>
      <c r="KB60" s="107" t="str">
        <f>IF(KF60="","",IF(ISERROR(MID(KF60,FIND("male,",KF60)+6,(FIND(")",KF60)-(FIND("male,",KF60)+6))))=TRUE,"missing/error",MID(KF60,FIND("male,",KF60)+6,(FIND(")",KF60)-(FIND("male,",KF60)+6)))))</f>
        <v/>
      </c>
      <c r="KC60" s="108" t="str">
        <f>IF(JY60="","",(MID(JY60,(SEARCH("^^",SUBSTITUTE(JY60," ","^^",LEN(JY60)-LEN(SUBSTITUTE(JY60," ","")))))+1,99)&amp;"_"&amp;LEFT(JY60,FIND(" ",JY60)-1)&amp;"_"&amp;JZ60))</f>
        <v/>
      </c>
      <c r="KD60" s="2" t="str">
        <f>IF(KF60="","",IF((LEN(KF60)-LEN(SUBSTITUTE(KF60,"male","")))/LEN("male")&gt;1,"!",IF(RIGHT(KF60,1)=")","",IF(RIGHT(KF60,2)=") ","",IF(RIGHT(KF60,2)=").","","!!")))))</f>
        <v/>
      </c>
      <c r="KE60" s="99"/>
      <c r="KF60" s="244"/>
    </row>
    <row r="61" spans="1:292" ht="13.5" customHeight="1" x14ac:dyDescent="0.25">
      <c r="A61" s="20"/>
      <c r="B61" s="99" t="s">
        <v>559</v>
      </c>
      <c r="C61" s="2" t="s">
        <v>560</v>
      </c>
      <c r="D61" s="244"/>
      <c r="E61" s="100" t="str">
        <f>IF(I61="","",E$3)</f>
        <v/>
      </c>
      <c r="F61" s="101" t="str">
        <f>IF(I61="","",E$1)</f>
        <v/>
      </c>
      <c r="G61" s="102"/>
      <c r="H61" s="103"/>
      <c r="I61" s="104" t="str">
        <f>IF(P61="","",IF(ISNUMBER(SEARCH(":",P61)),MID(P61,FIND(":",P61)+2,FIND("(",P61)-FIND(":",P61)-3),LEFT(P61,FIND("(",P61)-2)))</f>
        <v/>
      </c>
      <c r="J61" s="105" t="str">
        <f>IF(P61="","",MID(P61,FIND("(",P61)+1,4))</f>
        <v/>
      </c>
      <c r="K61" s="106" t="str">
        <f>IF(ISNUMBER(SEARCH("*female*",P61)),"female",IF(ISNUMBER(SEARCH("*male*",P61)),"male",""))</f>
        <v/>
      </c>
      <c r="L61" s="107" t="str">
        <f>IF(P61="","",IF(ISERROR(MID(P61,FIND("male,",P61)+6,(FIND(")",P61)-(FIND("male,",P61)+6))))=TRUE,"missing/error",MID(P61,FIND("male,",P61)+6,(FIND(")",P61)-(FIND("male,",P61)+6)))))</f>
        <v/>
      </c>
      <c r="M61" s="108" t="str">
        <f>IF(I61="","",(MID(I61,(SEARCH("^^",SUBSTITUTE(I61," ","^^",LEN(I61)-LEN(SUBSTITUTE(I61," ","")))))+1,99)&amp;"_"&amp;LEFT(I61,FIND(" ",I61)-1)&amp;"_"&amp;J61))</f>
        <v/>
      </c>
      <c r="N61" s="2" t="str">
        <f>IF(P61="","",IF((LEN(P61)-LEN(SUBSTITUTE(P61,"male","")))/LEN("male")&gt;1,"!",IF(RIGHT(P61,1)=")","",IF(RIGHT(P61,2)=") ","",IF(RIGHT(P61,2)=").","","!!")))))</f>
        <v/>
      </c>
      <c r="O61" s="99"/>
      <c r="P61" s="244" t="s">
        <v>292</v>
      </c>
      <c r="Q61" s="100" t="str">
        <f>IF(U61="","",Q$3)</f>
        <v/>
      </c>
      <c r="R61" s="101" t="str">
        <f>IF(U61="","",Q$1)</f>
        <v/>
      </c>
      <c r="S61" s="102"/>
      <c r="T61" s="103"/>
      <c r="U61" s="104" t="str">
        <f>IF(AB61="","",IF(ISNUMBER(SEARCH(":",AB61)),MID(AB61,FIND(":",AB61)+2,FIND("(",AB61)-FIND(":",AB61)-3),LEFT(AB61,FIND("(",AB61)-2)))</f>
        <v/>
      </c>
      <c r="V61" s="105" t="str">
        <f>IF(AB61="","",MID(AB61,FIND("(",AB61)+1,4))</f>
        <v/>
      </c>
      <c r="W61" s="106" t="str">
        <f>IF(ISNUMBER(SEARCH("*female*",AB61)),"female",IF(ISNUMBER(SEARCH("*male*",AB61)),"male",""))</f>
        <v/>
      </c>
      <c r="X61" s="107" t="str">
        <f>IF(AB61="","",IF(ISERROR(MID(AB61,FIND("male,",AB61)+6,(FIND(")",AB61)-(FIND("male,",AB61)+6))))=TRUE,"missing/error",MID(AB61,FIND("male,",AB61)+6,(FIND(")",AB61)-(FIND("male,",AB61)+6)))))</f>
        <v/>
      </c>
      <c r="Y61" s="108" t="str">
        <f>IF(U61="","",(MID(U61,(SEARCH("^^",SUBSTITUTE(U61," ","^^",LEN(U61)-LEN(SUBSTITUTE(U61," ","")))))+1,99)&amp;"_"&amp;LEFT(U61,FIND(" ",U61)-1)&amp;"_"&amp;V61))</f>
        <v/>
      </c>
      <c r="Z61" s="2" t="str">
        <f>IF(AB61="","",IF((LEN(AB61)-LEN(SUBSTITUTE(AB61,"male","")))/LEN("male")&gt;1,"!",IF(RIGHT(AB61,1)=")","",IF(RIGHT(AB61,2)=") ","",IF(RIGHT(AB61,2)=").","","!!")))))</f>
        <v/>
      </c>
      <c r="AA61" s="99"/>
      <c r="AB61" s="244" t="s">
        <v>292</v>
      </c>
      <c r="AC61" s="100" t="str">
        <f>IF(AG61="","",AC$3)</f>
        <v/>
      </c>
      <c r="AD61" s="101" t="str">
        <f>IF(AG61="","",AC$1)</f>
        <v/>
      </c>
      <c r="AE61" s="102" t="s">
        <v>292</v>
      </c>
      <c r="AF61" s="103" t="s">
        <v>292</v>
      </c>
      <c r="AG61" s="104" t="str">
        <f>IF(AN61="","",IF(ISNUMBER(SEARCH(":",AN61)),MID(AN61,FIND(":",AN61)+2,FIND("(",AN61)-FIND(":",AN61)-3),LEFT(AN61,FIND("(",AN61)-2)))</f>
        <v/>
      </c>
      <c r="AH61" s="105" t="str">
        <f>IF(AN61="","",MID(AN61,FIND("(",AN61)+1,4))</f>
        <v/>
      </c>
      <c r="AI61" s="106" t="str">
        <f>IF(ISNUMBER(SEARCH("*female*",AN61)),"female",IF(ISNUMBER(SEARCH("*male*",AN61)),"male",""))</f>
        <v/>
      </c>
      <c r="AJ61" s="107" t="str">
        <f>IF(AN61="","",IF(ISERROR(MID(AN61,FIND("male,",AN61)+6,(FIND(")",AN61)-(FIND("male,",AN61)+6))))=TRUE,"missing/error",MID(AN61,FIND("male,",AN61)+6,(FIND(")",AN61)-(FIND("male,",AN61)+6)))))</f>
        <v/>
      </c>
      <c r="AK61" s="108" t="str">
        <f>IF(AG61="","",(MID(AG61,(SEARCH("^^",SUBSTITUTE(AG61," ","^^",LEN(AG61)-LEN(SUBSTITUTE(AG61," ","")))))+1,99)&amp;"_"&amp;LEFT(AG61,FIND(" ",AG61)-1)&amp;"_"&amp;AH61))</f>
        <v/>
      </c>
      <c r="AL61" s="2" t="str">
        <f>IF(AN61="","",IF((LEN(AN61)-LEN(SUBSTITUTE(AN61,"male","")))/LEN("male")&gt;1,"!",IF(RIGHT(AN61,1)=")","",IF(RIGHT(AN61,2)=") ","",IF(RIGHT(AN61,2)=").","","!!")))))</f>
        <v/>
      </c>
      <c r="AM61" s="99"/>
      <c r="AN61" s="244" t="s">
        <v>292</v>
      </c>
      <c r="AO61" s="100" t="str">
        <f>IF(AS61="","",AO$3)</f>
        <v/>
      </c>
      <c r="AP61" s="101" t="str">
        <f>IF(AS61="","",AO$1)</f>
        <v/>
      </c>
      <c r="AQ61" s="102" t="s">
        <v>292</v>
      </c>
      <c r="AR61" s="103" t="s">
        <v>292</v>
      </c>
      <c r="AS61" s="104" t="str">
        <f>IF(AZ61="","",IF(ISNUMBER(SEARCH(":",AZ61)),MID(AZ61,FIND(":",AZ61)+2,FIND("(",AZ61)-FIND(":",AZ61)-3),LEFT(AZ61,FIND("(",AZ61)-2)))</f>
        <v/>
      </c>
      <c r="AT61" s="105" t="str">
        <f>IF(AZ61="","",MID(AZ61,FIND("(",AZ61)+1,4))</f>
        <v/>
      </c>
      <c r="AU61" s="106" t="str">
        <f>IF(ISNUMBER(SEARCH("*female*",AZ61)),"female",IF(ISNUMBER(SEARCH("*male*",AZ61)),"male",""))</f>
        <v/>
      </c>
      <c r="AV61" s="107" t="s">
        <v>292</v>
      </c>
      <c r="AW61" s="108" t="str">
        <f>IF(AS61="","",(MID(AS61,(SEARCH("^^",SUBSTITUTE(AS61," ","^^",LEN(AS61)-LEN(SUBSTITUTE(AS61," ","")))))+1,99)&amp;"_"&amp;LEFT(AS61,FIND(" ",AS61)-1)&amp;"_"&amp;AT61))</f>
        <v/>
      </c>
      <c r="AX61" s="2" t="str">
        <f>IF(AZ61="","",IF((LEN(AZ61)-LEN(SUBSTITUTE(AZ61,"male","")))/LEN("male")&gt;1,"!",IF(RIGHT(AZ61,1)=")","",IF(RIGHT(AZ61,2)=") ","",IF(RIGHT(AZ61,2)=").","","!!")))))</f>
        <v/>
      </c>
      <c r="AY61" s="99"/>
      <c r="AZ61" s="244" t="s">
        <v>292</v>
      </c>
      <c r="BA61" s="100" t="str">
        <f>IF(BE61="","",BA$3)</f>
        <v/>
      </c>
      <c r="BB61" s="101" t="str">
        <f>IF(BE61="","",BA$1)</f>
        <v/>
      </c>
      <c r="BC61" s="102" t="s">
        <v>292</v>
      </c>
      <c r="BD61" s="103" t="s">
        <v>292</v>
      </c>
      <c r="BE61" s="104" t="str">
        <f>IF(BL61="","",IF(ISNUMBER(SEARCH(":",BL61)),MID(BL61,FIND(":",BL61)+2,FIND("(",BL61)-FIND(":",BL61)-3),LEFT(BL61,FIND("(",BL61)-2)))</f>
        <v/>
      </c>
      <c r="BF61" s="105" t="str">
        <f>IF(BL61="","",MID(BL61,FIND("(",BL61)+1,4))</f>
        <v/>
      </c>
      <c r="BG61" s="106" t="str">
        <f>IF(ISNUMBER(SEARCH("*female*",BL61)),"female",IF(ISNUMBER(SEARCH("*male*",BL61)),"male",""))</f>
        <v/>
      </c>
      <c r="BH61" s="107" t="str">
        <f>IF(BL61="","",IF(ISERROR(MID(BL61,FIND("male,",BL61)+6,(FIND(")",BL61)-(FIND("male,",BL61)+6))))=TRUE,"missing/error",MID(BL61,FIND("male,",BL61)+6,(FIND(")",BL61)-(FIND("male,",BL61)+6)))))</f>
        <v/>
      </c>
      <c r="BI61" s="108" t="str">
        <f>IF(BE61="","",(MID(BE61,(SEARCH("^^",SUBSTITUTE(BE61," ","^^",LEN(BE61)-LEN(SUBSTITUTE(BE61," ","")))))+1,99)&amp;"_"&amp;LEFT(BE61,FIND(" ",BE61)-1)&amp;"_"&amp;BF61))</f>
        <v/>
      </c>
      <c r="BJ61" s="2" t="str">
        <f>IF(BL61="","",IF((LEN(BL61)-LEN(SUBSTITUTE(BL61,"male","")))/LEN("male")&gt;1,"!",IF(RIGHT(BL61,1)=")","",IF(RIGHT(BL61,2)=") ","",IF(RIGHT(BL61,2)=").","","!!")))))</f>
        <v/>
      </c>
      <c r="BK61" s="99"/>
      <c r="BL61" s="244" t="s">
        <v>292</v>
      </c>
      <c r="BM61" s="100" t="str">
        <f t="shared" si="794"/>
        <v/>
      </c>
      <c r="BN61" s="101" t="str">
        <f t="shared" si="795"/>
        <v/>
      </c>
      <c r="BO61" s="102" t="s">
        <v>292</v>
      </c>
      <c r="BP61" s="103" t="s">
        <v>292</v>
      </c>
      <c r="BQ61" s="104" t="str">
        <f t="shared" si="796"/>
        <v/>
      </c>
      <c r="BR61" s="105" t="str">
        <f t="shared" si="797"/>
        <v/>
      </c>
      <c r="BS61" s="106" t="str">
        <f t="shared" si="798"/>
        <v/>
      </c>
      <c r="BT61" s="107" t="s">
        <v>292</v>
      </c>
      <c r="BU61" s="108" t="str">
        <f t="shared" si="799"/>
        <v/>
      </c>
      <c r="BV61" s="2" t="str">
        <f>IF(BX61="","",IF((LEN(BX61)-LEN(SUBSTITUTE(BX61,"male","")))/LEN("male")&gt;1,"!",IF(RIGHT(BX61,1)=")","",IF(RIGHT(BX61,2)=") ","",IF(RIGHT(BX61,2)=").","","!!")))))</f>
        <v/>
      </c>
      <c r="BW61" s="99"/>
      <c r="BX61" s="244" t="s">
        <v>292</v>
      </c>
      <c r="BY61" s="100">
        <f>IF(CC61="","",BY$3)</f>
        <v>40106</v>
      </c>
      <c r="BZ61" s="101" t="str">
        <f>IF(CC61="","",BY$1)</f>
        <v>Stoltenberg II</v>
      </c>
      <c r="CA61" s="102">
        <v>39619</v>
      </c>
      <c r="CB61" s="103">
        <v>40106</v>
      </c>
      <c r="CC61" s="104" t="str">
        <f>IF(CJ61="","",IF(ISNUMBER(SEARCH(":",CJ61)),MID(CJ61,FIND(":",CJ61)+2,FIND("(",CJ61)-FIND(":",CJ61)-3),LEFT(CJ61,FIND("(",CJ61)-2)))</f>
        <v>Terje Andersen</v>
      </c>
      <c r="CD61" s="105" t="str">
        <f>IF(CJ61="","",MID(CJ61,FIND("(",CJ61)+1,4))</f>
        <v>1957</v>
      </c>
      <c r="CE61" s="106" t="str">
        <f>IF(ISNUMBER(SEARCH("*female*",CJ61)),"female",IF(ISNUMBER(SEARCH("*male*",CJ61)),"male",""))</f>
        <v>male</v>
      </c>
      <c r="CF61" s="107" t="s">
        <v>295</v>
      </c>
      <c r="CG61" s="108" t="str">
        <f>IF(CC61="","",(MID(CC61,(SEARCH("^^",SUBSTITUTE(CC61," ","^^",LEN(CC61)-LEN(SUBSTITUTE(CC61," ","")))))+1,99)&amp;"_"&amp;LEFT(CC61,FIND(" ",CC61)-1)&amp;"_"&amp;CD61))</f>
        <v>Andersen_Terje_1957</v>
      </c>
      <c r="CH61" s="2" t="str">
        <f>IF(CJ61="","",IF((LEN(CJ61)-LEN(SUBSTITUTE(CJ61,"male","")))/LEN("male")&gt;1,"!",IF(RIGHT(CJ61,1)=")","",IF(RIGHT(CJ61,2)=") ","",IF(RIGHT(CJ61,2)=").","","!!")))))</f>
        <v/>
      </c>
      <c r="CI61" s="99"/>
      <c r="CJ61" s="244" t="s">
        <v>656</v>
      </c>
      <c r="CK61" s="100">
        <f>IF(CO61="","",CK$3)</f>
        <v>41563</v>
      </c>
      <c r="CL61" s="101" t="str">
        <f>IF(CO61="","",CK$1)</f>
        <v>Stoltenberg III</v>
      </c>
      <c r="CM61" s="102">
        <v>40168</v>
      </c>
      <c r="CN61" s="103">
        <v>40179</v>
      </c>
      <c r="CO61" s="104" t="str">
        <f>IF(CV61="","",IF(ISNUMBER(SEARCH(":",CV61)),MID(CV61,FIND(":",CV61)+2,FIND("(",CV61)-FIND(":",CV61)-3),LEFT(CV61,FIND("(",CV61)-2)))</f>
        <v>Hanne Bjurstrøm</v>
      </c>
      <c r="CP61" s="105" t="str">
        <f>IF(CV61="","",MID(CV61,FIND("(",CV61)+1,4))</f>
        <v>1960</v>
      </c>
      <c r="CQ61" s="106" t="str">
        <f>IF(ISNUMBER(SEARCH("*female*",CV61)),"female",IF(ISNUMBER(SEARCH("*male*",CV61)),"male",""))</f>
        <v>female</v>
      </c>
      <c r="CR61" s="107" t="s">
        <v>295</v>
      </c>
      <c r="CS61" s="108" t="str">
        <f>IF(CO61="","",(MID(CO61,(SEARCH("^^",SUBSTITUTE(CO61," ","^^",LEN(CO61)-LEN(SUBSTITUTE(CO61," ","")))))+1,99)&amp;"_"&amp;LEFT(CO61,FIND(" ",CO61)-1)&amp;"_"&amp;CP61))</f>
        <v>Bjurstrøm_Hanne_1960</v>
      </c>
      <c r="CT61" s="2" t="str">
        <f>IF(CV61="","",IF((LEN(CV61)-LEN(SUBSTITUTE(CV61,"male","")))/LEN("male")&gt;1,"!",IF(RIGHT(CV61,1)=")","",IF(RIGHT(CV61,2)=") ","",IF(RIGHT(CV61,2)=").","","!!")))))</f>
        <v/>
      </c>
      <c r="CU61" s="99" t="s">
        <v>628</v>
      </c>
      <c r="CV61" s="244" t="s">
        <v>714</v>
      </c>
      <c r="CW61" s="100" t="str">
        <f>IF(DA61="","",CW$3)</f>
        <v/>
      </c>
      <c r="CX61" s="101" t="str">
        <f>IF(DA61="","",CW$1)</f>
        <v/>
      </c>
      <c r="CY61" s="102" t="str">
        <f>IF($DA61="","",CW$2)</f>
        <v/>
      </c>
      <c r="CZ61" s="102" t="str">
        <f>IF($DA61="","",CW$3)</f>
        <v/>
      </c>
      <c r="DA61" s="104" t="str">
        <f>IF(DH61="","",IF(ISNUMBER(SEARCH(":",DH61)),MID(DH61,FIND(":",DH61)+2,FIND("(",DH61)-FIND(":",DH61)-3),LEFT(DH61,FIND("(",DH61)-2)))</f>
        <v/>
      </c>
      <c r="DB61" s="105" t="str">
        <f>IF(DH61="","",MID(DH61,FIND("(",DH61)+1,4))</f>
        <v/>
      </c>
      <c r="DC61" s="106" t="str">
        <f>IF(ISNUMBER(SEARCH("*female*",DH61)),"female",IF(ISNUMBER(SEARCH("*male*",DH61)),"male",""))</f>
        <v/>
      </c>
      <c r="DD61" s="107" t="str">
        <f>IF(DH61="","",IF(ISERROR(MID(DH61,FIND("male,",DH61)+6,(FIND(")",DH61)-(FIND("male,",DH61)+6))))=TRUE,"missing/error",MID(DH61,FIND("male,",DH61)+6,(FIND(")",DH61)-(FIND("male,",DH61)+6)))))</f>
        <v/>
      </c>
      <c r="DE61" s="108" t="str">
        <f>IF(DA61="","",(MID(DA61,(SEARCH("^^",SUBSTITUTE(DA61," ","^^",LEN(DA61)-LEN(SUBSTITUTE(DA61," ","")))))+1,99)&amp;"_"&amp;LEFT(DA61,FIND(" ",DA61)-1)&amp;"_"&amp;DB61))</f>
        <v/>
      </c>
      <c r="DF61" s="2" t="str">
        <f>IF(DH61="","",IF((LEN(DH61)-LEN(SUBSTITUTE(DH61,"male","")))/LEN("male")&gt;1,"!",IF(RIGHT(DH61,1)=")","",IF(RIGHT(DH61,2)=") ","",IF(RIGHT(DH61,2)=").","","!!")))))</f>
        <v/>
      </c>
      <c r="DG61" s="99"/>
      <c r="DH61" s="244"/>
      <c r="DI61" s="100" t="str">
        <f t="shared" si="800"/>
        <v/>
      </c>
      <c r="DJ61" s="101" t="str">
        <f t="shared" si="801"/>
        <v/>
      </c>
      <c r="DK61" s="102" t="str">
        <f t="shared" si="256"/>
        <v/>
      </c>
      <c r="DL61" s="102" t="str">
        <f t="shared" si="257"/>
        <v/>
      </c>
      <c r="DM61" s="104" t="str">
        <f t="shared" si="802"/>
        <v/>
      </c>
      <c r="DN61" s="105" t="str">
        <f t="shared" si="803"/>
        <v/>
      </c>
      <c r="DO61" s="106" t="str">
        <f t="shared" si="804"/>
        <v/>
      </c>
      <c r="DP61" s="107" t="str">
        <f t="shared" si="805"/>
        <v/>
      </c>
      <c r="DQ61" s="108" t="str">
        <f t="shared" si="806"/>
        <v/>
      </c>
      <c r="DR61" s="2" t="str">
        <f>IF(DT61="","",IF((LEN(DT61)-LEN(SUBSTITUTE(DT61,"male","")))/LEN("male")&gt;1,"!",IF(RIGHT(DT61,1)=")","",IF(RIGHT(DT61,2)=") ","",IF(RIGHT(DT61,2)=").","","!!")))))</f>
        <v/>
      </c>
      <c r="DS61" s="99"/>
      <c r="DT61" s="244"/>
      <c r="DU61" s="100" t="str">
        <f t="shared" si="71"/>
        <v/>
      </c>
      <c r="DV61" s="101" t="str">
        <f t="shared" si="807"/>
        <v/>
      </c>
      <c r="DW61" s="102" t="str">
        <f t="shared" si="265"/>
        <v/>
      </c>
      <c r="DX61" s="102" t="str">
        <f t="shared" si="266"/>
        <v/>
      </c>
      <c r="DY61" s="104" t="str">
        <f t="shared" si="808"/>
        <v/>
      </c>
      <c r="DZ61" s="105" t="str">
        <f t="shared" si="809"/>
        <v/>
      </c>
      <c r="EA61" s="106" t="str">
        <f t="shared" si="810"/>
        <v/>
      </c>
      <c r="EB61" s="107" t="str">
        <f t="shared" si="811"/>
        <v/>
      </c>
      <c r="EC61" s="108" t="str">
        <f t="shared" si="812"/>
        <v/>
      </c>
      <c r="ED61" s="2" t="str">
        <f>IF(EF61="","",IF((LEN(EF61)-LEN(SUBSTITUTE(EF61,"male","")))/LEN("male")&gt;1,"!",IF(RIGHT(EF61,1)=")","",IF(RIGHT(EF61,2)=") ","",IF(RIGHT(EF61,2)=").","","!!")))))</f>
        <v/>
      </c>
      <c r="EE61" s="99"/>
      <c r="EF61" s="244"/>
      <c r="EG61" s="100" t="str">
        <f t="shared" si="79"/>
        <v/>
      </c>
      <c r="EH61" s="101" t="str">
        <f t="shared" si="693"/>
        <v/>
      </c>
      <c r="EI61" s="102" t="str">
        <f t="shared" si="623"/>
        <v/>
      </c>
      <c r="EJ61" s="102" t="str">
        <f t="shared" si="614"/>
        <v/>
      </c>
      <c r="EK61" s="104" t="str">
        <f t="shared" si="694"/>
        <v/>
      </c>
      <c r="EL61" s="105" t="str">
        <f t="shared" si="695"/>
        <v/>
      </c>
      <c r="EM61" s="106" t="str">
        <f t="shared" si="696"/>
        <v/>
      </c>
      <c r="EN61" s="107" t="str">
        <f t="shared" si="697"/>
        <v/>
      </c>
      <c r="EO61" s="108" t="str">
        <f t="shared" si="698"/>
        <v/>
      </c>
      <c r="EP61" s="2" t="str">
        <f>IF(ER61="","",IF((LEN(ER61)-LEN(SUBSTITUTE(ER61,"male","")))/LEN("male")&gt;1,"!",IF(RIGHT(ER61,1)=")","",IF(RIGHT(ER61,2)=") ","",IF(RIGHT(ER61,2)=").","","!!")))))</f>
        <v/>
      </c>
      <c r="EQ61" s="99"/>
      <c r="ER61" s="244"/>
      <c r="ES61" s="100">
        <f t="shared" si="87"/>
        <v>45291</v>
      </c>
      <c r="ET61" s="101" t="str">
        <f t="shared" si="275"/>
        <v>Støre I</v>
      </c>
      <c r="EU61" s="102">
        <v>44624</v>
      </c>
      <c r="EV61" s="102">
        <v>45215</v>
      </c>
      <c r="EW61" s="104" t="str">
        <f t="shared" si="278"/>
        <v>Marte Mjøs Pedersen</v>
      </c>
      <c r="EX61" s="105" t="str">
        <f t="shared" si="279"/>
        <v>1975</v>
      </c>
      <c r="EY61" s="106" t="str">
        <f t="shared" si="280"/>
        <v>female</v>
      </c>
      <c r="EZ61" s="107" t="str">
        <f t="shared" si="281"/>
        <v>no_dna01</v>
      </c>
      <c r="FA61" s="108" t="str">
        <f t="shared" si="282"/>
        <v>Pedersen_Marte_1975</v>
      </c>
      <c r="FB61" s="2" t="str">
        <f t="shared" si="283"/>
        <v/>
      </c>
      <c r="FC61" s="99"/>
      <c r="FD61" s="244" t="s">
        <v>975</v>
      </c>
      <c r="FE61" s="100"/>
      <c r="FF61" s="101" t="str">
        <f>IF(FI61="","",FE$1)</f>
        <v/>
      </c>
      <c r="FG61" s="102"/>
      <c r="FH61" s="103"/>
      <c r="FI61" s="104" t="str">
        <f>IF(FP61="","",IF(ISNUMBER(SEARCH(":",FP61)),MID(FP61,FIND(":",FP61)+2,FIND("(",FP61)-FIND(":",FP61)-3),LEFT(FP61,FIND("(",FP61)-2)))</f>
        <v/>
      </c>
      <c r="FJ61" s="105" t="str">
        <f>IF(FP61="","",MID(FP61,FIND("(",FP61)+1,4))</f>
        <v/>
      </c>
      <c r="FK61" s="106" t="str">
        <f>IF(ISNUMBER(SEARCH("*female*",FP61)),"female",IF(ISNUMBER(SEARCH("*male*",FP61)),"male",""))</f>
        <v/>
      </c>
      <c r="FL61" s="107" t="str">
        <f>IF(FP61="","",IF(ISERROR(MID(FP61,FIND("male,",FP61)+6,(FIND(")",FP61)-(FIND("male,",FP61)+6))))=TRUE,"missing/error",MID(FP61,FIND("male,",FP61)+6,(FIND(")",FP61)-(FIND("male,",FP61)+6)))))</f>
        <v/>
      </c>
      <c r="FM61" s="108" t="str">
        <f>IF(FI61="","",(MID(FI61,(SEARCH("^^",SUBSTITUTE(FI61," ","^^",LEN(FI61)-LEN(SUBSTITUTE(FI61," ","")))))+1,99)&amp;"_"&amp;LEFT(FI61,FIND(" ",FI61)-1)&amp;"_"&amp;FJ61))</f>
        <v/>
      </c>
      <c r="FN61" s="2" t="str">
        <f>IF(FP61="","",IF((LEN(FP61)-LEN(SUBSTITUTE(FP61,"male","")))/LEN("male")&gt;1,"!",IF(RIGHT(FP61,1)=")","",IF(RIGHT(FP61,2)=") ","",IF(RIGHT(FP61,2)=").","","!!")))))</f>
        <v/>
      </c>
      <c r="FO61" s="99"/>
      <c r="FP61" s="244"/>
      <c r="FQ61" s="100" t="str">
        <f>IF(FU61="","",FQ$3)</f>
        <v/>
      </c>
      <c r="FR61" s="101" t="str">
        <f>IF(FU61="","",FQ$1)</f>
        <v/>
      </c>
      <c r="FS61" s="102"/>
      <c r="FT61" s="103"/>
      <c r="FU61" s="104" t="str">
        <f>IF(GB61="","",IF(ISNUMBER(SEARCH(":",GB61)),MID(GB61,FIND(":",GB61)+2,FIND("(",GB61)-FIND(":",GB61)-3),LEFT(GB61,FIND("(",GB61)-2)))</f>
        <v/>
      </c>
      <c r="FV61" s="105" t="str">
        <f>IF(GB61="","",MID(GB61,FIND("(",GB61)+1,4))</f>
        <v/>
      </c>
      <c r="FW61" s="106" t="str">
        <f>IF(ISNUMBER(SEARCH("*female*",GB61)),"female",IF(ISNUMBER(SEARCH("*male*",GB61)),"male",""))</f>
        <v/>
      </c>
      <c r="FX61" s="107" t="str">
        <f>IF(GB61="","",IF(ISERROR(MID(GB61,FIND("male,",GB61)+6,(FIND(")",GB61)-(FIND("male,",GB61)+6))))=TRUE,"missing/error",MID(GB61,FIND("male,",GB61)+6,(FIND(")",GB61)-(FIND("male,",GB61)+6)))))</f>
        <v/>
      </c>
      <c r="FY61" s="108" t="str">
        <f>IF(FU61="","",(MID(FU61,(SEARCH("^^",SUBSTITUTE(FU61," ","^^",LEN(FU61)-LEN(SUBSTITUTE(FU61," ","")))))+1,99)&amp;"_"&amp;LEFT(FU61,FIND(" ",FU61)-1)&amp;"_"&amp;FV61))</f>
        <v/>
      </c>
      <c r="FZ61" s="2" t="str">
        <f>IF(GB61="","",IF((LEN(GB61)-LEN(SUBSTITUTE(GB61,"male","")))/LEN("male")&gt;1,"!",IF(RIGHT(GB61,1)=")","",IF(RIGHT(GB61,2)=") ","",IF(RIGHT(GB61,2)=").","","!!")))))</f>
        <v/>
      </c>
      <c r="GA61" s="99"/>
      <c r="GB61" s="244"/>
      <c r="GC61" s="100" t="str">
        <f>IF(GG61="","",GC$3)</f>
        <v/>
      </c>
      <c r="GD61" s="101" t="str">
        <f>IF(GG61="","",GC$1)</f>
        <v/>
      </c>
      <c r="GE61" s="102"/>
      <c r="GF61" s="103"/>
      <c r="GG61" s="104" t="str">
        <f>IF(GN61="","",IF(ISNUMBER(SEARCH(":",GN61)),MID(GN61,FIND(":",GN61)+2,FIND("(",GN61)-FIND(":",GN61)-3),LEFT(GN61,FIND("(",GN61)-2)))</f>
        <v/>
      </c>
      <c r="GH61" s="105" t="str">
        <f>IF(GN61="","",MID(GN61,FIND("(",GN61)+1,4))</f>
        <v/>
      </c>
      <c r="GI61" s="106" t="str">
        <f>IF(ISNUMBER(SEARCH("*female*",GN61)),"female",IF(ISNUMBER(SEARCH("*male*",GN61)),"male",""))</f>
        <v/>
      </c>
      <c r="GJ61" s="107" t="str">
        <f>IF(GN61="","",IF(ISERROR(MID(GN61,FIND("male,",GN61)+6,(FIND(")",GN61)-(FIND("male,",GN61)+6))))=TRUE,"missing/error",MID(GN61,FIND("male,",GN61)+6,(FIND(")",GN61)-(FIND("male,",GN61)+6)))))</f>
        <v/>
      </c>
      <c r="GK61" s="108" t="str">
        <f>IF(GG61="","",(MID(GG61,(SEARCH("^^",SUBSTITUTE(GG61," ","^^",LEN(GG61)-LEN(SUBSTITUTE(GG61," ","")))))+1,99)&amp;"_"&amp;LEFT(GG61,FIND(" ",GG61)-1)&amp;"_"&amp;GH61))</f>
        <v/>
      </c>
      <c r="GL61" s="2" t="str">
        <f>IF(GN61="","",IF((LEN(GN61)-LEN(SUBSTITUTE(GN61,"male","")))/LEN("male")&gt;1,"!",IF(RIGHT(GN61,1)=")","",IF(RIGHT(GN61,2)=") ","",IF(RIGHT(GN61,2)=").","","!!")))))</f>
        <v/>
      </c>
      <c r="GM61" s="99"/>
      <c r="GN61" s="244"/>
      <c r="GO61" s="100" t="str">
        <f>IF(GS61="","",GO$3)</f>
        <v/>
      </c>
      <c r="GP61" s="101" t="str">
        <f>IF(GS61="","",GO$1)</f>
        <v/>
      </c>
      <c r="GQ61" s="102"/>
      <c r="GR61" s="103"/>
      <c r="GS61" s="104" t="str">
        <f>IF(GZ61="","",IF(ISNUMBER(SEARCH(":",GZ61)),MID(GZ61,FIND(":",GZ61)+2,FIND("(",GZ61)-FIND(":",GZ61)-3),LEFT(GZ61,FIND("(",GZ61)-2)))</f>
        <v/>
      </c>
      <c r="GT61" s="105" t="str">
        <f>IF(GZ61="","",MID(GZ61,FIND("(",GZ61)+1,4))</f>
        <v/>
      </c>
      <c r="GU61" s="106" t="str">
        <f>IF(ISNUMBER(SEARCH("*female*",GZ61)),"female",IF(ISNUMBER(SEARCH("*male*",GZ61)),"male",""))</f>
        <v/>
      </c>
      <c r="GV61" s="107" t="str">
        <f>IF(GZ61="","",IF(ISERROR(MID(GZ61,FIND("male,",GZ61)+6,(FIND(")",GZ61)-(FIND("male,",GZ61)+6))))=TRUE,"missing/error",MID(GZ61,FIND("male,",GZ61)+6,(FIND(")",GZ61)-(FIND("male,",GZ61)+6)))))</f>
        <v/>
      </c>
      <c r="GW61" s="108" t="str">
        <f>IF(GS61="","",(MID(GS61,(SEARCH("^^",SUBSTITUTE(GS61," ","^^",LEN(GS61)-LEN(SUBSTITUTE(GS61," ","")))))+1,99)&amp;"_"&amp;LEFT(GS61,FIND(" ",GS61)-1)&amp;"_"&amp;GT61))</f>
        <v/>
      </c>
      <c r="GX61" s="2" t="str">
        <f>IF(GZ61="","",IF((LEN(GZ61)-LEN(SUBSTITUTE(GZ61,"male","")))/LEN("male")&gt;1,"!",IF(RIGHT(GZ61,1)=")","",IF(RIGHT(GZ61,2)=") ","",IF(RIGHT(GZ61,2)=").","","!!")))))</f>
        <v/>
      </c>
      <c r="GY61" s="99"/>
      <c r="GZ61" s="244"/>
      <c r="HA61" s="100" t="str">
        <f>IF(HE61="","",HA$3)</f>
        <v/>
      </c>
      <c r="HB61" s="101" t="str">
        <f>IF(HE61="","",HA$1)</f>
        <v/>
      </c>
      <c r="HC61" s="102"/>
      <c r="HD61" s="103"/>
      <c r="HE61" s="104" t="str">
        <f>IF(HL61="","",IF(ISNUMBER(SEARCH(":",HL61)),MID(HL61,FIND(":",HL61)+2,FIND("(",HL61)-FIND(":",HL61)-3),LEFT(HL61,FIND("(",HL61)-2)))</f>
        <v/>
      </c>
      <c r="HF61" s="105" t="str">
        <f>IF(HL61="","",MID(HL61,FIND("(",HL61)+1,4))</f>
        <v/>
      </c>
      <c r="HG61" s="106" t="str">
        <f>IF(ISNUMBER(SEARCH("*female*",HL61)),"female",IF(ISNUMBER(SEARCH("*male*",HL61)),"male",""))</f>
        <v/>
      </c>
      <c r="HH61" s="107" t="str">
        <f>IF(HL61="","",IF(ISERROR(MID(HL61,FIND("male,",HL61)+6,(FIND(")",HL61)-(FIND("male,",HL61)+6))))=TRUE,"missing/error",MID(HL61,FIND("male,",HL61)+6,(FIND(")",HL61)-(FIND("male,",HL61)+6)))))</f>
        <v/>
      </c>
      <c r="HI61" s="108" t="str">
        <f>IF(HE61="","",(MID(HE61,(SEARCH("^^",SUBSTITUTE(HE61," ","^^",LEN(HE61)-LEN(SUBSTITUTE(HE61," ","")))))+1,99)&amp;"_"&amp;LEFT(HE61,FIND(" ",HE61)-1)&amp;"_"&amp;HF61))</f>
        <v/>
      </c>
      <c r="HJ61" s="2" t="str">
        <f>IF(HL61="","",IF((LEN(HL61)-LEN(SUBSTITUTE(HL61,"male","")))/LEN("male")&gt;1,"!",IF(RIGHT(HL61,1)=")","",IF(RIGHT(HL61,2)=") ","",IF(RIGHT(HL61,2)=").","","!!")))))</f>
        <v/>
      </c>
      <c r="HK61" s="99"/>
      <c r="HL61" s="244"/>
      <c r="HM61" s="100" t="str">
        <f>IF(HQ61="","",HM$3)</f>
        <v/>
      </c>
      <c r="HN61" s="101" t="str">
        <f>IF(HQ61="","",HM$1)</f>
        <v/>
      </c>
      <c r="HO61" s="102"/>
      <c r="HP61" s="103"/>
      <c r="HQ61" s="104" t="str">
        <f>IF(HX61="","",IF(ISNUMBER(SEARCH(":",HX61)),MID(HX61,FIND(":",HX61)+2,FIND("(",HX61)-FIND(":",HX61)-3),LEFT(HX61,FIND("(",HX61)-2)))</f>
        <v/>
      </c>
      <c r="HR61" s="105" t="str">
        <f>IF(HX61="","",MID(HX61,FIND("(",HX61)+1,4))</f>
        <v/>
      </c>
      <c r="HS61" s="106" t="str">
        <f>IF(ISNUMBER(SEARCH("*female*",HX61)),"female",IF(ISNUMBER(SEARCH("*male*",HX61)),"male",""))</f>
        <v/>
      </c>
      <c r="HT61" s="107" t="str">
        <f>IF(HX61="","",IF(ISERROR(MID(HX61,FIND("male,",HX61)+6,(FIND(")",HX61)-(FIND("male,",HX61)+6))))=TRUE,"missing/error",MID(HX61,FIND("male,",HX61)+6,(FIND(")",HX61)-(FIND("male,",HX61)+6)))))</f>
        <v/>
      </c>
      <c r="HU61" s="108" t="str">
        <f>IF(HQ61="","",(MID(HQ61,(SEARCH("^^",SUBSTITUTE(HQ61," ","^^",LEN(HQ61)-LEN(SUBSTITUTE(HQ61," ","")))))+1,99)&amp;"_"&amp;LEFT(HQ61,FIND(" ",HQ61)-1)&amp;"_"&amp;HR61))</f>
        <v/>
      </c>
      <c r="HV61" s="2" t="str">
        <f>IF(HX61="","",IF((LEN(HX61)-LEN(SUBSTITUTE(HX61,"male","")))/LEN("male")&gt;1,"!",IF(RIGHT(HX61,1)=")","",IF(RIGHT(HX61,2)=") ","",IF(RIGHT(HX61,2)=").","","!!")))))</f>
        <v/>
      </c>
      <c r="HW61" s="99"/>
      <c r="HX61" s="244"/>
      <c r="HY61" s="100" t="str">
        <f>IF(IC61="","",HY$3)</f>
        <v/>
      </c>
      <c r="HZ61" s="101" t="str">
        <f>IF(IC61="","",HY$1)</f>
        <v/>
      </c>
      <c r="IA61" s="102"/>
      <c r="IB61" s="103"/>
      <c r="IC61" s="104" t="str">
        <f>IF(IJ61="","",IF(ISNUMBER(SEARCH(":",IJ61)),MID(IJ61,FIND(":",IJ61)+2,FIND("(",IJ61)-FIND(":",IJ61)-3),LEFT(IJ61,FIND("(",IJ61)-2)))</f>
        <v/>
      </c>
      <c r="ID61" s="105" t="str">
        <f>IF(IJ61="","",MID(IJ61,FIND("(",IJ61)+1,4))</f>
        <v/>
      </c>
      <c r="IE61" s="106" t="str">
        <f>IF(ISNUMBER(SEARCH("*female*",IJ61)),"female",IF(ISNUMBER(SEARCH("*male*",IJ61)),"male",""))</f>
        <v/>
      </c>
      <c r="IF61" s="107" t="str">
        <f>IF(IJ61="","",IF(ISERROR(MID(IJ61,FIND("male,",IJ61)+6,(FIND(")",IJ61)-(FIND("male,",IJ61)+6))))=TRUE,"missing/error",MID(IJ61,FIND("male,",IJ61)+6,(FIND(")",IJ61)-(FIND("male,",IJ61)+6)))))</f>
        <v/>
      </c>
      <c r="IG61" s="108" t="str">
        <f>IF(IC61="","",(MID(IC61,(SEARCH("^^",SUBSTITUTE(IC61," ","^^",LEN(IC61)-LEN(SUBSTITUTE(IC61," ","")))))+1,99)&amp;"_"&amp;LEFT(IC61,FIND(" ",IC61)-1)&amp;"_"&amp;ID61))</f>
        <v/>
      </c>
      <c r="IH61" s="2" t="str">
        <f>IF(IJ61="","",IF((LEN(IJ61)-LEN(SUBSTITUTE(IJ61,"male","")))/LEN("male")&gt;1,"!",IF(RIGHT(IJ61,1)=")","",IF(RIGHT(IJ61,2)=") ","",IF(RIGHT(IJ61,2)=").","","!!")))))</f>
        <v/>
      </c>
      <c r="II61" s="99"/>
      <c r="IJ61" s="244"/>
      <c r="IK61" s="100" t="str">
        <f>IF(IO61="","",IK$3)</f>
        <v/>
      </c>
      <c r="IL61" s="101" t="str">
        <f>IF(IO61="","",IK$1)</f>
        <v/>
      </c>
      <c r="IM61" s="102"/>
      <c r="IN61" s="103"/>
      <c r="IO61" s="104" t="str">
        <f>IF(IV61="","",IF(ISNUMBER(SEARCH(":",IV61)),MID(IV61,FIND(":",IV61)+2,FIND("(",IV61)-FIND(":",IV61)-3),LEFT(IV61,FIND("(",IV61)-2)))</f>
        <v/>
      </c>
      <c r="IP61" s="105" t="str">
        <f>IF(IV61="","",MID(IV61,FIND("(",IV61)+1,4))</f>
        <v/>
      </c>
      <c r="IQ61" s="106" t="str">
        <f>IF(ISNUMBER(SEARCH("*female*",IV61)),"female",IF(ISNUMBER(SEARCH("*male*",IV61)),"male",""))</f>
        <v/>
      </c>
      <c r="IR61" s="107" t="str">
        <f>IF(IV61="","",IF(ISERROR(MID(IV61,FIND("male,",IV61)+6,(FIND(")",IV61)-(FIND("male,",IV61)+6))))=TRUE,"missing/error",MID(IV61,FIND("male,",IV61)+6,(FIND(")",IV61)-(FIND("male,",IV61)+6)))))</f>
        <v/>
      </c>
      <c r="IS61" s="108" t="str">
        <f>IF(IO61="","",(MID(IO61,(SEARCH("^^",SUBSTITUTE(IO61," ","^^",LEN(IO61)-LEN(SUBSTITUTE(IO61," ","")))))+1,99)&amp;"_"&amp;LEFT(IO61,FIND(" ",IO61)-1)&amp;"_"&amp;IP61))</f>
        <v/>
      </c>
      <c r="IT61" s="2" t="str">
        <f>IF(IV61="","",IF((LEN(IV61)-LEN(SUBSTITUTE(IV61,"male","")))/LEN("male")&gt;1,"!",IF(RIGHT(IV61,1)=")","",IF(RIGHT(IV61,2)=") ","",IF(RIGHT(IV61,2)=").","","!!")))))</f>
        <v/>
      </c>
      <c r="IU61" s="99"/>
      <c r="IV61" s="244"/>
      <c r="IW61" s="100" t="str">
        <f>IF(JA61="","",IW$3)</f>
        <v/>
      </c>
      <c r="IX61" s="101" t="str">
        <f>IF(JA61="","",IW$1)</f>
        <v/>
      </c>
      <c r="IY61" s="102"/>
      <c r="IZ61" s="103"/>
      <c r="JA61" s="104" t="str">
        <f>IF(JH61="","",IF(ISNUMBER(SEARCH(":",JH61)),MID(JH61,FIND(":",JH61)+2,FIND("(",JH61)-FIND(":",JH61)-3),LEFT(JH61,FIND("(",JH61)-2)))</f>
        <v/>
      </c>
      <c r="JB61" s="105" t="str">
        <f>IF(JH61="","",MID(JH61,FIND("(",JH61)+1,4))</f>
        <v/>
      </c>
      <c r="JC61" s="106" t="str">
        <f>IF(ISNUMBER(SEARCH("*female*",JH61)),"female",IF(ISNUMBER(SEARCH("*male*",JH61)),"male",""))</f>
        <v/>
      </c>
      <c r="JD61" s="107" t="str">
        <f>IF(JH61="","",IF(ISERROR(MID(JH61,FIND("male,",JH61)+6,(FIND(")",JH61)-(FIND("male,",JH61)+6))))=TRUE,"missing/error",MID(JH61,FIND("male,",JH61)+6,(FIND(")",JH61)-(FIND("male,",JH61)+6)))))</f>
        <v/>
      </c>
      <c r="JE61" s="108" t="str">
        <f>IF(JA61="","",(MID(JA61,(SEARCH("^^",SUBSTITUTE(JA61," ","^^",LEN(JA61)-LEN(SUBSTITUTE(JA61," ","")))))+1,99)&amp;"_"&amp;LEFT(JA61,FIND(" ",JA61)-1)&amp;"_"&amp;JB61))</f>
        <v/>
      </c>
      <c r="JF61" s="2" t="str">
        <f>IF(JH61="","",IF((LEN(JH61)-LEN(SUBSTITUTE(JH61,"male","")))/LEN("male")&gt;1,"!",IF(RIGHT(JH61,1)=")","",IF(RIGHT(JH61,2)=") ","",IF(RIGHT(JH61,2)=").","","!!")))))</f>
        <v/>
      </c>
      <c r="JG61" s="99"/>
      <c r="JH61" s="244"/>
      <c r="JI61" s="100" t="str">
        <f>IF(JM61="","",JI$3)</f>
        <v/>
      </c>
      <c r="JJ61" s="101" t="str">
        <f>IF(JM61="","",JI$1)</f>
        <v/>
      </c>
      <c r="JK61" s="102"/>
      <c r="JL61" s="103"/>
      <c r="JM61" s="104" t="str">
        <f>IF(JT61="","",IF(ISNUMBER(SEARCH(":",JT61)),MID(JT61,FIND(":",JT61)+2,FIND("(",JT61)-FIND(":",JT61)-3),LEFT(JT61,FIND("(",JT61)-2)))</f>
        <v/>
      </c>
      <c r="JN61" s="105" t="str">
        <f>IF(JT61="","",MID(JT61,FIND("(",JT61)+1,4))</f>
        <v/>
      </c>
      <c r="JO61" s="106" t="str">
        <f>IF(ISNUMBER(SEARCH("*female*",JT61)),"female",IF(ISNUMBER(SEARCH("*male*",JT61)),"male",""))</f>
        <v/>
      </c>
      <c r="JP61" s="107" t="str">
        <f>IF(JT61="","",IF(ISERROR(MID(JT61,FIND("male,",JT61)+6,(FIND(")",JT61)-(FIND("male,",JT61)+6))))=TRUE,"missing/error",MID(JT61,FIND("male,",JT61)+6,(FIND(")",JT61)-(FIND("male,",JT61)+6)))))</f>
        <v/>
      </c>
      <c r="JQ61" s="108" t="str">
        <f>IF(JM61="","",(MID(JM61,(SEARCH("^^",SUBSTITUTE(JM61," ","^^",LEN(JM61)-LEN(SUBSTITUTE(JM61," ","")))))+1,99)&amp;"_"&amp;LEFT(JM61,FIND(" ",JM61)-1)&amp;"_"&amp;JN61))</f>
        <v/>
      </c>
      <c r="JR61" s="2" t="str">
        <f>IF(JT61="","",IF((LEN(JT61)-LEN(SUBSTITUTE(JT61,"male","")))/LEN("male")&gt;1,"!",IF(RIGHT(JT61,1)=")","",IF(RIGHT(JT61,2)=") ","",IF(RIGHT(JT61,2)=").","","!!")))))</f>
        <v/>
      </c>
      <c r="JS61" s="99"/>
      <c r="JT61" s="244"/>
      <c r="JU61" s="100" t="str">
        <f>IF(JY61="","",JU$3)</f>
        <v/>
      </c>
      <c r="JV61" s="101" t="str">
        <f>IF(JY61="","",JU$1)</f>
        <v/>
      </c>
      <c r="JW61" s="102"/>
      <c r="JX61" s="103"/>
      <c r="JY61" s="104" t="str">
        <f>IF(KF61="","",IF(ISNUMBER(SEARCH(":",KF61)),MID(KF61,FIND(":",KF61)+2,FIND("(",KF61)-FIND(":",KF61)-3),LEFT(KF61,FIND("(",KF61)-2)))</f>
        <v/>
      </c>
      <c r="JZ61" s="105" t="str">
        <f>IF(KF61="","",MID(KF61,FIND("(",KF61)+1,4))</f>
        <v/>
      </c>
      <c r="KA61" s="106" t="str">
        <f>IF(ISNUMBER(SEARCH("*female*",KF61)),"female",IF(ISNUMBER(SEARCH("*male*",KF61)),"male",""))</f>
        <v/>
      </c>
      <c r="KB61" s="107" t="str">
        <f>IF(KF61="","",IF(ISERROR(MID(KF61,FIND("male,",KF61)+6,(FIND(")",KF61)-(FIND("male,",KF61)+6))))=TRUE,"missing/error",MID(KF61,FIND("male,",KF61)+6,(FIND(")",KF61)-(FIND("male,",KF61)+6)))))</f>
        <v/>
      </c>
      <c r="KC61" s="108" t="str">
        <f>IF(JY61="","",(MID(JY61,(SEARCH("^^",SUBSTITUTE(JY61," ","^^",LEN(JY61)-LEN(SUBSTITUTE(JY61," ","")))))+1,99)&amp;"_"&amp;LEFT(JY61,FIND(" ",JY61)-1)&amp;"_"&amp;JZ61))</f>
        <v/>
      </c>
      <c r="KD61" s="2" t="str">
        <f>IF(KF61="","",IF((LEN(KF61)-LEN(SUBSTITUTE(KF61,"male","")))/LEN("male")&gt;1,"!",IF(RIGHT(KF61,1)=")","",IF(RIGHT(KF61,2)=") ","",IF(RIGHT(KF61,2)=").","","!!")))))</f>
        <v/>
      </c>
      <c r="KE61" s="99"/>
      <c r="KF61" s="244"/>
    </row>
    <row r="62" spans="1:292" ht="13.5" customHeight="1" x14ac:dyDescent="0.25">
      <c r="A62" s="20"/>
      <c r="B62" s="99" t="s">
        <v>559</v>
      </c>
      <c r="C62" s="2" t="s">
        <v>560</v>
      </c>
      <c r="D62" s="244"/>
      <c r="E62" s="100"/>
      <c r="F62" s="101"/>
      <c r="G62" s="102"/>
      <c r="H62" s="103"/>
      <c r="I62" s="104"/>
      <c r="J62" s="105"/>
      <c r="K62" s="106"/>
      <c r="L62" s="107"/>
      <c r="M62" s="108"/>
      <c r="O62" s="99"/>
      <c r="P62" s="244"/>
      <c r="Q62" s="100"/>
      <c r="R62" s="101"/>
      <c r="S62" s="102"/>
      <c r="T62" s="103"/>
      <c r="U62" s="104"/>
      <c r="V62" s="105"/>
      <c r="W62" s="106"/>
      <c r="X62" s="107"/>
      <c r="Y62" s="108"/>
      <c r="AA62" s="99"/>
      <c r="AB62" s="244"/>
      <c r="AC62" s="100"/>
      <c r="AD62" s="101"/>
      <c r="AE62" s="102"/>
      <c r="AF62" s="103"/>
      <c r="AG62" s="104"/>
      <c r="AH62" s="105"/>
      <c r="AI62" s="106"/>
      <c r="AJ62" s="107"/>
      <c r="AK62" s="108"/>
      <c r="AM62" s="99"/>
      <c r="AN62" s="244"/>
      <c r="AO62" s="100"/>
      <c r="AP62" s="101"/>
      <c r="AQ62" s="102"/>
      <c r="AR62" s="103"/>
      <c r="AS62" s="104"/>
      <c r="AT62" s="105"/>
      <c r="AU62" s="106"/>
      <c r="AV62" s="107"/>
      <c r="AW62" s="108"/>
      <c r="AY62" s="99"/>
      <c r="AZ62" s="244"/>
      <c r="BA62" s="100"/>
      <c r="BB62" s="101"/>
      <c r="BC62" s="102"/>
      <c r="BD62" s="103"/>
      <c r="BE62" s="104"/>
      <c r="BF62" s="105"/>
      <c r="BG62" s="106"/>
      <c r="BH62" s="107"/>
      <c r="BI62" s="108"/>
      <c r="BK62" s="99"/>
      <c r="BL62" s="244"/>
      <c r="BM62" s="100"/>
      <c r="BN62" s="101"/>
      <c r="BO62" s="102"/>
      <c r="BP62" s="103"/>
      <c r="BQ62" s="104"/>
      <c r="BR62" s="105"/>
      <c r="BS62" s="106"/>
      <c r="BT62" s="107"/>
      <c r="BU62" s="108"/>
      <c r="BW62" s="99"/>
      <c r="BX62" s="244"/>
      <c r="BY62" s="100"/>
      <c r="BZ62" s="101"/>
      <c r="CA62" s="102"/>
      <c r="CB62" s="103"/>
      <c r="CC62" s="104"/>
      <c r="CD62" s="105"/>
      <c r="CE62" s="106"/>
      <c r="CF62" s="107"/>
      <c r="CG62" s="108"/>
      <c r="CI62" s="99"/>
      <c r="CJ62" s="244"/>
      <c r="CK62" s="100"/>
      <c r="CL62" s="101"/>
      <c r="CM62" s="102"/>
      <c r="CN62" s="103"/>
      <c r="CO62" s="104"/>
      <c r="CP62" s="105"/>
      <c r="CQ62" s="106"/>
      <c r="CR62" s="107"/>
      <c r="CS62" s="108"/>
      <c r="CU62" s="99"/>
      <c r="CV62" s="244"/>
      <c r="CW62" s="100"/>
      <c r="CX62" s="101"/>
      <c r="CY62" s="102"/>
      <c r="CZ62" s="102"/>
      <c r="DA62" s="104"/>
      <c r="DB62" s="105"/>
      <c r="DC62" s="106"/>
      <c r="DD62" s="107"/>
      <c r="DE62" s="108"/>
      <c r="DG62" s="99"/>
      <c r="DH62" s="244"/>
      <c r="DI62" s="100"/>
      <c r="DJ62" s="101"/>
      <c r="DK62" s="102"/>
      <c r="DL62" s="102"/>
      <c r="DM62" s="104"/>
      <c r="DN62" s="105"/>
      <c r="DO62" s="106"/>
      <c r="DP62" s="107"/>
      <c r="DQ62" s="108"/>
      <c r="DS62" s="99"/>
      <c r="DT62" s="244"/>
      <c r="DU62" s="100"/>
      <c r="DV62" s="101"/>
      <c r="DW62" s="102"/>
      <c r="DX62" s="102"/>
      <c r="DY62" s="104"/>
      <c r="DZ62" s="105"/>
      <c r="EA62" s="106"/>
      <c r="EB62" s="107"/>
      <c r="EC62" s="108"/>
      <c r="EE62" s="99"/>
      <c r="EF62" s="244"/>
      <c r="EG62" s="100"/>
      <c r="EH62" s="101"/>
      <c r="EI62" s="102"/>
      <c r="EJ62" s="102"/>
      <c r="EK62" s="104"/>
      <c r="EL62" s="105"/>
      <c r="EM62" s="106"/>
      <c r="EN62" s="107"/>
      <c r="EO62" s="108"/>
      <c r="EQ62" s="99"/>
      <c r="ER62" s="244"/>
      <c r="ES62" s="100">
        <f t="shared" ref="ES62" si="824">IF(EW62="","",ES$3)</f>
        <v>45291</v>
      </c>
      <c r="ET62" s="101" t="str">
        <f t="shared" ref="ET62" si="825">IF(EW62="","",ES$1)</f>
        <v>Støre I</v>
      </c>
      <c r="EU62" s="102">
        <v>45215</v>
      </c>
      <c r="EV62" s="102">
        <f t="shared" ref="EV62" si="826">IF(EW62="","",ES$3)</f>
        <v>45291</v>
      </c>
      <c r="EW62" s="104" t="str">
        <f t="shared" ref="EW62" si="827">IF(FD62="","",IF(ISNUMBER(SEARCH(":",FD62)),MID(FD62,FIND(":",FD62)+2,FIND("(",FD62)-FIND(":",FD62)-3),LEFT(FD62,FIND("(",FD62)-2)))</f>
        <v>Tonje Brenna</v>
      </c>
      <c r="EX62" s="105" t="str">
        <f t="shared" ref="EX62" si="828">IF(FD62="","",MID(FD62,FIND("(",FD62)+1,4))</f>
        <v>1987</v>
      </c>
      <c r="EY62" s="106" t="str">
        <f t="shared" ref="EY62" si="829">IF(ISNUMBER(SEARCH("*female*",FD62)),"female",IF(ISNUMBER(SEARCH("*male*",FD62)),"male",""))</f>
        <v>female</v>
      </c>
      <c r="EZ62" s="107" t="str">
        <f t="shared" ref="EZ62" si="830">IF(FD62="","",IF(ISERROR(MID(FD62,FIND("male,",FD62)+6,(FIND(")",FD62)-(FIND("male,",FD62)+6))))=TRUE,"missing/error",MID(FD62,FIND("male,",FD62)+6,(FIND(")",FD62)-(FIND("male,",FD62)+6)))))</f>
        <v>no_dna01</v>
      </c>
      <c r="FA62" s="108" t="str">
        <f t="shared" ref="FA62" si="831">IF(EW62="","",(MID(EW62,(SEARCH("^^",SUBSTITUTE(EW62," ","^^",LEN(EW62)-LEN(SUBSTITUTE(EW62," ","")))))+1,99)&amp;"_"&amp;LEFT(EW62,FIND(" ",EW62)-1)&amp;"_"&amp;EX62))</f>
        <v>Brenna_Tonje_1987</v>
      </c>
      <c r="FC62" s="99"/>
      <c r="FD62" s="244" t="s">
        <v>961</v>
      </c>
      <c r="FE62" s="100"/>
      <c r="FF62" s="101"/>
      <c r="FG62" s="102"/>
      <c r="FH62" s="103"/>
      <c r="FI62" s="104"/>
      <c r="FJ62" s="105"/>
      <c r="FK62" s="106"/>
      <c r="FL62" s="107"/>
      <c r="FM62" s="108"/>
      <c r="FO62" s="99"/>
      <c r="FP62" s="244"/>
      <c r="FQ62" s="100"/>
      <c r="FR62" s="101"/>
      <c r="FS62" s="102"/>
      <c r="FT62" s="103"/>
      <c r="FU62" s="104"/>
      <c r="FV62" s="105"/>
      <c r="FW62" s="106"/>
      <c r="FX62" s="107"/>
      <c r="FY62" s="108"/>
      <c r="GA62" s="99"/>
      <c r="GB62" s="244"/>
      <c r="GC62" s="100"/>
      <c r="GD62" s="101"/>
      <c r="GE62" s="102"/>
      <c r="GF62" s="103"/>
      <c r="GG62" s="104"/>
      <c r="GH62" s="105"/>
      <c r="GI62" s="106"/>
      <c r="GJ62" s="107"/>
      <c r="GK62" s="108"/>
      <c r="GM62" s="99"/>
      <c r="GN62" s="244"/>
      <c r="GO62" s="100"/>
      <c r="GP62" s="101"/>
      <c r="GQ62" s="102"/>
      <c r="GR62" s="103"/>
      <c r="GS62" s="104"/>
      <c r="GT62" s="105"/>
      <c r="GU62" s="106"/>
      <c r="GV62" s="107"/>
      <c r="GW62" s="108"/>
      <c r="GY62" s="99"/>
      <c r="GZ62" s="244"/>
      <c r="HA62" s="100"/>
      <c r="HB62" s="101"/>
      <c r="HC62" s="102"/>
      <c r="HD62" s="103"/>
      <c r="HE62" s="104"/>
      <c r="HF62" s="105"/>
      <c r="HG62" s="106"/>
      <c r="HH62" s="107"/>
      <c r="HI62" s="108"/>
      <c r="HK62" s="99"/>
      <c r="HL62" s="244"/>
      <c r="HM62" s="100"/>
      <c r="HN62" s="101"/>
      <c r="HO62" s="102"/>
      <c r="HP62" s="103"/>
      <c r="HQ62" s="104"/>
      <c r="HR62" s="105"/>
      <c r="HS62" s="106"/>
      <c r="HT62" s="107"/>
      <c r="HU62" s="108"/>
      <c r="HW62" s="99"/>
      <c r="HX62" s="244"/>
      <c r="HY62" s="100"/>
      <c r="HZ62" s="101"/>
      <c r="IA62" s="102"/>
      <c r="IB62" s="103"/>
      <c r="IC62" s="104"/>
      <c r="ID62" s="105"/>
      <c r="IE62" s="106"/>
      <c r="IF62" s="107"/>
      <c r="IG62" s="108"/>
      <c r="II62" s="99"/>
      <c r="IJ62" s="244"/>
      <c r="IK62" s="100"/>
      <c r="IL62" s="101"/>
      <c r="IM62" s="102"/>
      <c r="IN62" s="103"/>
      <c r="IO62" s="104"/>
      <c r="IP62" s="105"/>
      <c r="IQ62" s="106"/>
      <c r="IR62" s="107"/>
      <c r="IS62" s="108"/>
      <c r="IU62" s="99"/>
      <c r="IV62" s="244"/>
      <c r="IW62" s="100"/>
      <c r="IX62" s="101"/>
      <c r="IY62" s="102"/>
      <c r="IZ62" s="103"/>
      <c r="JA62" s="104"/>
      <c r="JB62" s="105"/>
      <c r="JC62" s="106"/>
      <c r="JD62" s="107"/>
      <c r="JE62" s="108"/>
      <c r="JG62" s="99"/>
      <c r="JH62" s="244"/>
      <c r="JI62" s="100"/>
      <c r="JJ62" s="101"/>
      <c r="JK62" s="102"/>
      <c r="JL62" s="103"/>
      <c r="JM62" s="104"/>
      <c r="JN62" s="105"/>
      <c r="JO62" s="106"/>
      <c r="JP62" s="107"/>
      <c r="JQ62" s="108"/>
      <c r="JS62" s="99"/>
      <c r="JT62" s="244"/>
      <c r="JU62" s="100"/>
      <c r="JV62" s="101"/>
      <c r="JW62" s="102"/>
      <c r="JX62" s="103"/>
      <c r="JY62" s="104"/>
      <c r="JZ62" s="105"/>
      <c r="KA62" s="106"/>
      <c r="KB62" s="107"/>
      <c r="KC62" s="108"/>
      <c r="KE62" s="99"/>
      <c r="KF62" s="244"/>
    </row>
    <row r="63" spans="1:292" ht="13.5" customHeight="1" x14ac:dyDescent="0.25">
      <c r="A63" s="20"/>
      <c r="B63" s="99" t="s">
        <v>561</v>
      </c>
      <c r="C63" s="2" t="s">
        <v>562</v>
      </c>
      <c r="D63" s="244"/>
      <c r="E63" s="100" t="str">
        <f>IF(I63="","",E$3)</f>
        <v/>
      </c>
      <c r="F63" s="101" t="str">
        <f>IF(I63="","",E$1)</f>
        <v/>
      </c>
      <c r="G63" s="102"/>
      <c r="H63" s="103"/>
      <c r="I63" s="104" t="str">
        <f>IF(P63="","",IF(ISNUMBER(SEARCH(":",P63)),MID(P63,FIND(":",P63)+2,FIND("(",P63)-FIND(":",P63)-3),LEFT(P63,FIND("(",P63)-2)))</f>
        <v/>
      </c>
      <c r="J63" s="105" t="str">
        <f>IF(P63="","",MID(P63,FIND("(",P63)+1,4))</f>
        <v/>
      </c>
      <c r="K63" s="106" t="str">
        <f>IF(ISNUMBER(SEARCH("*female*",P63)),"female",IF(ISNUMBER(SEARCH("*male*",P63)),"male",""))</f>
        <v/>
      </c>
      <c r="L63" s="107" t="str">
        <f>IF(P63="","",IF(ISERROR(MID(P63,FIND("male,",P63)+6,(FIND(")",P63)-(FIND("male,",P63)+6))))=TRUE,"missing/error",MID(P63,FIND("male,",P63)+6,(FIND(")",P63)-(FIND("male,",P63)+6)))))</f>
        <v/>
      </c>
      <c r="M63" s="108" t="str">
        <f>IF(I63="","",(MID(I63,(SEARCH("^^",SUBSTITUTE(I63," ","^^",LEN(I63)-LEN(SUBSTITUTE(I63," ","")))))+1,99)&amp;"_"&amp;LEFT(I63,FIND(" ",I63)-1)&amp;"_"&amp;J63))</f>
        <v/>
      </c>
      <c r="N63" s="2" t="str">
        <f>IF(P63="","",IF((LEN(P63)-LEN(SUBSTITUTE(P63,"male","")))/LEN("male")&gt;1,"!",IF(RIGHT(P63,1)=")","",IF(RIGHT(P63,2)=") ","",IF(RIGHT(P63,2)=").","","!!")))))</f>
        <v/>
      </c>
      <c r="O63" s="99"/>
      <c r="P63" s="244" t="s">
        <v>292</v>
      </c>
      <c r="Q63" s="100" t="str">
        <f>IF(U63="","",Q$3)</f>
        <v/>
      </c>
      <c r="R63" s="101" t="str">
        <f>IF(U63="","",Q$1)</f>
        <v/>
      </c>
      <c r="S63" s="102"/>
      <c r="T63" s="103"/>
      <c r="U63" s="104" t="str">
        <f>IF(AB63="","",IF(ISNUMBER(SEARCH(":",AB63)),MID(AB63,FIND(":",AB63)+2,FIND("(",AB63)-FIND(":",AB63)-3),LEFT(AB63,FIND("(",AB63)-2)))</f>
        <v/>
      </c>
      <c r="V63" s="105" t="str">
        <f>IF(AB63="","",MID(AB63,FIND("(",AB63)+1,4))</f>
        <v/>
      </c>
      <c r="W63" s="106" t="str">
        <f>IF(ISNUMBER(SEARCH("*female*",AB63)),"female",IF(ISNUMBER(SEARCH("*male*",AB63)),"male",""))</f>
        <v/>
      </c>
      <c r="X63" s="107" t="str">
        <f>IF(AB63="","",IF(ISERROR(MID(AB63,FIND("male,",AB63)+6,(FIND(")",AB63)-(FIND("male,",AB63)+6))))=TRUE,"missing/error",MID(AB63,FIND("male,",AB63)+6,(FIND(")",AB63)-(FIND("male,",AB63)+6)))))</f>
        <v/>
      </c>
      <c r="Y63" s="108" t="str">
        <f>IF(U63="","",(MID(U63,(SEARCH("^^",SUBSTITUTE(U63," ","^^",LEN(U63)-LEN(SUBSTITUTE(U63," ","")))))+1,99)&amp;"_"&amp;LEFT(U63,FIND(" ",U63)-1)&amp;"_"&amp;V63))</f>
        <v/>
      </c>
      <c r="Z63" s="2" t="str">
        <f>IF(AB63="","",IF((LEN(AB63)-LEN(SUBSTITUTE(AB63,"male","")))/LEN("male")&gt;1,"!",IF(RIGHT(AB63,1)=")","",IF(RIGHT(AB63,2)=") ","",IF(RIGHT(AB63,2)=").","","!!")))))</f>
        <v/>
      </c>
      <c r="AA63" s="99"/>
      <c r="AB63" s="244" t="s">
        <v>292</v>
      </c>
      <c r="AC63" s="100" t="str">
        <f>IF(AG63="","",AC$3)</f>
        <v/>
      </c>
      <c r="AD63" s="101" t="str">
        <f>IF(AG63="","",AC$1)</f>
        <v/>
      </c>
      <c r="AE63" s="102" t="s">
        <v>292</v>
      </c>
      <c r="AF63" s="103" t="s">
        <v>292</v>
      </c>
      <c r="AG63" s="104" t="str">
        <f>IF(AN63="","",IF(ISNUMBER(SEARCH(":",AN63)),MID(AN63,FIND(":",AN63)+2,FIND("(",AN63)-FIND(":",AN63)-3),LEFT(AN63,FIND("(",AN63)-2)))</f>
        <v/>
      </c>
      <c r="AH63" s="105" t="str">
        <f>IF(AN63="","",MID(AN63,FIND("(",AN63)+1,4))</f>
        <v/>
      </c>
      <c r="AI63" s="106" t="str">
        <f>IF(ISNUMBER(SEARCH("*female*",AN63)),"female",IF(ISNUMBER(SEARCH("*male*",AN63)),"male",""))</f>
        <v/>
      </c>
      <c r="AJ63" s="107" t="str">
        <f>IF(AN63="","",IF(ISERROR(MID(AN63,FIND("male,",AN63)+6,(FIND(")",AN63)-(FIND("male,",AN63)+6))))=TRUE,"missing/error",MID(AN63,FIND("male,",AN63)+6,(FIND(")",AN63)-(FIND("male,",AN63)+6)))))</f>
        <v/>
      </c>
      <c r="AK63" s="108" t="str">
        <f>IF(AG63="","",(MID(AG63,(SEARCH("^^",SUBSTITUTE(AG63," ","^^",LEN(AG63)-LEN(SUBSTITUTE(AG63," ","")))))+1,99)&amp;"_"&amp;LEFT(AG63,FIND(" ",AG63)-1)&amp;"_"&amp;AH63))</f>
        <v/>
      </c>
      <c r="AL63" s="2" t="str">
        <f>IF(AN63="","",IF((LEN(AN63)-LEN(SUBSTITUTE(AN63,"male","")))/LEN("male")&gt;1,"!",IF(RIGHT(AN63,1)=")","",IF(RIGHT(AN63,2)=") ","",IF(RIGHT(AN63,2)=").","","!!")))))</f>
        <v/>
      </c>
      <c r="AM63" s="99"/>
      <c r="AN63" s="244" t="s">
        <v>292</v>
      </c>
      <c r="AO63" s="100" t="str">
        <f>IF(AS63="","",AO$3)</f>
        <v/>
      </c>
      <c r="AP63" s="101" t="str">
        <f>IF(AS63="","",AO$1)</f>
        <v/>
      </c>
      <c r="AQ63" s="102" t="s">
        <v>292</v>
      </c>
      <c r="AR63" s="103" t="s">
        <v>292</v>
      </c>
      <c r="AS63" s="104" t="str">
        <f>IF(AZ63="","",IF(ISNUMBER(SEARCH(":",AZ63)),MID(AZ63,FIND(":",AZ63)+2,FIND("(",AZ63)-FIND(":",AZ63)-3),LEFT(AZ63,FIND("(",AZ63)-2)))</f>
        <v/>
      </c>
      <c r="AT63" s="105" t="str">
        <f>IF(AZ63="","",MID(AZ63,FIND("(",AZ63)+1,4))</f>
        <v/>
      </c>
      <c r="AU63" s="106" t="str">
        <f>IF(ISNUMBER(SEARCH("*female*",AZ63)),"female",IF(ISNUMBER(SEARCH("*male*",AZ63)),"male",""))</f>
        <v/>
      </c>
      <c r="AV63" s="107" t="s">
        <v>292</v>
      </c>
      <c r="AW63" s="108" t="str">
        <f>IF(AS63="","",(MID(AS63,(SEARCH("^^",SUBSTITUTE(AS63," ","^^",LEN(AS63)-LEN(SUBSTITUTE(AS63," ","")))))+1,99)&amp;"_"&amp;LEFT(AS63,FIND(" ",AS63)-1)&amp;"_"&amp;AT63))</f>
        <v/>
      </c>
      <c r="AX63" s="2" t="str">
        <f>IF(AZ63="","",IF((LEN(AZ63)-LEN(SUBSTITUTE(AZ63,"male","")))/LEN("male")&gt;1,"!",IF(RIGHT(AZ63,1)=")","",IF(RIGHT(AZ63,2)=") ","",IF(RIGHT(AZ63,2)=").","","!!")))))</f>
        <v/>
      </c>
      <c r="AY63" s="99"/>
      <c r="AZ63" s="244" t="s">
        <v>292</v>
      </c>
      <c r="BA63" s="100" t="str">
        <f>IF(BE63="","",BA$3)</f>
        <v/>
      </c>
      <c r="BB63" s="101" t="str">
        <f>IF(BE63="","",BA$1)</f>
        <v/>
      </c>
      <c r="BC63" s="102" t="s">
        <v>292</v>
      </c>
      <c r="BD63" s="103" t="s">
        <v>292</v>
      </c>
      <c r="BE63" s="104" t="str">
        <f>IF(BL63="","",IF(ISNUMBER(SEARCH(":",BL63)),MID(BL63,FIND(":",BL63)+2,FIND("(",BL63)-FIND(":",BL63)-3),LEFT(BL63,FIND("(",BL63)-2)))</f>
        <v/>
      </c>
      <c r="BF63" s="105" t="str">
        <f>IF(BL63="","",MID(BL63,FIND("(",BL63)+1,4))</f>
        <v/>
      </c>
      <c r="BG63" s="106" t="str">
        <f>IF(ISNUMBER(SEARCH("*female*",BL63)),"female",IF(ISNUMBER(SEARCH("*male*",BL63)),"male",""))</f>
        <v/>
      </c>
      <c r="BH63" s="107" t="str">
        <f>IF(BL63="","",IF(ISERROR(MID(BL63,FIND("male,",BL63)+6,(FIND(")",BL63)-(FIND("male,",BL63)+6))))=TRUE,"missing/error",MID(BL63,FIND("male,",BL63)+6,(FIND(")",BL63)-(FIND("male,",BL63)+6)))))</f>
        <v/>
      </c>
      <c r="BI63" s="108" t="str">
        <f>IF(BE63="","",(MID(BE63,(SEARCH("^^",SUBSTITUTE(BE63," ","^^",LEN(BE63)-LEN(SUBSTITUTE(BE63," ","")))))+1,99)&amp;"_"&amp;LEFT(BE63,FIND(" ",BE63)-1)&amp;"_"&amp;BF63))</f>
        <v/>
      </c>
      <c r="BJ63" s="2" t="str">
        <f>IF(BL63="","",IF((LEN(BL63)-LEN(SUBSTITUTE(BL63,"male","")))/LEN("male")&gt;1,"!",IF(RIGHT(BL63,1)=")","",IF(RIGHT(BL63,2)=") ","",IF(RIGHT(BL63,2)=").","","!!")))))</f>
        <v/>
      </c>
      <c r="BK63" s="99"/>
      <c r="BL63" s="244" t="s">
        <v>292</v>
      </c>
      <c r="BM63" s="100" t="str">
        <f t="shared" si="794"/>
        <v/>
      </c>
      <c r="BN63" s="101" t="str">
        <f t="shared" si="795"/>
        <v/>
      </c>
      <c r="BO63" s="102" t="s">
        <v>292</v>
      </c>
      <c r="BP63" s="103" t="s">
        <v>292</v>
      </c>
      <c r="BQ63" s="104" t="str">
        <f t="shared" si="796"/>
        <v/>
      </c>
      <c r="BR63" s="105" t="str">
        <f t="shared" si="797"/>
        <v/>
      </c>
      <c r="BS63" s="106" t="str">
        <f t="shared" si="798"/>
        <v/>
      </c>
      <c r="BT63" s="107" t="s">
        <v>292</v>
      </c>
      <c r="BU63" s="108" t="str">
        <f t="shared" si="799"/>
        <v/>
      </c>
      <c r="BV63" s="2" t="str">
        <f>IF(BX63="","",IF((LEN(BX63)-LEN(SUBSTITUTE(BX63,"male","")))/LEN("male")&gt;1,"!",IF(RIGHT(BX63,1)=")","",IF(RIGHT(BX63,2)=") ","",IF(RIGHT(BX63,2)=").","","!!")))))</f>
        <v/>
      </c>
      <c r="BW63" s="99"/>
      <c r="BX63" s="244" t="s">
        <v>292</v>
      </c>
      <c r="BY63" s="100" t="str">
        <f>IF(CC63="","",BY$3)</f>
        <v/>
      </c>
      <c r="BZ63" s="101" t="str">
        <f>IF(CC63="","",BY$1)</f>
        <v/>
      </c>
      <c r="CA63" s="102"/>
      <c r="CB63" s="103"/>
      <c r="CC63" s="104" t="str">
        <f>IF(CJ63="","",IF(ISNUMBER(SEARCH(":",CJ63)),MID(CJ63,FIND(":",CJ63)+2,FIND("(",CJ63)-FIND(":",CJ63)-3),LEFT(CJ63,FIND("(",CJ63)-2)))</f>
        <v/>
      </c>
      <c r="CD63" s="105" t="str">
        <f>IF(CJ63="","",MID(CJ63,FIND("(",CJ63)+1,4))</f>
        <v/>
      </c>
      <c r="CE63" s="106" t="str">
        <f>IF(ISNUMBER(SEARCH("*female*",CJ63)),"female",IF(ISNUMBER(SEARCH("*male*",CJ63)),"male",""))</f>
        <v/>
      </c>
      <c r="CF63" s="107" t="s">
        <v>292</v>
      </c>
      <c r="CG63" s="108" t="str">
        <f>IF(CC63="","",(MID(CC63,(SEARCH("^^",SUBSTITUTE(CC63," ","^^",LEN(CC63)-LEN(SUBSTITUTE(CC63," ","")))))+1,99)&amp;"_"&amp;LEFT(CC63,FIND(" ",CC63)-1)&amp;"_"&amp;CD63))</f>
        <v/>
      </c>
      <c r="CH63" s="2" t="str">
        <f>IF(CJ63="","",IF((LEN(CJ63)-LEN(SUBSTITUTE(CJ63,"male","")))/LEN("male")&gt;1,"!",IF(RIGHT(CJ63,1)=")","",IF(RIGHT(CJ63,2)=") ","",IF(RIGHT(CJ63,2)=").","","!!")))))</f>
        <v/>
      </c>
      <c r="CI63" s="99"/>
      <c r="CJ63" s="244" t="s">
        <v>292</v>
      </c>
      <c r="CK63" s="100">
        <f>IF(CO63="","",CK$3)</f>
        <v>41563</v>
      </c>
      <c r="CL63" s="101" t="str">
        <f>IF(CO63="","",CK$1)</f>
        <v>Stoltenberg III</v>
      </c>
      <c r="CM63" s="102">
        <v>40179</v>
      </c>
      <c r="CN63" s="103">
        <v>41173</v>
      </c>
      <c r="CO63" s="104" t="str">
        <f>IF(CV63="","",IF(ISNUMBER(SEARCH(":",CV63)),MID(CV63,FIND(":",CV63)+2,FIND("(",CV63)-FIND(":",CV63)-3),LEFT(CV63,FIND("(",CV63)-2)))</f>
        <v>Hanne Bjurstrøm</v>
      </c>
      <c r="CP63" s="105" t="str">
        <f>IF(CV63="","",MID(CV63,FIND("(",CV63)+1,4))</f>
        <v>1960</v>
      </c>
      <c r="CQ63" s="106" t="str">
        <f>IF(ISNUMBER(SEARCH("*female*",CV63)),"female",IF(ISNUMBER(SEARCH("*male*",CV63)),"male",""))</f>
        <v>female</v>
      </c>
      <c r="CR63" s="107" t="s">
        <v>295</v>
      </c>
      <c r="CS63" s="108" t="str">
        <f>IF(CO63="","",(MID(CO63,(SEARCH("^^",SUBSTITUTE(CO63," ","^^",LEN(CO63)-LEN(SUBSTITUTE(CO63," ","")))))+1,99)&amp;"_"&amp;LEFT(CO63,FIND(" ",CO63)-1)&amp;"_"&amp;CP63))</f>
        <v>Bjurstrøm_Hanne_1960</v>
      </c>
      <c r="CT63" s="2" t="str">
        <f>IF(CV63="","",IF((LEN(CV63)-LEN(SUBSTITUTE(CV63,"male","")))/LEN("male")&gt;1,"!",IF(RIGHT(CV63,1)=")","",IF(RIGHT(CV63,2)=") ","",IF(RIGHT(CV63,2)=").","","!!")))))</f>
        <v/>
      </c>
      <c r="CU63" s="99" t="s">
        <v>629</v>
      </c>
      <c r="CV63" s="244" t="s">
        <v>714</v>
      </c>
      <c r="CW63" s="100">
        <f>IF(DA63="","",CW$3)</f>
        <v>43117</v>
      </c>
      <c r="CX63" s="101" t="str">
        <f>IF(DA63="","",CW$1)</f>
        <v>Solberg I</v>
      </c>
      <c r="CY63" s="102">
        <f>IF($DA63="","",CW$2)</f>
        <v>41563</v>
      </c>
      <c r="CZ63" s="102">
        <v>41640</v>
      </c>
      <c r="DA63" s="104" t="str">
        <f>IF(DH63="","",IF(ISNUMBER(SEARCH(":",DH63)),MID(DH63,FIND(":",DH63)+2,FIND("(",DH63)-FIND(":",DH63)-3),LEFT(DH63,FIND("(",DH63)-2)))</f>
        <v>Robert Eriksson</v>
      </c>
      <c r="DB63" s="105" t="str">
        <f>IF(DH63="","",MID(DH63,FIND("(",DH63)+1,4))</f>
        <v>1974</v>
      </c>
      <c r="DC63" s="106" t="str">
        <f>IF(ISNUMBER(SEARCH("*female*",DH63)),"female",IF(ISNUMBER(SEARCH("*male*",DH63)),"male",""))</f>
        <v>male</v>
      </c>
      <c r="DD63" s="107" t="str">
        <f>IF(DH63="","",IF(ISERROR(MID(DH63,FIND("male,",DH63)+6,(FIND(")",DH63)-(FIND("male,",DH63)+6))))=TRUE,"missing/error",MID(DH63,FIND("male,",DH63)+6,(FIND(")",DH63)-(FIND("male,",DH63)+6)))))</f>
        <v>no_frp01</v>
      </c>
      <c r="DE63" s="108" t="str">
        <f>IF(DA63="","",(MID(DA63,(SEARCH("^^",SUBSTITUTE(DA63," ","^^",LEN(DA63)-LEN(SUBSTITUTE(DA63," ","")))))+1,99)&amp;"_"&amp;LEFT(DA63,FIND(" ",DA63)-1)&amp;"_"&amp;DB63))</f>
        <v>Eriksson_Robert_1974</v>
      </c>
      <c r="DF63" s="2" t="str">
        <f>IF(DH63="","",IF((LEN(DH63)-LEN(SUBSTITUTE(DH63,"male","")))/LEN("male")&gt;1,"!",IF(RIGHT(DH63,1)=")","",IF(RIGHT(DH63,2)=") ","",IF(RIGHT(DH63,2)=").","","!!")))))</f>
        <v/>
      </c>
      <c r="DG63" s="99"/>
      <c r="DH63" s="246" t="s">
        <v>815</v>
      </c>
      <c r="DI63" s="100" t="str">
        <f t="shared" si="800"/>
        <v/>
      </c>
      <c r="DJ63" s="101" t="str">
        <f t="shared" si="801"/>
        <v/>
      </c>
      <c r="DK63" s="102" t="str">
        <f t="shared" si="256"/>
        <v/>
      </c>
      <c r="DL63" s="102" t="str">
        <f t="shared" si="257"/>
        <v/>
      </c>
      <c r="DM63" s="104" t="str">
        <f t="shared" si="802"/>
        <v/>
      </c>
      <c r="DN63" s="105" t="str">
        <f t="shared" si="803"/>
        <v/>
      </c>
      <c r="DO63" s="106" t="str">
        <f t="shared" si="804"/>
        <v/>
      </c>
      <c r="DP63" s="107" t="str">
        <f t="shared" si="805"/>
        <v/>
      </c>
      <c r="DQ63" s="108" t="str">
        <f t="shared" si="806"/>
        <v/>
      </c>
      <c r="DR63" s="2" t="str">
        <f>IF(DT63="","",IF((LEN(DT63)-LEN(SUBSTITUTE(DT63,"male","")))/LEN("male")&gt;1,"!",IF(RIGHT(DT63,1)=")","",IF(RIGHT(DT63,2)=") ","",IF(RIGHT(DT63,2)=").","","!!")))))</f>
        <v/>
      </c>
      <c r="DS63" s="99"/>
      <c r="DT63" s="244"/>
      <c r="DU63" s="100" t="str">
        <f t="shared" si="71"/>
        <v/>
      </c>
      <c r="DV63" s="101" t="str">
        <f t="shared" si="807"/>
        <v/>
      </c>
      <c r="DW63" s="102" t="str">
        <f t="shared" si="265"/>
        <v/>
      </c>
      <c r="DX63" s="102" t="str">
        <f t="shared" si="266"/>
        <v/>
      </c>
      <c r="DY63" s="104" t="str">
        <f t="shared" si="808"/>
        <v/>
      </c>
      <c r="DZ63" s="105" t="str">
        <f t="shared" si="809"/>
        <v/>
      </c>
      <c r="EA63" s="106" t="str">
        <f t="shared" si="810"/>
        <v/>
      </c>
      <c r="EB63" s="107" t="str">
        <f t="shared" si="811"/>
        <v/>
      </c>
      <c r="EC63" s="108" t="str">
        <f t="shared" si="812"/>
        <v/>
      </c>
      <c r="ED63" s="2" t="str">
        <f>IF(EF63="","",IF((LEN(EF63)-LEN(SUBSTITUTE(EF63,"male","")))/LEN("male")&gt;1,"!",IF(RIGHT(EF63,1)=")","",IF(RIGHT(EF63,2)=") ","",IF(RIGHT(EF63,2)=").","","!!")))))</f>
        <v/>
      </c>
      <c r="EE63" s="99"/>
      <c r="EF63" s="244"/>
      <c r="EG63" s="100" t="str">
        <f t="shared" si="79"/>
        <v/>
      </c>
      <c r="EH63" s="101" t="str">
        <f t="shared" si="693"/>
        <v/>
      </c>
      <c r="EI63" s="102" t="str">
        <f t="shared" si="623"/>
        <v/>
      </c>
      <c r="EJ63" s="102" t="str">
        <f t="shared" si="614"/>
        <v/>
      </c>
      <c r="EK63" s="104" t="str">
        <f t="shared" si="694"/>
        <v/>
      </c>
      <c r="EL63" s="105" t="str">
        <f t="shared" si="695"/>
        <v/>
      </c>
      <c r="EM63" s="106" t="str">
        <f t="shared" si="696"/>
        <v/>
      </c>
      <c r="EN63" s="107" t="str">
        <f t="shared" si="697"/>
        <v/>
      </c>
      <c r="EO63" s="108" t="str">
        <f t="shared" si="698"/>
        <v/>
      </c>
      <c r="EP63" s="2" t="str">
        <f>IF(ER63="","",IF((LEN(ER63)-LEN(SUBSTITUTE(ER63,"male","")))/LEN("male")&gt;1,"!",IF(RIGHT(ER63,1)=")","",IF(RIGHT(ER63,2)=") ","",IF(RIGHT(ER63,2)=").","","!!")))))</f>
        <v/>
      </c>
      <c r="EQ63" s="99"/>
      <c r="ER63" s="244"/>
      <c r="ES63" s="100" t="str">
        <f t="shared" si="87"/>
        <v/>
      </c>
      <c r="ET63" s="101" t="str">
        <f t="shared" si="275"/>
        <v/>
      </c>
      <c r="EU63" s="102" t="str">
        <f t="shared" si="276"/>
        <v/>
      </c>
      <c r="EV63" s="102" t="str">
        <f t="shared" si="277"/>
        <v/>
      </c>
      <c r="EW63" s="104" t="str">
        <f t="shared" si="278"/>
        <v/>
      </c>
      <c r="EX63" s="105" t="str">
        <f t="shared" si="279"/>
        <v/>
      </c>
      <c r="EY63" s="106" t="str">
        <f t="shared" si="280"/>
        <v/>
      </c>
      <c r="EZ63" s="107" t="str">
        <f t="shared" si="281"/>
        <v/>
      </c>
      <c r="FA63" s="108" t="str">
        <f t="shared" si="282"/>
        <v/>
      </c>
      <c r="FB63" s="2" t="str">
        <f t="shared" si="283"/>
        <v/>
      </c>
      <c r="FC63" s="99"/>
      <c r="FD63" s="244"/>
      <c r="FE63" s="100"/>
      <c r="FF63" s="101" t="str">
        <f>IF(FI63="","",FE$1)</f>
        <v/>
      </c>
      <c r="FG63" s="102"/>
      <c r="FH63" s="103"/>
      <c r="FI63" s="104" t="str">
        <f>IF(FP63="","",IF(ISNUMBER(SEARCH(":",FP63)),MID(FP63,FIND(":",FP63)+2,FIND("(",FP63)-FIND(":",FP63)-3),LEFT(FP63,FIND("(",FP63)-2)))</f>
        <v/>
      </c>
      <c r="FJ63" s="105" t="str">
        <f>IF(FP63="","",MID(FP63,FIND("(",FP63)+1,4))</f>
        <v/>
      </c>
      <c r="FK63" s="106" t="str">
        <f>IF(ISNUMBER(SEARCH("*female*",FP63)),"female",IF(ISNUMBER(SEARCH("*male*",FP63)),"male",""))</f>
        <v/>
      </c>
      <c r="FL63" s="107" t="str">
        <f>IF(FP63="","",IF(ISERROR(MID(FP63,FIND("male,",FP63)+6,(FIND(")",FP63)-(FIND("male,",FP63)+6))))=TRUE,"missing/error",MID(FP63,FIND("male,",FP63)+6,(FIND(")",FP63)-(FIND("male,",FP63)+6)))))</f>
        <v/>
      </c>
      <c r="FM63" s="108" t="str">
        <f>IF(FI63="","",(MID(FI63,(SEARCH("^^",SUBSTITUTE(FI63," ","^^",LEN(FI63)-LEN(SUBSTITUTE(FI63," ","")))))+1,99)&amp;"_"&amp;LEFT(FI63,FIND(" ",FI63)-1)&amp;"_"&amp;FJ63))</f>
        <v/>
      </c>
      <c r="FN63" s="2" t="str">
        <f>IF(FP63="","",IF((LEN(FP63)-LEN(SUBSTITUTE(FP63,"male","")))/LEN("male")&gt;1,"!",IF(RIGHT(FP63,1)=")","",IF(RIGHT(FP63,2)=") ","",IF(RIGHT(FP63,2)=").","","!!")))))</f>
        <v/>
      </c>
      <c r="FO63" s="99"/>
      <c r="FP63" s="244"/>
      <c r="FQ63" s="100" t="str">
        <f>IF(FU63="","",FQ$3)</f>
        <v/>
      </c>
      <c r="FR63" s="101" t="str">
        <f>IF(FU63="","",FQ$1)</f>
        <v/>
      </c>
      <c r="FS63" s="102"/>
      <c r="FT63" s="103"/>
      <c r="FU63" s="104" t="str">
        <f>IF(GB63="","",IF(ISNUMBER(SEARCH(":",GB63)),MID(GB63,FIND(":",GB63)+2,FIND("(",GB63)-FIND(":",GB63)-3),LEFT(GB63,FIND("(",GB63)-2)))</f>
        <v/>
      </c>
      <c r="FV63" s="105" t="str">
        <f>IF(GB63="","",MID(GB63,FIND("(",GB63)+1,4))</f>
        <v/>
      </c>
      <c r="FW63" s="106" t="str">
        <f>IF(ISNUMBER(SEARCH("*female*",GB63)),"female",IF(ISNUMBER(SEARCH("*male*",GB63)),"male",""))</f>
        <v/>
      </c>
      <c r="FX63" s="107" t="str">
        <f>IF(GB63="","",IF(ISERROR(MID(GB63,FIND("male,",GB63)+6,(FIND(")",GB63)-(FIND("male,",GB63)+6))))=TRUE,"missing/error",MID(GB63,FIND("male,",GB63)+6,(FIND(")",GB63)-(FIND("male,",GB63)+6)))))</f>
        <v/>
      </c>
      <c r="FY63" s="108" t="str">
        <f>IF(FU63="","",(MID(FU63,(SEARCH("^^",SUBSTITUTE(FU63," ","^^",LEN(FU63)-LEN(SUBSTITUTE(FU63," ","")))))+1,99)&amp;"_"&amp;LEFT(FU63,FIND(" ",FU63)-1)&amp;"_"&amp;FV63))</f>
        <v/>
      </c>
      <c r="FZ63" s="2" t="str">
        <f>IF(GB63="","",IF((LEN(GB63)-LEN(SUBSTITUTE(GB63,"male","")))/LEN("male")&gt;1,"!",IF(RIGHT(GB63,1)=")","",IF(RIGHT(GB63,2)=") ","",IF(RIGHT(GB63,2)=").","","!!")))))</f>
        <v/>
      </c>
      <c r="GA63" s="99"/>
      <c r="GB63" s="244"/>
      <c r="GC63" s="100" t="str">
        <f>IF(GG63="","",GC$3)</f>
        <v/>
      </c>
      <c r="GD63" s="101" t="str">
        <f>IF(GG63="","",GC$1)</f>
        <v/>
      </c>
      <c r="GE63" s="102"/>
      <c r="GF63" s="103"/>
      <c r="GG63" s="104" t="str">
        <f>IF(GN63="","",IF(ISNUMBER(SEARCH(":",GN63)),MID(GN63,FIND(":",GN63)+2,FIND("(",GN63)-FIND(":",GN63)-3),LEFT(GN63,FIND("(",GN63)-2)))</f>
        <v/>
      </c>
      <c r="GH63" s="105" t="str">
        <f>IF(GN63="","",MID(GN63,FIND("(",GN63)+1,4))</f>
        <v/>
      </c>
      <c r="GI63" s="106" t="str">
        <f>IF(ISNUMBER(SEARCH("*female*",GN63)),"female",IF(ISNUMBER(SEARCH("*male*",GN63)),"male",""))</f>
        <v/>
      </c>
      <c r="GJ63" s="107" t="str">
        <f>IF(GN63="","",IF(ISERROR(MID(GN63,FIND("male,",GN63)+6,(FIND(")",GN63)-(FIND("male,",GN63)+6))))=TRUE,"missing/error",MID(GN63,FIND("male,",GN63)+6,(FIND(")",GN63)-(FIND("male,",GN63)+6)))))</f>
        <v/>
      </c>
      <c r="GK63" s="108" t="str">
        <f>IF(GG63="","",(MID(GG63,(SEARCH("^^",SUBSTITUTE(GG63," ","^^",LEN(GG63)-LEN(SUBSTITUTE(GG63," ","")))))+1,99)&amp;"_"&amp;LEFT(GG63,FIND(" ",GG63)-1)&amp;"_"&amp;GH63))</f>
        <v/>
      </c>
      <c r="GL63" s="2" t="str">
        <f>IF(GN63="","",IF((LEN(GN63)-LEN(SUBSTITUTE(GN63,"male","")))/LEN("male")&gt;1,"!",IF(RIGHT(GN63,1)=")","",IF(RIGHT(GN63,2)=") ","",IF(RIGHT(GN63,2)=").","","!!")))))</f>
        <v/>
      </c>
      <c r="GM63" s="99"/>
      <c r="GN63" s="244"/>
      <c r="GO63" s="100" t="str">
        <f>IF(GS63="","",GO$3)</f>
        <v/>
      </c>
      <c r="GP63" s="101" t="str">
        <f>IF(GS63="","",GO$1)</f>
        <v/>
      </c>
      <c r="GQ63" s="102"/>
      <c r="GR63" s="103"/>
      <c r="GS63" s="104" t="str">
        <f>IF(GZ63="","",IF(ISNUMBER(SEARCH(":",GZ63)),MID(GZ63,FIND(":",GZ63)+2,FIND("(",GZ63)-FIND(":",GZ63)-3),LEFT(GZ63,FIND("(",GZ63)-2)))</f>
        <v/>
      </c>
      <c r="GT63" s="105" t="str">
        <f>IF(GZ63="","",MID(GZ63,FIND("(",GZ63)+1,4))</f>
        <v/>
      </c>
      <c r="GU63" s="106" t="str">
        <f>IF(ISNUMBER(SEARCH("*female*",GZ63)),"female",IF(ISNUMBER(SEARCH("*male*",GZ63)),"male",""))</f>
        <v/>
      </c>
      <c r="GV63" s="107" t="str">
        <f>IF(GZ63="","",IF(ISERROR(MID(GZ63,FIND("male,",GZ63)+6,(FIND(")",GZ63)-(FIND("male,",GZ63)+6))))=TRUE,"missing/error",MID(GZ63,FIND("male,",GZ63)+6,(FIND(")",GZ63)-(FIND("male,",GZ63)+6)))))</f>
        <v/>
      </c>
      <c r="GW63" s="108" t="str">
        <f>IF(GS63="","",(MID(GS63,(SEARCH("^^",SUBSTITUTE(GS63," ","^^",LEN(GS63)-LEN(SUBSTITUTE(GS63," ","")))))+1,99)&amp;"_"&amp;LEFT(GS63,FIND(" ",GS63)-1)&amp;"_"&amp;GT63))</f>
        <v/>
      </c>
      <c r="GX63" s="2" t="str">
        <f>IF(GZ63="","",IF((LEN(GZ63)-LEN(SUBSTITUTE(GZ63,"male","")))/LEN("male")&gt;1,"!",IF(RIGHT(GZ63,1)=")","",IF(RIGHT(GZ63,2)=") ","",IF(RIGHT(GZ63,2)=").","","!!")))))</f>
        <v/>
      </c>
      <c r="GY63" s="99"/>
      <c r="GZ63" s="244"/>
      <c r="HA63" s="100" t="str">
        <f>IF(HE63="","",HA$3)</f>
        <v/>
      </c>
      <c r="HB63" s="101" t="str">
        <f>IF(HE63="","",HA$1)</f>
        <v/>
      </c>
      <c r="HC63" s="102"/>
      <c r="HD63" s="103"/>
      <c r="HE63" s="104" t="str">
        <f>IF(HL63="","",IF(ISNUMBER(SEARCH(":",HL63)),MID(HL63,FIND(":",HL63)+2,FIND("(",HL63)-FIND(":",HL63)-3),LEFT(HL63,FIND("(",HL63)-2)))</f>
        <v/>
      </c>
      <c r="HF63" s="105" t="str">
        <f>IF(HL63="","",MID(HL63,FIND("(",HL63)+1,4))</f>
        <v/>
      </c>
      <c r="HG63" s="106" t="str">
        <f>IF(ISNUMBER(SEARCH("*female*",HL63)),"female",IF(ISNUMBER(SEARCH("*male*",HL63)),"male",""))</f>
        <v/>
      </c>
      <c r="HH63" s="107" t="str">
        <f>IF(HL63="","",IF(ISERROR(MID(HL63,FIND("male,",HL63)+6,(FIND(")",HL63)-(FIND("male,",HL63)+6))))=TRUE,"missing/error",MID(HL63,FIND("male,",HL63)+6,(FIND(")",HL63)-(FIND("male,",HL63)+6)))))</f>
        <v/>
      </c>
      <c r="HI63" s="108" t="str">
        <f>IF(HE63="","",(MID(HE63,(SEARCH("^^",SUBSTITUTE(HE63," ","^^",LEN(HE63)-LEN(SUBSTITUTE(HE63," ","")))))+1,99)&amp;"_"&amp;LEFT(HE63,FIND(" ",HE63)-1)&amp;"_"&amp;HF63))</f>
        <v/>
      </c>
      <c r="HJ63" s="2" t="str">
        <f>IF(HL63="","",IF((LEN(HL63)-LEN(SUBSTITUTE(HL63,"male","")))/LEN("male")&gt;1,"!",IF(RIGHT(HL63,1)=")","",IF(RIGHT(HL63,2)=") ","",IF(RIGHT(HL63,2)=").","","!!")))))</f>
        <v/>
      </c>
      <c r="HK63" s="99"/>
      <c r="HL63" s="244"/>
      <c r="HM63" s="100" t="str">
        <f>IF(HQ63="","",HM$3)</f>
        <v/>
      </c>
      <c r="HN63" s="101" t="str">
        <f>IF(HQ63="","",HM$1)</f>
        <v/>
      </c>
      <c r="HO63" s="102"/>
      <c r="HP63" s="103"/>
      <c r="HQ63" s="104" t="str">
        <f>IF(HX63="","",IF(ISNUMBER(SEARCH(":",HX63)),MID(HX63,FIND(":",HX63)+2,FIND("(",HX63)-FIND(":",HX63)-3),LEFT(HX63,FIND("(",HX63)-2)))</f>
        <v/>
      </c>
      <c r="HR63" s="105" t="str">
        <f>IF(HX63="","",MID(HX63,FIND("(",HX63)+1,4))</f>
        <v/>
      </c>
      <c r="HS63" s="106" t="str">
        <f>IF(ISNUMBER(SEARCH("*female*",HX63)),"female",IF(ISNUMBER(SEARCH("*male*",HX63)),"male",""))</f>
        <v/>
      </c>
      <c r="HT63" s="107" t="str">
        <f>IF(HX63="","",IF(ISERROR(MID(HX63,FIND("male,",HX63)+6,(FIND(")",HX63)-(FIND("male,",HX63)+6))))=TRUE,"missing/error",MID(HX63,FIND("male,",HX63)+6,(FIND(")",HX63)-(FIND("male,",HX63)+6)))))</f>
        <v/>
      </c>
      <c r="HU63" s="108" t="str">
        <f>IF(HQ63="","",(MID(HQ63,(SEARCH("^^",SUBSTITUTE(HQ63," ","^^",LEN(HQ63)-LEN(SUBSTITUTE(HQ63," ","")))))+1,99)&amp;"_"&amp;LEFT(HQ63,FIND(" ",HQ63)-1)&amp;"_"&amp;HR63))</f>
        <v/>
      </c>
      <c r="HV63" s="2" t="str">
        <f>IF(HX63="","",IF((LEN(HX63)-LEN(SUBSTITUTE(HX63,"male","")))/LEN("male")&gt;1,"!",IF(RIGHT(HX63,1)=")","",IF(RIGHT(HX63,2)=") ","",IF(RIGHT(HX63,2)=").","","!!")))))</f>
        <v/>
      </c>
      <c r="HW63" s="99"/>
      <c r="HX63" s="244"/>
      <c r="HY63" s="100" t="str">
        <f>IF(IC63="","",HY$3)</f>
        <v/>
      </c>
      <c r="HZ63" s="101" t="str">
        <f>IF(IC63="","",HY$1)</f>
        <v/>
      </c>
      <c r="IA63" s="102"/>
      <c r="IB63" s="103"/>
      <c r="IC63" s="104" t="str">
        <f>IF(IJ63="","",IF(ISNUMBER(SEARCH(":",IJ63)),MID(IJ63,FIND(":",IJ63)+2,FIND("(",IJ63)-FIND(":",IJ63)-3),LEFT(IJ63,FIND("(",IJ63)-2)))</f>
        <v/>
      </c>
      <c r="ID63" s="105" t="str">
        <f>IF(IJ63="","",MID(IJ63,FIND("(",IJ63)+1,4))</f>
        <v/>
      </c>
      <c r="IE63" s="106" t="str">
        <f>IF(ISNUMBER(SEARCH("*female*",IJ63)),"female",IF(ISNUMBER(SEARCH("*male*",IJ63)),"male",""))</f>
        <v/>
      </c>
      <c r="IF63" s="107" t="str">
        <f>IF(IJ63="","",IF(ISERROR(MID(IJ63,FIND("male,",IJ63)+6,(FIND(")",IJ63)-(FIND("male,",IJ63)+6))))=TRUE,"missing/error",MID(IJ63,FIND("male,",IJ63)+6,(FIND(")",IJ63)-(FIND("male,",IJ63)+6)))))</f>
        <v/>
      </c>
      <c r="IG63" s="108" t="str">
        <f>IF(IC63="","",(MID(IC63,(SEARCH("^^",SUBSTITUTE(IC63," ","^^",LEN(IC63)-LEN(SUBSTITUTE(IC63," ","")))))+1,99)&amp;"_"&amp;LEFT(IC63,FIND(" ",IC63)-1)&amp;"_"&amp;ID63))</f>
        <v/>
      </c>
      <c r="IH63" s="2" t="str">
        <f>IF(IJ63="","",IF((LEN(IJ63)-LEN(SUBSTITUTE(IJ63,"male","")))/LEN("male")&gt;1,"!",IF(RIGHT(IJ63,1)=")","",IF(RIGHT(IJ63,2)=") ","",IF(RIGHT(IJ63,2)=").","","!!")))))</f>
        <v/>
      </c>
      <c r="II63" s="99"/>
      <c r="IJ63" s="244"/>
      <c r="IK63" s="100" t="str">
        <f>IF(IO63="","",IK$3)</f>
        <v/>
      </c>
      <c r="IL63" s="101" t="str">
        <f>IF(IO63="","",IK$1)</f>
        <v/>
      </c>
      <c r="IM63" s="102"/>
      <c r="IN63" s="103"/>
      <c r="IO63" s="104" t="str">
        <f>IF(IV63="","",IF(ISNUMBER(SEARCH(":",IV63)),MID(IV63,FIND(":",IV63)+2,FIND("(",IV63)-FIND(":",IV63)-3),LEFT(IV63,FIND("(",IV63)-2)))</f>
        <v/>
      </c>
      <c r="IP63" s="105" t="str">
        <f>IF(IV63="","",MID(IV63,FIND("(",IV63)+1,4))</f>
        <v/>
      </c>
      <c r="IQ63" s="106" t="str">
        <f>IF(ISNUMBER(SEARCH("*female*",IV63)),"female",IF(ISNUMBER(SEARCH("*male*",IV63)),"male",""))</f>
        <v/>
      </c>
      <c r="IR63" s="107" t="str">
        <f>IF(IV63="","",IF(ISERROR(MID(IV63,FIND("male,",IV63)+6,(FIND(")",IV63)-(FIND("male,",IV63)+6))))=TRUE,"missing/error",MID(IV63,FIND("male,",IV63)+6,(FIND(")",IV63)-(FIND("male,",IV63)+6)))))</f>
        <v/>
      </c>
      <c r="IS63" s="108" t="str">
        <f>IF(IO63="","",(MID(IO63,(SEARCH("^^",SUBSTITUTE(IO63," ","^^",LEN(IO63)-LEN(SUBSTITUTE(IO63," ","")))))+1,99)&amp;"_"&amp;LEFT(IO63,FIND(" ",IO63)-1)&amp;"_"&amp;IP63))</f>
        <v/>
      </c>
      <c r="IT63" s="2" t="str">
        <f>IF(IV63="","",IF((LEN(IV63)-LEN(SUBSTITUTE(IV63,"male","")))/LEN("male")&gt;1,"!",IF(RIGHT(IV63,1)=")","",IF(RIGHT(IV63,2)=") ","",IF(RIGHT(IV63,2)=").","","!!")))))</f>
        <v/>
      </c>
      <c r="IU63" s="99"/>
      <c r="IV63" s="244"/>
      <c r="IW63" s="100" t="str">
        <f>IF(JA63="","",IW$3)</f>
        <v/>
      </c>
      <c r="IX63" s="101" t="str">
        <f>IF(JA63="","",IW$1)</f>
        <v/>
      </c>
      <c r="IY63" s="102"/>
      <c r="IZ63" s="103"/>
      <c r="JA63" s="104" t="str">
        <f>IF(JH63="","",IF(ISNUMBER(SEARCH(":",JH63)),MID(JH63,FIND(":",JH63)+2,FIND("(",JH63)-FIND(":",JH63)-3),LEFT(JH63,FIND("(",JH63)-2)))</f>
        <v/>
      </c>
      <c r="JB63" s="105" t="str">
        <f>IF(JH63="","",MID(JH63,FIND("(",JH63)+1,4))</f>
        <v/>
      </c>
      <c r="JC63" s="106" t="str">
        <f>IF(ISNUMBER(SEARCH("*female*",JH63)),"female",IF(ISNUMBER(SEARCH("*male*",JH63)),"male",""))</f>
        <v/>
      </c>
      <c r="JD63" s="107" t="str">
        <f>IF(JH63="","",IF(ISERROR(MID(JH63,FIND("male,",JH63)+6,(FIND(")",JH63)-(FIND("male,",JH63)+6))))=TRUE,"missing/error",MID(JH63,FIND("male,",JH63)+6,(FIND(")",JH63)-(FIND("male,",JH63)+6)))))</f>
        <v/>
      </c>
      <c r="JE63" s="108" t="str">
        <f>IF(JA63="","",(MID(JA63,(SEARCH("^^",SUBSTITUTE(JA63," ","^^",LEN(JA63)-LEN(SUBSTITUTE(JA63," ","")))))+1,99)&amp;"_"&amp;LEFT(JA63,FIND(" ",JA63)-1)&amp;"_"&amp;JB63))</f>
        <v/>
      </c>
      <c r="JF63" s="2" t="str">
        <f>IF(JH63="","",IF((LEN(JH63)-LEN(SUBSTITUTE(JH63,"male","")))/LEN("male")&gt;1,"!",IF(RIGHT(JH63,1)=")","",IF(RIGHT(JH63,2)=") ","",IF(RIGHT(JH63,2)=").","","!!")))))</f>
        <v/>
      </c>
      <c r="JG63" s="99"/>
      <c r="JH63" s="244"/>
      <c r="JI63" s="100" t="str">
        <f>IF(JM63="","",JI$3)</f>
        <v/>
      </c>
      <c r="JJ63" s="101" t="str">
        <f>IF(JM63="","",JI$1)</f>
        <v/>
      </c>
      <c r="JK63" s="102"/>
      <c r="JL63" s="103"/>
      <c r="JM63" s="104" t="str">
        <f>IF(JT63="","",IF(ISNUMBER(SEARCH(":",JT63)),MID(JT63,FIND(":",JT63)+2,FIND("(",JT63)-FIND(":",JT63)-3),LEFT(JT63,FIND("(",JT63)-2)))</f>
        <v/>
      </c>
      <c r="JN63" s="105" t="str">
        <f>IF(JT63="","",MID(JT63,FIND("(",JT63)+1,4))</f>
        <v/>
      </c>
      <c r="JO63" s="106" t="str">
        <f>IF(ISNUMBER(SEARCH("*female*",JT63)),"female",IF(ISNUMBER(SEARCH("*male*",JT63)),"male",""))</f>
        <v/>
      </c>
      <c r="JP63" s="107" t="str">
        <f>IF(JT63="","",IF(ISERROR(MID(JT63,FIND("male,",JT63)+6,(FIND(")",JT63)-(FIND("male,",JT63)+6))))=TRUE,"missing/error",MID(JT63,FIND("male,",JT63)+6,(FIND(")",JT63)-(FIND("male,",JT63)+6)))))</f>
        <v/>
      </c>
      <c r="JQ63" s="108" t="str">
        <f>IF(JM63="","",(MID(JM63,(SEARCH("^^",SUBSTITUTE(JM63," ","^^",LEN(JM63)-LEN(SUBSTITUTE(JM63," ","")))))+1,99)&amp;"_"&amp;LEFT(JM63,FIND(" ",JM63)-1)&amp;"_"&amp;JN63))</f>
        <v/>
      </c>
      <c r="JR63" s="2" t="str">
        <f>IF(JT63="","",IF((LEN(JT63)-LEN(SUBSTITUTE(JT63,"male","")))/LEN("male")&gt;1,"!",IF(RIGHT(JT63,1)=")","",IF(RIGHT(JT63,2)=") ","",IF(RIGHT(JT63,2)=").","","!!")))))</f>
        <v/>
      </c>
      <c r="JS63" s="99"/>
      <c r="JT63" s="244"/>
      <c r="JU63" s="100" t="str">
        <f>IF(JY63="","",JU$3)</f>
        <v/>
      </c>
      <c r="JV63" s="101" t="str">
        <f>IF(JY63="","",JU$1)</f>
        <v/>
      </c>
      <c r="JW63" s="102"/>
      <c r="JX63" s="103"/>
      <c r="JY63" s="104" t="str">
        <f>IF(KF63="","",IF(ISNUMBER(SEARCH(":",KF63)),MID(KF63,FIND(":",KF63)+2,FIND("(",KF63)-FIND(":",KF63)-3),LEFT(KF63,FIND("(",KF63)-2)))</f>
        <v/>
      </c>
      <c r="JZ63" s="105" t="str">
        <f>IF(KF63="","",MID(KF63,FIND("(",KF63)+1,4))</f>
        <v/>
      </c>
      <c r="KA63" s="106" t="str">
        <f>IF(ISNUMBER(SEARCH("*female*",KF63)),"female",IF(ISNUMBER(SEARCH("*male*",KF63)),"male",""))</f>
        <v/>
      </c>
      <c r="KB63" s="107" t="str">
        <f>IF(KF63="","",IF(ISERROR(MID(KF63,FIND("male,",KF63)+6,(FIND(")",KF63)-(FIND("male,",KF63)+6))))=TRUE,"missing/error",MID(KF63,FIND("male,",KF63)+6,(FIND(")",KF63)-(FIND("male,",KF63)+6)))))</f>
        <v/>
      </c>
      <c r="KC63" s="108" t="str">
        <f>IF(JY63="","",(MID(JY63,(SEARCH("^^",SUBSTITUTE(JY63," ","^^",LEN(JY63)-LEN(SUBSTITUTE(JY63," ","")))))+1,99)&amp;"_"&amp;LEFT(JY63,FIND(" ",JY63)-1)&amp;"_"&amp;JZ63))</f>
        <v/>
      </c>
      <c r="KD63" s="2" t="str">
        <f>IF(KF63="","",IF((LEN(KF63)-LEN(SUBSTITUTE(KF63,"male","")))/LEN("male")&gt;1,"!",IF(RIGHT(KF63,1)=")","",IF(RIGHT(KF63,2)=") ","",IF(RIGHT(KF63,2)=").","","!!")))))</f>
        <v/>
      </c>
      <c r="KE63" s="99"/>
      <c r="KF63" s="244"/>
    </row>
    <row r="64" spans="1:292" ht="13.5" customHeight="1" x14ac:dyDescent="0.25">
      <c r="A64" s="20"/>
      <c r="B64" s="99" t="s">
        <v>803</v>
      </c>
      <c r="C64" s="2" t="s">
        <v>802</v>
      </c>
      <c r="D64" s="244"/>
      <c r="E64" s="100"/>
      <c r="F64" s="101"/>
      <c r="G64" s="102"/>
      <c r="H64" s="103"/>
      <c r="I64" s="104"/>
      <c r="J64" s="105"/>
      <c r="K64" s="106"/>
      <c r="L64" s="107"/>
      <c r="M64" s="108"/>
      <c r="O64" s="99"/>
      <c r="P64" s="244"/>
      <c r="Q64" s="100"/>
      <c r="R64" s="101"/>
      <c r="S64" s="102"/>
      <c r="T64" s="103"/>
      <c r="U64" s="104"/>
      <c r="V64" s="105"/>
      <c r="W64" s="106"/>
      <c r="X64" s="107"/>
      <c r="Y64" s="108"/>
      <c r="AA64" s="99"/>
      <c r="AB64" s="244"/>
      <c r="AC64" s="100"/>
      <c r="AD64" s="101"/>
      <c r="AE64" s="102"/>
      <c r="AF64" s="103"/>
      <c r="AG64" s="104"/>
      <c r="AH64" s="105"/>
      <c r="AI64" s="106"/>
      <c r="AJ64" s="107"/>
      <c r="AK64" s="108"/>
      <c r="AM64" s="99"/>
      <c r="AN64" s="244"/>
      <c r="AO64" s="100"/>
      <c r="AP64" s="101"/>
      <c r="AQ64" s="102"/>
      <c r="AR64" s="103"/>
      <c r="AS64" s="104"/>
      <c r="AT64" s="105"/>
      <c r="AU64" s="106"/>
      <c r="AV64" s="107"/>
      <c r="AW64" s="108"/>
      <c r="AY64" s="99"/>
      <c r="AZ64" s="244"/>
      <c r="BA64" s="100"/>
      <c r="BB64" s="101"/>
      <c r="BC64" s="102"/>
      <c r="BD64" s="103"/>
      <c r="BE64" s="104"/>
      <c r="BF64" s="105"/>
      <c r="BG64" s="106"/>
      <c r="BH64" s="107"/>
      <c r="BI64" s="108"/>
      <c r="BK64" s="99"/>
      <c r="BL64" s="244"/>
      <c r="BM64" s="100">
        <f t="shared" si="794"/>
        <v>38642</v>
      </c>
      <c r="BN64" s="101" t="str">
        <f t="shared" si="795"/>
        <v>Bondevik II</v>
      </c>
      <c r="BO64" s="102">
        <v>38261</v>
      </c>
      <c r="BP64" s="103">
        <v>38642</v>
      </c>
      <c r="BQ64" s="104" t="str">
        <f t="shared" si="796"/>
        <v>Morten Andreas Meyer</v>
      </c>
      <c r="BR64" s="105" t="str">
        <f t="shared" si="797"/>
        <v>1959</v>
      </c>
      <c r="BS64" s="106" t="str">
        <f t="shared" si="798"/>
        <v>male</v>
      </c>
      <c r="BT64" s="107" t="s">
        <v>299</v>
      </c>
      <c r="BU64" s="108" t="str">
        <f t="shared" si="799"/>
        <v>Meyer_Morten_1959</v>
      </c>
      <c r="BV64" s="2" t="str">
        <f>IF(BX64="","",IF((LEN(BX64)-LEN(SUBSTITUTE(BX64,"male","")))/LEN("male")&gt;1,"!",IF(RIGHT(BX64,1)=")","",IF(RIGHT(BX64,2)=") ","",IF(RIGHT(BX64,2)=").","","!!")))))</f>
        <v/>
      </c>
      <c r="BW64" s="99"/>
      <c r="BX64" s="244" t="s">
        <v>653</v>
      </c>
      <c r="BY64" s="100"/>
      <c r="BZ64" s="101"/>
      <c r="CA64" s="102"/>
      <c r="CB64" s="103"/>
      <c r="CC64" s="104"/>
      <c r="CD64" s="105"/>
      <c r="CE64" s="106"/>
      <c r="CF64" s="107"/>
      <c r="CG64" s="108"/>
      <c r="CI64" s="99"/>
      <c r="CJ64" s="244"/>
      <c r="CK64" s="100"/>
      <c r="CL64" s="101"/>
      <c r="CM64" s="102"/>
      <c r="CN64" s="103"/>
      <c r="CO64" s="104"/>
      <c r="CP64" s="105"/>
      <c r="CQ64" s="106"/>
      <c r="CR64" s="107"/>
      <c r="CS64" s="108"/>
      <c r="CU64" s="99"/>
      <c r="CV64" s="244"/>
      <c r="CW64" s="100"/>
      <c r="CX64" s="101"/>
      <c r="CY64" s="102"/>
      <c r="CZ64" s="102"/>
      <c r="DA64" s="104"/>
      <c r="DB64" s="105"/>
      <c r="DC64" s="106"/>
      <c r="DD64" s="107"/>
      <c r="DE64" s="108"/>
      <c r="DG64" s="99"/>
      <c r="DH64" s="246"/>
      <c r="DI64" s="100"/>
      <c r="DJ64" s="101"/>
      <c r="DK64" s="102" t="str">
        <f t="shared" si="256"/>
        <v/>
      </c>
      <c r="DL64" s="102" t="str">
        <f t="shared" si="257"/>
        <v/>
      </c>
      <c r="DM64" s="104"/>
      <c r="DN64" s="105"/>
      <c r="DO64" s="106"/>
      <c r="DP64" s="107"/>
      <c r="DQ64" s="108"/>
      <c r="DS64" s="99"/>
      <c r="DT64" s="244"/>
      <c r="DU64" s="100" t="str">
        <f t="shared" si="71"/>
        <v/>
      </c>
      <c r="DV64" s="101"/>
      <c r="DW64" s="102" t="str">
        <f t="shared" si="265"/>
        <v/>
      </c>
      <c r="DX64" s="102" t="str">
        <f t="shared" si="266"/>
        <v/>
      </c>
      <c r="DY64" s="104"/>
      <c r="DZ64" s="105"/>
      <c r="EA64" s="106"/>
      <c r="EB64" s="107"/>
      <c r="EC64" s="108"/>
      <c r="EE64" s="99"/>
      <c r="EF64" s="244"/>
      <c r="EG64" s="100" t="str">
        <f t="shared" si="79"/>
        <v/>
      </c>
      <c r="EH64" s="101"/>
      <c r="EI64" s="102" t="str">
        <f t="shared" si="623"/>
        <v/>
      </c>
      <c r="EJ64" s="102" t="str">
        <f t="shared" si="614"/>
        <v/>
      </c>
      <c r="EK64" s="104"/>
      <c r="EL64" s="105"/>
      <c r="EM64" s="106"/>
      <c r="EN64" s="107"/>
      <c r="EO64" s="108"/>
      <c r="EQ64" s="99"/>
      <c r="ER64" s="244"/>
      <c r="ES64" s="100" t="str">
        <f t="shared" si="87"/>
        <v/>
      </c>
      <c r="ET64" s="101" t="str">
        <f t="shared" si="275"/>
        <v/>
      </c>
      <c r="EU64" s="102" t="str">
        <f t="shared" si="276"/>
        <v/>
      </c>
      <c r="EV64" s="102" t="str">
        <f t="shared" si="277"/>
        <v/>
      </c>
      <c r="EW64" s="104" t="str">
        <f t="shared" si="278"/>
        <v/>
      </c>
      <c r="EX64" s="105" t="str">
        <f t="shared" si="279"/>
        <v/>
      </c>
      <c r="EY64" s="106" t="str">
        <f t="shared" si="280"/>
        <v/>
      </c>
      <c r="EZ64" s="107" t="str">
        <f t="shared" si="281"/>
        <v/>
      </c>
      <c r="FA64" s="108" t="str">
        <f t="shared" si="282"/>
        <v/>
      </c>
      <c r="FB64" s="2" t="str">
        <f t="shared" si="283"/>
        <v/>
      </c>
      <c r="FC64" s="99"/>
      <c r="FD64" s="244"/>
      <c r="FE64" s="100"/>
      <c r="FF64" s="101"/>
      <c r="FG64" s="102"/>
      <c r="FH64" s="103"/>
      <c r="FI64" s="104"/>
      <c r="FJ64" s="105"/>
      <c r="FK64" s="106"/>
      <c r="FL64" s="107"/>
      <c r="FM64" s="108"/>
      <c r="FO64" s="99"/>
      <c r="FP64" s="244"/>
      <c r="FQ64" s="100"/>
      <c r="FR64" s="101"/>
      <c r="FS64" s="102"/>
      <c r="FT64" s="103"/>
      <c r="FU64" s="104"/>
      <c r="FV64" s="105"/>
      <c r="FW64" s="106"/>
      <c r="FX64" s="107"/>
      <c r="FY64" s="108"/>
      <c r="GA64" s="99"/>
      <c r="GB64" s="244"/>
      <c r="GC64" s="100"/>
      <c r="GD64" s="101"/>
      <c r="GE64" s="102"/>
      <c r="GF64" s="103"/>
      <c r="GG64" s="104"/>
      <c r="GH64" s="105"/>
      <c r="GI64" s="106"/>
      <c r="GJ64" s="107"/>
      <c r="GK64" s="108"/>
      <c r="GM64" s="99"/>
      <c r="GN64" s="244"/>
      <c r="GO64" s="100"/>
      <c r="GP64" s="101"/>
      <c r="GQ64" s="102"/>
      <c r="GR64" s="103"/>
      <c r="GS64" s="104"/>
      <c r="GT64" s="105"/>
      <c r="GU64" s="106"/>
      <c r="GV64" s="107"/>
      <c r="GW64" s="108"/>
      <c r="GY64" s="99"/>
      <c r="GZ64" s="244"/>
      <c r="HA64" s="100"/>
      <c r="HB64" s="101"/>
      <c r="HC64" s="102"/>
      <c r="HD64" s="103"/>
      <c r="HE64" s="104"/>
      <c r="HF64" s="105"/>
      <c r="HG64" s="106"/>
      <c r="HH64" s="107"/>
      <c r="HI64" s="108"/>
      <c r="HK64" s="99"/>
      <c r="HL64" s="244"/>
      <c r="HM64" s="100"/>
      <c r="HN64" s="101"/>
      <c r="HO64" s="102"/>
      <c r="HP64" s="103"/>
      <c r="HQ64" s="104"/>
      <c r="HR64" s="105"/>
      <c r="HS64" s="106"/>
      <c r="HT64" s="107"/>
      <c r="HU64" s="108"/>
      <c r="HW64" s="99"/>
      <c r="HX64" s="244"/>
      <c r="HY64" s="100"/>
      <c r="HZ64" s="101"/>
      <c r="IA64" s="102"/>
      <c r="IB64" s="103"/>
      <c r="IC64" s="104"/>
      <c r="ID64" s="105"/>
      <c r="IE64" s="106"/>
      <c r="IF64" s="107"/>
      <c r="IG64" s="108"/>
      <c r="II64" s="99"/>
      <c r="IJ64" s="244"/>
      <c r="IK64" s="100"/>
      <c r="IL64" s="101"/>
      <c r="IM64" s="102"/>
      <c r="IN64" s="103"/>
      <c r="IO64" s="104"/>
      <c r="IP64" s="105"/>
      <c r="IQ64" s="106"/>
      <c r="IR64" s="107"/>
      <c r="IS64" s="108"/>
      <c r="IU64" s="99"/>
      <c r="IV64" s="244"/>
      <c r="IW64" s="100"/>
      <c r="IX64" s="101"/>
      <c r="IY64" s="102"/>
      <c r="IZ64" s="103"/>
      <c r="JA64" s="104"/>
      <c r="JB64" s="105"/>
      <c r="JC64" s="106"/>
      <c r="JD64" s="107"/>
      <c r="JE64" s="108"/>
      <c r="JG64" s="99"/>
      <c r="JH64" s="244"/>
      <c r="JI64" s="100"/>
      <c r="JJ64" s="101"/>
      <c r="JK64" s="102"/>
      <c r="JL64" s="103"/>
      <c r="JM64" s="104"/>
      <c r="JN64" s="105"/>
      <c r="JO64" s="106"/>
      <c r="JP64" s="107"/>
      <c r="JQ64" s="108"/>
      <c r="JS64" s="99"/>
      <c r="JT64" s="244"/>
      <c r="JU64" s="100"/>
      <c r="JV64" s="101"/>
      <c r="JW64" s="102"/>
      <c r="JX64" s="103"/>
      <c r="JY64" s="104"/>
      <c r="JZ64" s="105"/>
      <c r="KA64" s="106"/>
      <c r="KB64" s="107"/>
      <c r="KC64" s="108"/>
      <c r="KE64" s="99"/>
      <c r="KF64" s="244"/>
    </row>
    <row r="65" spans="1:292" ht="13.5" customHeight="1" x14ac:dyDescent="0.25">
      <c r="A65" s="20"/>
      <c r="B65" s="99" t="s">
        <v>557</v>
      </c>
      <c r="C65" s="2" t="s">
        <v>558</v>
      </c>
      <c r="D65" s="244"/>
      <c r="E65" s="100" t="str">
        <f t="shared" si="184"/>
        <v/>
      </c>
      <c r="F65" s="101" t="str">
        <f t="shared" si="185"/>
        <v/>
      </c>
      <c r="G65" s="102"/>
      <c r="H65" s="103"/>
      <c r="I65" s="104" t="str">
        <f t="shared" si="186"/>
        <v/>
      </c>
      <c r="J65" s="105" t="str">
        <f t="shared" si="187"/>
        <v/>
      </c>
      <c r="K65" s="106" t="str">
        <f t="shared" si="188"/>
        <v/>
      </c>
      <c r="L65" s="107" t="str">
        <f t="shared" si="189"/>
        <v/>
      </c>
      <c r="M65" s="108" t="str">
        <f t="shared" si="190"/>
        <v/>
      </c>
      <c r="N65" s="2" t="str">
        <f t="shared" si="191"/>
        <v/>
      </c>
      <c r="O65" s="99"/>
      <c r="P65" s="244" t="s">
        <v>292</v>
      </c>
      <c r="Q65" s="100" t="str">
        <f t="shared" si="192"/>
        <v/>
      </c>
      <c r="R65" s="101" t="str">
        <f t="shared" si="193"/>
        <v/>
      </c>
      <c r="S65" s="102"/>
      <c r="T65" s="103"/>
      <c r="U65" s="104" t="str">
        <f t="shared" si="194"/>
        <v/>
      </c>
      <c r="V65" s="105" t="str">
        <f t="shared" si="195"/>
        <v/>
      </c>
      <c r="W65" s="106" t="str">
        <f t="shared" si="196"/>
        <v/>
      </c>
      <c r="X65" s="107" t="str">
        <f t="shared" si="197"/>
        <v/>
      </c>
      <c r="Y65" s="108" t="str">
        <f t="shared" si="198"/>
        <v/>
      </c>
      <c r="Z65" s="2" t="str">
        <f t="shared" si="199"/>
        <v/>
      </c>
      <c r="AA65" s="99"/>
      <c r="AB65" s="244" t="s">
        <v>292</v>
      </c>
      <c r="AC65" s="100" t="str">
        <f t="shared" si="200"/>
        <v/>
      </c>
      <c r="AD65" s="101" t="str">
        <f t="shared" si="201"/>
        <v/>
      </c>
      <c r="AE65" s="102" t="s">
        <v>292</v>
      </c>
      <c r="AF65" s="103" t="s">
        <v>292</v>
      </c>
      <c r="AG65" s="104" t="str">
        <f t="shared" si="202"/>
        <v/>
      </c>
      <c r="AH65" s="105" t="str">
        <f t="shared" si="203"/>
        <v/>
      </c>
      <c r="AI65" s="106" t="str">
        <f t="shared" si="204"/>
        <v/>
      </c>
      <c r="AJ65" s="107" t="str">
        <f t="shared" si="205"/>
        <v/>
      </c>
      <c r="AK65" s="108" t="str">
        <f t="shared" si="206"/>
        <v/>
      </c>
      <c r="AL65" s="2" t="str">
        <f t="shared" si="207"/>
        <v/>
      </c>
      <c r="AM65" s="99"/>
      <c r="AN65" s="244" t="s">
        <v>292</v>
      </c>
      <c r="AO65" s="100" t="str">
        <f t="shared" si="208"/>
        <v/>
      </c>
      <c r="AP65" s="101" t="str">
        <f t="shared" si="209"/>
        <v/>
      </c>
      <c r="AQ65" s="102" t="s">
        <v>292</v>
      </c>
      <c r="AR65" s="103" t="s">
        <v>292</v>
      </c>
      <c r="AS65" s="104" t="str">
        <f t="shared" si="210"/>
        <v/>
      </c>
      <c r="AT65" s="105" t="str">
        <f t="shared" si="211"/>
        <v/>
      </c>
      <c r="AU65" s="106" t="str">
        <f t="shared" si="212"/>
        <v/>
      </c>
      <c r="AV65" s="107" t="s">
        <v>292</v>
      </c>
      <c r="AW65" s="108" t="str">
        <f t="shared" si="213"/>
        <v/>
      </c>
      <c r="AX65" s="2" t="str">
        <f t="shared" si="214"/>
        <v/>
      </c>
      <c r="AY65" s="99"/>
      <c r="AZ65" s="244" t="s">
        <v>292</v>
      </c>
      <c r="BA65" s="100" t="str">
        <f t="shared" si="215"/>
        <v/>
      </c>
      <c r="BB65" s="101" t="str">
        <f t="shared" si="216"/>
        <v/>
      </c>
      <c r="BC65" s="102" t="s">
        <v>292</v>
      </c>
      <c r="BD65" s="103" t="s">
        <v>292</v>
      </c>
      <c r="BE65" s="104" t="str">
        <f t="shared" si="217"/>
        <v/>
      </c>
      <c r="BF65" s="105" t="str">
        <f t="shared" si="218"/>
        <v/>
      </c>
      <c r="BG65" s="106" t="str">
        <f t="shared" si="219"/>
        <v/>
      </c>
      <c r="BH65" s="107" t="str">
        <f t="shared" si="220"/>
        <v/>
      </c>
      <c r="BI65" s="108" t="str">
        <f t="shared" si="221"/>
        <v/>
      </c>
      <c r="BJ65" s="2" t="str">
        <f t="shared" si="222"/>
        <v/>
      </c>
      <c r="BK65" s="99"/>
      <c r="BL65" s="244" t="s">
        <v>292</v>
      </c>
      <c r="BM65" s="100" t="str">
        <f t="shared" si="223"/>
        <v/>
      </c>
      <c r="BN65" s="101" t="str">
        <f t="shared" si="224"/>
        <v/>
      </c>
      <c r="BO65" s="102" t="s">
        <v>292</v>
      </c>
      <c r="BP65" s="103" t="s">
        <v>292</v>
      </c>
      <c r="BQ65" s="104" t="str">
        <f t="shared" si="225"/>
        <v/>
      </c>
      <c r="BR65" s="105" t="str">
        <f t="shared" si="226"/>
        <v/>
      </c>
      <c r="BS65" s="106" t="str">
        <f t="shared" si="227"/>
        <v/>
      </c>
      <c r="BT65" s="107" t="s">
        <v>292</v>
      </c>
      <c r="BU65" s="108" t="str">
        <f t="shared" si="228"/>
        <v/>
      </c>
      <c r="BV65" s="2" t="str">
        <f t="shared" si="229"/>
        <v/>
      </c>
      <c r="BW65" s="99"/>
      <c r="BX65" s="244" t="s">
        <v>292</v>
      </c>
      <c r="BY65" s="100">
        <f t="shared" si="230"/>
        <v>40106</v>
      </c>
      <c r="BZ65" s="101" t="str">
        <f t="shared" si="231"/>
        <v>Stoltenberg II</v>
      </c>
      <c r="CA65" s="102">
        <v>38642</v>
      </c>
      <c r="CB65" s="103">
        <v>40106</v>
      </c>
      <c r="CC65" s="104" t="str">
        <f t="shared" si="232"/>
        <v>Heidi Grande Røys</v>
      </c>
      <c r="CD65" s="105" t="str">
        <f t="shared" si="233"/>
        <v>1967</v>
      </c>
      <c r="CE65" s="106" t="str">
        <f t="shared" si="234"/>
        <v>female</v>
      </c>
      <c r="CF65" s="107" t="s">
        <v>300</v>
      </c>
      <c r="CG65" s="108" t="str">
        <f t="shared" si="235"/>
        <v>Røys_Heidi_1967</v>
      </c>
      <c r="CH65" s="2" t="str">
        <f t="shared" si="236"/>
        <v/>
      </c>
      <c r="CI65" s="99"/>
      <c r="CJ65" s="244" t="s">
        <v>654</v>
      </c>
      <c r="CK65" s="100">
        <f t="shared" si="237"/>
        <v>41563</v>
      </c>
      <c r="CL65" s="101" t="str">
        <f t="shared" si="238"/>
        <v>Stoltenberg III</v>
      </c>
      <c r="CM65" s="102">
        <v>40106</v>
      </c>
      <c r="CN65" s="103">
        <v>40179</v>
      </c>
      <c r="CO65" s="104" t="str">
        <f t="shared" si="239"/>
        <v>Rigmor Aasrud</v>
      </c>
      <c r="CP65" s="105" t="str">
        <f t="shared" si="240"/>
        <v>1960</v>
      </c>
      <c r="CQ65" s="106" t="str">
        <f t="shared" si="241"/>
        <v>female</v>
      </c>
      <c r="CR65" s="107" t="s">
        <v>295</v>
      </c>
      <c r="CS65" s="108" t="str">
        <f t="shared" si="242"/>
        <v>Aasrud_Rigmor_1960</v>
      </c>
      <c r="CT65" s="2" t="str">
        <f t="shared" si="243"/>
        <v/>
      </c>
      <c r="CU65" s="99"/>
      <c r="CV65" s="244" t="s">
        <v>713</v>
      </c>
      <c r="CW65" s="100" t="str">
        <f t="shared" si="244"/>
        <v/>
      </c>
      <c r="CX65" s="101" t="str">
        <f t="shared" si="245"/>
        <v/>
      </c>
      <c r="CY65" s="102" t="str">
        <f t="shared" si="246"/>
        <v/>
      </c>
      <c r="CZ65" s="102" t="str">
        <f t="shared" si="247"/>
        <v/>
      </c>
      <c r="DA65" s="104" t="str">
        <f t="shared" si="248"/>
        <v/>
      </c>
      <c r="DB65" s="105" t="str">
        <f t="shared" si="249"/>
        <v/>
      </c>
      <c r="DC65" s="106" t="str">
        <f t="shared" si="250"/>
        <v/>
      </c>
      <c r="DD65" s="107" t="str">
        <f t="shared" si="251"/>
        <v/>
      </c>
      <c r="DE65" s="108" t="str">
        <f t="shared" si="252"/>
        <v/>
      </c>
      <c r="DF65" s="2" t="str">
        <f t="shared" si="253"/>
        <v/>
      </c>
      <c r="DG65" s="99"/>
      <c r="DH65" s="244"/>
      <c r="DI65" s="100" t="str">
        <f t="shared" si="254"/>
        <v/>
      </c>
      <c r="DJ65" s="101" t="str">
        <f t="shared" si="255"/>
        <v/>
      </c>
      <c r="DK65" s="102" t="str">
        <f t="shared" si="256"/>
        <v/>
      </c>
      <c r="DL65" s="102" t="str">
        <f t="shared" si="257"/>
        <v/>
      </c>
      <c r="DM65" s="104" t="str">
        <f t="shared" si="258"/>
        <v/>
      </c>
      <c r="DN65" s="105" t="str">
        <f t="shared" si="259"/>
        <v/>
      </c>
      <c r="DO65" s="106" t="str">
        <f t="shared" si="260"/>
        <v/>
      </c>
      <c r="DP65" s="107" t="str">
        <f t="shared" si="261"/>
        <v/>
      </c>
      <c r="DQ65" s="108" t="str">
        <f t="shared" si="262"/>
        <v/>
      </c>
      <c r="DR65" s="2" t="str">
        <f t="shared" si="263"/>
        <v/>
      </c>
      <c r="DS65" s="99"/>
      <c r="DT65" s="244"/>
      <c r="DU65" s="100" t="str">
        <f t="shared" si="71"/>
        <v/>
      </c>
      <c r="DV65" s="101" t="str">
        <f t="shared" si="264"/>
        <v/>
      </c>
      <c r="DW65" s="102" t="str">
        <f t="shared" si="265"/>
        <v/>
      </c>
      <c r="DX65" s="102" t="str">
        <f t="shared" si="266"/>
        <v/>
      </c>
      <c r="DY65" s="104" t="str">
        <f t="shared" si="267"/>
        <v/>
      </c>
      <c r="DZ65" s="105" t="str">
        <f t="shared" si="268"/>
        <v/>
      </c>
      <c r="EA65" s="106" t="str">
        <f t="shared" si="269"/>
        <v/>
      </c>
      <c r="EB65" s="107" t="str">
        <f t="shared" si="270"/>
        <v/>
      </c>
      <c r="EC65" s="108" t="str">
        <f t="shared" si="271"/>
        <v/>
      </c>
      <c r="ED65" s="2" t="str">
        <f t="shared" si="272"/>
        <v/>
      </c>
      <c r="EE65" s="99"/>
      <c r="EF65" s="244"/>
      <c r="EG65" s="100" t="str">
        <f t="shared" si="79"/>
        <v/>
      </c>
      <c r="EH65" s="101" t="str">
        <f t="shared" ref="EH65:EH80" si="832">IF(EK65="","",EG$1)</f>
        <v/>
      </c>
      <c r="EI65" s="102" t="str">
        <f t="shared" si="623"/>
        <v/>
      </c>
      <c r="EJ65" s="102" t="str">
        <f t="shared" si="614"/>
        <v/>
      </c>
      <c r="EK65" s="104" t="str">
        <f t="shared" ref="EK65:EK80" si="833">IF(ER65="","",IF(ISNUMBER(SEARCH(":",ER65)),MID(ER65,FIND(":",ER65)+2,FIND("(",ER65)-FIND(":",ER65)-3),LEFT(ER65,FIND("(",ER65)-2)))</f>
        <v/>
      </c>
      <c r="EL65" s="105" t="str">
        <f t="shared" ref="EL65:EL80" si="834">IF(ER65="","",MID(ER65,FIND("(",ER65)+1,4))</f>
        <v/>
      </c>
      <c r="EM65" s="106" t="str">
        <f t="shared" ref="EM65:EM80" si="835">IF(ISNUMBER(SEARCH("*female*",ER65)),"female",IF(ISNUMBER(SEARCH("*male*",ER65)),"male",""))</f>
        <v/>
      </c>
      <c r="EN65" s="107" t="str">
        <f t="shared" ref="EN65:EN80" si="836">IF(ER65="","",IF(ISERROR(MID(ER65,FIND("male,",ER65)+6,(FIND(")",ER65)-(FIND("male,",ER65)+6))))=TRUE,"missing/error",MID(ER65,FIND("male,",ER65)+6,(FIND(")",ER65)-(FIND("male,",ER65)+6)))))</f>
        <v/>
      </c>
      <c r="EO65" s="108" t="str">
        <f t="shared" ref="EO65:EO80" si="837">IF(EK65="","",(MID(EK65,(SEARCH("^^",SUBSTITUTE(EK65," ","^^",LEN(EK65)-LEN(SUBSTITUTE(EK65," ","")))))+1,99)&amp;"_"&amp;LEFT(EK65,FIND(" ",EK65)-1)&amp;"_"&amp;EL65))</f>
        <v/>
      </c>
      <c r="EP65" s="2" t="str">
        <f t="shared" ref="EP65:EP67" si="838">IF(ER65="","",IF((LEN(ER65)-LEN(SUBSTITUTE(ER65,"male","")))/LEN("male")&gt;1,"!",IF(RIGHT(ER65,1)=")","",IF(RIGHT(ER65,2)=") ","",IF(RIGHT(ER65,2)=").","","!!")))))</f>
        <v/>
      </c>
      <c r="EQ65" s="99"/>
      <c r="ER65" s="244"/>
      <c r="ES65" s="100" t="str">
        <f t="shared" si="87"/>
        <v/>
      </c>
      <c r="ET65" s="101" t="str">
        <f t="shared" si="275"/>
        <v/>
      </c>
      <c r="EU65" s="102" t="str">
        <f t="shared" si="276"/>
        <v/>
      </c>
      <c r="EV65" s="102" t="str">
        <f t="shared" si="277"/>
        <v/>
      </c>
      <c r="EW65" s="104" t="str">
        <f t="shared" si="278"/>
        <v/>
      </c>
      <c r="EX65" s="105" t="str">
        <f t="shared" si="279"/>
        <v/>
      </c>
      <c r="EY65" s="106" t="str">
        <f t="shared" si="280"/>
        <v/>
      </c>
      <c r="EZ65" s="107" t="str">
        <f t="shared" si="281"/>
        <v/>
      </c>
      <c r="FA65" s="108" t="str">
        <f t="shared" si="282"/>
        <v/>
      </c>
      <c r="FB65" s="2" t="str">
        <f t="shared" si="283"/>
        <v/>
      </c>
      <c r="FC65" s="99"/>
      <c r="FD65" s="244"/>
      <c r="FE65" s="100"/>
      <c r="FF65" s="101" t="str">
        <f t="shared" si="284"/>
        <v/>
      </c>
      <c r="FG65" s="102"/>
      <c r="FH65" s="103"/>
      <c r="FI65" s="104" t="str">
        <f t="shared" si="285"/>
        <v/>
      </c>
      <c r="FJ65" s="105" t="str">
        <f t="shared" si="286"/>
        <v/>
      </c>
      <c r="FK65" s="106" t="str">
        <f t="shared" si="287"/>
        <v/>
      </c>
      <c r="FL65" s="107" t="str">
        <f t="shared" si="288"/>
        <v/>
      </c>
      <c r="FM65" s="108" t="str">
        <f t="shared" si="289"/>
        <v/>
      </c>
      <c r="FN65" s="2" t="str">
        <f t="shared" si="290"/>
        <v/>
      </c>
      <c r="FO65" s="99"/>
      <c r="FP65" s="244"/>
      <c r="FQ65" s="100" t="str">
        <f t="shared" si="291"/>
        <v/>
      </c>
      <c r="FR65" s="101" t="str">
        <f t="shared" si="292"/>
        <v/>
      </c>
      <c r="FS65" s="102"/>
      <c r="FT65" s="103"/>
      <c r="FU65" s="104" t="str">
        <f t="shared" si="293"/>
        <v/>
      </c>
      <c r="FV65" s="105" t="str">
        <f t="shared" si="294"/>
        <v/>
      </c>
      <c r="FW65" s="106" t="str">
        <f t="shared" si="295"/>
        <v/>
      </c>
      <c r="FX65" s="107" t="str">
        <f t="shared" si="296"/>
        <v/>
      </c>
      <c r="FY65" s="108" t="str">
        <f t="shared" si="297"/>
        <v/>
      </c>
      <c r="FZ65" s="2" t="str">
        <f t="shared" si="298"/>
        <v/>
      </c>
      <c r="GA65" s="99"/>
      <c r="GB65" s="244"/>
      <c r="GC65" s="100" t="str">
        <f t="shared" si="299"/>
        <v/>
      </c>
      <c r="GD65" s="101" t="str">
        <f t="shared" si="300"/>
        <v/>
      </c>
      <c r="GE65" s="102"/>
      <c r="GF65" s="103"/>
      <c r="GG65" s="104" t="str">
        <f t="shared" si="301"/>
        <v/>
      </c>
      <c r="GH65" s="105" t="str">
        <f t="shared" si="302"/>
        <v/>
      </c>
      <c r="GI65" s="106" t="str">
        <f t="shared" si="303"/>
        <v/>
      </c>
      <c r="GJ65" s="107" t="str">
        <f t="shared" si="304"/>
        <v/>
      </c>
      <c r="GK65" s="108" t="str">
        <f t="shared" si="305"/>
        <v/>
      </c>
      <c r="GL65" s="2" t="str">
        <f t="shared" si="306"/>
        <v/>
      </c>
      <c r="GM65" s="99"/>
      <c r="GN65" s="244"/>
      <c r="GO65" s="100" t="str">
        <f t="shared" si="307"/>
        <v/>
      </c>
      <c r="GP65" s="101" t="str">
        <f t="shared" si="308"/>
        <v/>
      </c>
      <c r="GQ65" s="102"/>
      <c r="GR65" s="103"/>
      <c r="GS65" s="104" t="str">
        <f t="shared" si="309"/>
        <v/>
      </c>
      <c r="GT65" s="105" t="str">
        <f t="shared" si="310"/>
        <v/>
      </c>
      <c r="GU65" s="106" t="str">
        <f t="shared" si="311"/>
        <v/>
      </c>
      <c r="GV65" s="107" t="str">
        <f t="shared" si="312"/>
        <v/>
      </c>
      <c r="GW65" s="108" t="str">
        <f t="shared" si="313"/>
        <v/>
      </c>
      <c r="GX65" s="2" t="str">
        <f t="shared" si="314"/>
        <v/>
      </c>
      <c r="GY65" s="99"/>
      <c r="GZ65" s="244"/>
      <c r="HA65" s="100" t="str">
        <f t="shared" si="315"/>
        <v/>
      </c>
      <c r="HB65" s="101" t="str">
        <f t="shared" si="316"/>
        <v/>
      </c>
      <c r="HC65" s="102"/>
      <c r="HD65" s="103"/>
      <c r="HE65" s="104" t="str">
        <f t="shared" si="317"/>
        <v/>
      </c>
      <c r="HF65" s="105" t="str">
        <f t="shared" si="318"/>
        <v/>
      </c>
      <c r="HG65" s="106" t="str">
        <f t="shared" si="319"/>
        <v/>
      </c>
      <c r="HH65" s="107" t="str">
        <f t="shared" si="320"/>
        <v/>
      </c>
      <c r="HI65" s="108" t="str">
        <f t="shared" si="321"/>
        <v/>
      </c>
      <c r="HJ65" s="2" t="str">
        <f t="shared" si="322"/>
        <v/>
      </c>
      <c r="HK65" s="99"/>
      <c r="HL65" s="244"/>
      <c r="HM65" s="100" t="str">
        <f t="shared" si="323"/>
        <v/>
      </c>
      <c r="HN65" s="101" t="str">
        <f t="shared" si="324"/>
        <v/>
      </c>
      <c r="HO65" s="102"/>
      <c r="HP65" s="103"/>
      <c r="HQ65" s="104" t="str">
        <f t="shared" si="325"/>
        <v/>
      </c>
      <c r="HR65" s="105" t="str">
        <f t="shared" si="326"/>
        <v/>
      </c>
      <c r="HS65" s="106" t="str">
        <f t="shared" si="327"/>
        <v/>
      </c>
      <c r="HT65" s="107" t="str">
        <f t="shared" si="328"/>
        <v/>
      </c>
      <c r="HU65" s="108" t="str">
        <f t="shared" si="329"/>
        <v/>
      </c>
      <c r="HV65" s="2" t="str">
        <f t="shared" si="330"/>
        <v/>
      </c>
      <c r="HW65" s="99"/>
      <c r="HX65" s="244"/>
      <c r="HY65" s="100" t="str">
        <f t="shared" si="331"/>
        <v/>
      </c>
      <c r="HZ65" s="101" t="str">
        <f t="shared" si="332"/>
        <v/>
      </c>
      <c r="IA65" s="102"/>
      <c r="IB65" s="103"/>
      <c r="IC65" s="104" t="str">
        <f t="shared" si="333"/>
        <v/>
      </c>
      <c r="ID65" s="105" t="str">
        <f t="shared" si="334"/>
        <v/>
      </c>
      <c r="IE65" s="106" t="str">
        <f t="shared" si="335"/>
        <v/>
      </c>
      <c r="IF65" s="107" t="str">
        <f t="shared" si="336"/>
        <v/>
      </c>
      <c r="IG65" s="108" t="str">
        <f t="shared" si="337"/>
        <v/>
      </c>
      <c r="IH65" s="2" t="str">
        <f t="shared" si="338"/>
        <v/>
      </c>
      <c r="II65" s="99"/>
      <c r="IJ65" s="244"/>
      <c r="IK65" s="100" t="str">
        <f t="shared" si="339"/>
        <v/>
      </c>
      <c r="IL65" s="101" t="str">
        <f t="shared" si="340"/>
        <v/>
      </c>
      <c r="IM65" s="102"/>
      <c r="IN65" s="103"/>
      <c r="IO65" s="104" t="str">
        <f t="shared" si="341"/>
        <v/>
      </c>
      <c r="IP65" s="105" t="str">
        <f t="shared" si="342"/>
        <v/>
      </c>
      <c r="IQ65" s="106" t="str">
        <f t="shared" si="343"/>
        <v/>
      </c>
      <c r="IR65" s="107" t="str">
        <f t="shared" si="344"/>
        <v/>
      </c>
      <c r="IS65" s="108" t="str">
        <f t="shared" si="345"/>
        <v/>
      </c>
      <c r="IT65" s="2" t="str">
        <f t="shared" si="346"/>
        <v/>
      </c>
      <c r="IU65" s="99"/>
      <c r="IV65" s="244"/>
      <c r="IW65" s="100" t="str">
        <f t="shared" si="347"/>
        <v/>
      </c>
      <c r="IX65" s="101" t="str">
        <f t="shared" si="348"/>
        <v/>
      </c>
      <c r="IY65" s="102"/>
      <c r="IZ65" s="103"/>
      <c r="JA65" s="104" t="str">
        <f t="shared" si="349"/>
        <v/>
      </c>
      <c r="JB65" s="105" t="str">
        <f t="shared" si="350"/>
        <v/>
      </c>
      <c r="JC65" s="106" t="str">
        <f t="shared" si="351"/>
        <v/>
      </c>
      <c r="JD65" s="107" t="str">
        <f t="shared" si="352"/>
        <v/>
      </c>
      <c r="JE65" s="108" t="str">
        <f t="shared" si="353"/>
        <v/>
      </c>
      <c r="JF65" s="2" t="str">
        <f t="shared" si="354"/>
        <v/>
      </c>
      <c r="JG65" s="99"/>
      <c r="JH65" s="244"/>
      <c r="JI65" s="100" t="str">
        <f t="shared" si="355"/>
        <v/>
      </c>
      <c r="JJ65" s="101" t="str">
        <f t="shared" si="356"/>
        <v/>
      </c>
      <c r="JK65" s="102"/>
      <c r="JL65" s="103"/>
      <c r="JM65" s="104" t="str">
        <f t="shared" si="357"/>
        <v/>
      </c>
      <c r="JN65" s="105" t="str">
        <f t="shared" si="358"/>
        <v/>
      </c>
      <c r="JO65" s="106" t="str">
        <f t="shared" si="359"/>
        <v/>
      </c>
      <c r="JP65" s="107" t="str">
        <f t="shared" si="360"/>
        <v/>
      </c>
      <c r="JQ65" s="108" t="str">
        <f t="shared" si="361"/>
        <v/>
      </c>
      <c r="JR65" s="2" t="str">
        <f t="shared" si="362"/>
        <v/>
      </c>
      <c r="JS65" s="99"/>
      <c r="JT65" s="244"/>
      <c r="JU65" s="100" t="str">
        <f t="shared" si="363"/>
        <v/>
      </c>
      <c r="JV65" s="101" t="str">
        <f t="shared" si="364"/>
        <v/>
      </c>
      <c r="JW65" s="102"/>
      <c r="JX65" s="103"/>
      <c r="JY65" s="104" t="str">
        <f t="shared" si="365"/>
        <v/>
      </c>
      <c r="JZ65" s="105" t="str">
        <f t="shared" si="366"/>
        <v/>
      </c>
      <c r="KA65" s="106" t="str">
        <f t="shared" si="367"/>
        <v/>
      </c>
      <c r="KB65" s="107" t="str">
        <f t="shared" si="368"/>
        <v/>
      </c>
      <c r="KC65" s="108" t="str">
        <f t="shared" si="369"/>
        <v/>
      </c>
      <c r="KD65" s="2" t="str">
        <f t="shared" si="370"/>
        <v/>
      </c>
      <c r="KE65" s="99"/>
      <c r="KF65" s="244"/>
    </row>
    <row r="66" spans="1:292" ht="13.5" customHeight="1" x14ac:dyDescent="0.25">
      <c r="A66" s="20"/>
      <c r="B66" s="99" t="s">
        <v>557</v>
      </c>
      <c r="C66" s="2" t="s">
        <v>558</v>
      </c>
      <c r="D66" s="244"/>
      <c r="E66" s="100" t="str">
        <f t="shared" si="184"/>
        <v/>
      </c>
      <c r="F66" s="101" t="str">
        <f t="shared" si="185"/>
        <v/>
      </c>
      <c r="G66" s="102"/>
      <c r="H66" s="103"/>
      <c r="I66" s="104" t="str">
        <f t="shared" si="186"/>
        <v/>
      </c>
      <c r="J66" s="105" t="str">
        <f t="shared" si="187"/>
        <v/>
      </c>
      <c r="K66" s="106" t="str">
        <f t="shared" si="188"/>
        <v/>
      </c>
      <c r="L66" s="107" t="str">
        <f t="shared" si="189"/>
        <v/>
      </c>
      <c r="M66" s="108" t="str">
        <f t="shared" si="190"/>
        <v/>
      </c>
      <c r="N66" s="2" t="str">
        <f t="shared" si="191"/>
        <v/>
      </c>
      <c r="O66" s="99"/>
      <c r="P66" s="244"/>
      <c r="Q66" s="100" t="str">
        <f t="shared" si="192"/>
        <v/>
      </c>
      <c r="R66" s="101" t="str">
        <f t="shared" si="193"/>
        <v/>
      </c>
      <c r="S66" s="102"/>
      <c r="T66" s="103"/>
      <c r="U66" s="104" t="str">
        <f t="shared" si="194"/>
        <v/>
      </c>
      <c r="V66" s="105" t="str">
        <f t="shared" si="195"/>
        <v/>
      </c>
      <c r="W66" s="106" t="str">
        <f t="shared" si="196"/>
        <v/>
      </c>
      <c r="X66" s="107" t="str">
        <f t="shared" si="197"/>
        <v/>
      </c>
      <c r="Y66" s="108" t="str">
        <f t="shared" si="198"/>
        <v/>
      </c>
      <c r="Z66" s="2" t="str">
        <f t="shared" si="199"/>
        <v/>
      </c>
      <c r="AA66" s="99"/>
      <c r="AB66" s="244"/>
      <c r="AC66" s="100" t="str">
        <f t="shared" si="200"/>
        <v/>
      </c>
      <c r="AD66" s="101" t="str">
        <f t="shared" si="201"/>
        <v/>
      </c>
      <c r="AE66" s="102"/>
      <c r="AF66" s="103"/>
      <c r="AG66" s="104" t="str">
        <f t="shared" si="202"/>
        <v/>
      </c>
      <c r="AH66" s="105" t="str">
        <f t="shared" si="203"/>
        <v/>
      </c>
      <c r="AI66" s="106" t="str">
        <f t="shared" si="204"/>
        <v/>
      </c>
      <c r="AJ66" s="107" t="str">
        <f t="shared" si="205"/>
        <v/>
      </c>
      <c r="AK66" s="108" t="str">
        <f t="shared" si="206"/>
        <v/>
      </c>
      <c r="AL66" s="2" t="str">
        <f t="shared" si="207"/>
        <v/>
      </c>
      <c r="AM66" s="99"/>
      <c r="AN66" s="244"/>
      <c r="AO66" s="100" t="str">
        <f t="shared" si="208"/>
        <v/>
      </c>
      <c r="AP66" s="101" t="str">
        <f t="shared" si="209"/>
        <v/>
      </c>
      <c r="AQ66" s="102"/>
      <c r="AR66" s="103"/>
      <c r="AS66" s="104" t="str">
        <f t="shared" si="210"/>
        <v/>
      </c>
      <c r="AT66" s="105" t="str">
        <f t="shared" si="211"/>
        <v/>
      </c>
      <c r="AU66" s="106" t="str">
        <f t="shared" si="212"/>
        <v/>
      </c>
      <c r="AV66" s="107" t="s">
        <v>292</v>
      </c>
      <c r="AW66" s="108" t="str">
        <f t="shared" si="213"/>
        <v/>
      </c>
      <c r="AX66" s="2" t="str">
        <f t="shared" si="214"/>
        <v/>
      </c>
      <c r="AY66" s="99"/>
      <c r="AZ66" s="244"/>
      <c r="BA66" s="100" t="str">
        <f t="shared" si="215"/>
        <v/>
      </c>
      <c r="BB66" s="101" t="str">
        <f t="shared" si="216"/>
        <v/>
      </c>
      <c r="BC66" s="102"/>
      <c r="BD66" s="103"/>
      <c r="BE66" s="104" t="str">
        <f t="shared" si="217"/>
        <v/>
      </c>
      <c r="BF66" s="105" t="str">
        <f t="shared" si="218"/>
        <v/>
      </c>
      <c r="BG66" s="106" t="str">
        <f t="shared" si="219"/>
        <v/>
      </c>
      <c r="BH66" s="107" t="str">
        <f t="shared" si="220"/>
        <v/>
      </c>
      <c r="BI66" s="108" t="str">
        <f t="shared" si="221"/>
        <v/>
      </c>
      <c r="BJ66" s="2" t="str">
        <f t="shared" si="222"/>
        <v/>
      </c>
      <c r="BK66" s="99"/>
      <c r="BL66" s="244"/>
      <c r="BM66" s="100" t="str">
        <f t="shared" si="223"/>
        <v/>
      </c>
      <c r="BN66" s="101" t="str">
        <f t="shared" si="224"/>
        <v/>
      </c>
      <c r="BO66" s="102"/>
      <c r="BP66" s="103"/>
      <c r="BQ66" s="104" t="str">
        <f t="shared" si="225"/>
        <v/>
      </c>
      <c r="BR66" s="105" t="str">
        <f t="shared" si="226"/>
        <v/>
      </c>
      <c r="BS66" s="106" t="str">
        <f t="shared" si="227"/>
        <v/>
      </c>
      <c r="BT66" s="107" t="s">
        <v>292</v>
      </c>
      <c r="BU66" s="108" t="str">
        <f t="shared" si="228"/>
        <v/>
      </c>
      <c r="BV66" s="2" t="str">
        <f t="shared" si="229"/>
        <v/>
      </c>
      <c r="BW66" s="99"/>
      <c r="BX66" s="244"/>
      <c r="BY66" s="100" t="str">
        <f t="shared" si="230"/>
        <v/>
      </c>
      <c r="BZ66" s="101" t="str">
        <f t="shared" si="231"/>
        <v/>
      </c>
      <c r="CA66" s="102"/>
      <c r="CB66" s="103"/>
      <c r="CC66" s="104" t="str">
        <f t="shared" si="232"/>
        <v/>
      </c>
      <c r="CD66" s="105" t="str">
        <f t="shared" si="233"/>
        <v/>
      </c>
      <c r="CE66" s="106" t="str">
        <f t="shared" si="234"/>
        <v/>
      </c>
      <c r="CF66" s="107" t="s">
        <v>292</v>
      </c>
      <c r="CG66" s="108" t="str">
        <f t="shared" si="235"/>
        <v/>
      </c>
      <c r="CH66" s="2" t="str">
        <f t="shared" si="236"/>
        <v/>
      </c>
      <c r="CI66" s="99"/>
      <c r="CJ66" s="244"/>
      <c r="CK66" s="100" t="str">
        <f t="shared" si="237"/>
        <v/>
      </c>
      <c r="CL66" s="101" t="str">
        <f t="shared" si="238"/>
        <v/>
      </c>
      <c r="CM66" s="102"/>
      <c r="CN66" s="103"/>
      <c r="CO66" s="104" t="str">
        <f t="shared" si="239"/>
        <v/>
      </c>
      <c r="CP66" s="105" t="str">
        <f t="shared" si="240"/>
        <v/>
      </c>
      <c r="CQ66" s="106" t="str">
        <f t="shared" si="241"/>
        <v/>
      </c>
      <c r="CR66" s="107" t="s">
        <v>292</v>
      </c>
      <c r="CS66" s="108" t="str">
        <f t="shared" si="242"/>
        <v/>
      </c>
      <c r="CT66" s="2" t="str">
        <f t="shared" si="243"/>
        <v/>
      </c>
      <c r="CU66" s="99"/>
      <c r="CV66" s="244"/>
      <c r="CW66" s="100" t="str">
        <f t="shared" si="244"/>
        <v/>
      </c>
      <c r="CX66" s="101" t="str">
        <f t="shared" si="245"/>
        <v/>
      </c>
      <c r="CY66" s="102" t="str">
        <f t="shared" si="246"/>
        <v/>
      </c>
      <c r="CZ66" s="102" t="str">
        <f t="shared" si="247"/>
        <v/>
      </c>
      <c r="DA66" s="104" t="str">
        <f t="shared" si="248"/>
        <v/>
      </c>
      <c r="DB66" s="105" t="str">
        <f t="shared" si="249"/>
        <v/>
      </c>
      <c r="DC66" s="106" t="str">
        <f t="shared" si="250"/>
        <v/>
      </c>
      <c r="DD66" s="107" t="str">
        <f t="shared" si="251"/>
        <v/>
      </c>
      <c r="DE66" s="108" t="str">
        <f t="shared" si="252"/>
        <v/>
      </c>
      <c r="DF66" s="2" t="str">
        <f t="shared" si="253"/>
        <v/>
      </c>
      <c r="DG66" s="99"/>
      <c r="DH66" s="244"/>
      <c r="DI66" s="100" t="str">
        <f t="shared" si="254"/>
        <v/>
      </c>
      <c r="DJ66" s="101" t="str">
        <f t="shared" si="255"/>
        <v/>
      </c>
      <c r="DK66" s="102" t="str">
        <f t="shared" si="256"/>
        <v/>
      </c>
      <c r="DL66" s="102" t="str">
        <f t="shared" si="257"/>
        <v/>
      </c>
      <c r="DM66" s="104" t="str">
        <f t="shared" si="258"/>
        <v/>
      </c>
      <c r="DN66" s="105" t="str">
        <f t="shared" si="259"/>
        <v/>
      </c>
      <c r="DO66" s="106" t="str">
        <f t="shared" si="260"/>
        <v/>
      </c>
      <c r="DP66" s="107" t="str">
        <f t="shared" si="261"/>
        <v/>
      </c>
      <c r="DQ66" s="108" t="str">
        <f t="shared" si="262"/>
        <v/>
      </c>
      <c r="DR66" s="2" t="str">
        <f t="shared" si="263"/>
        <v/>
      </c>
      <c r="DS66" s="99"/>
      <c r="DT66" s="244"/>
      <c r="DU66" s="100" t="str">
        <f t="shared" si="71"/>
        <v/>
      </c>
      <c r="DV66" s="101" t="str">
        <f t="shared" si="264"/>
        <v/>
      </c>
      <c r="DW66" s="102" t="str">
        <f t="shared" si="265"/>
        <v/>
      </c>
      <c r="DX66" s="102" t="str">
        <f t="shared" si="266"/>
        <v/>
      </c>
      <c r="DY66" s="104" t="str">
        <f t="shared" si="267"/>
        <v/>
      </c>
      <c r="DZ66" s="105" t="str">
        <f t="shared" si="268"/>
        <v/>
      </c>
      <c r="EA66" s="106" t="str">
        <f t="shared" si="269"/>
        <v/>
      </c>
      <c r="EB66" s="107" t="str">
        <f t="shared" si="270"/>
        <v/>
      </c>
      <c r="EC66" s="108" t="str">
        <f t="shared" si="271"/>
        <v/>
      </c>
      <c r="ED66" s="2" t="str">
        <f t="shared" si="272"/>
        <v/>
      </c>
      <c r="EE66" s="99"/>
      <c r="EF66" s="244"/>
      <c r="EG66" s="100" t="str">
        <f t="shared" si="79"/>
        <v/>
      </c>
      <c r="EH66" s="101" t="str">
        <f t="shared" si="832"/>
        <v/>
      </c>
      <c r="EI66" s="102" t="str">
        <f t="shared" si="623"/>
        <v/>
      </c>
      <c r="EJ66" s="102" t="str">
        <f t="shared" si="614"/>
        <v/>
      </c>
      <c r="EK66" s="104" t="str">
        <f t="shared" si="833"/>
        <v/>
      </c>
      <c r="EL66" s="105" t="str">
        <f t="shared" si="834"/>
        <v/>
      </c>
      <c r="EM66" s="106" t="str">
        <f t="shared" si="835"/>
        <v/>
      </c>
      <c r="EN66" s="107" t="str">
        <f t="shared" si="836"/>
        <v/>
      </c>
      <c r="EO66" s="108" t="str">
        <f t="shared" si="837"/>
        <v/>
      </c>
      <c r="EP66" s="2" t="str">
        <f t="shared" si="838"/>
        <v/>
      </c>
      <c r="EQ66" s="99"/>
      <c r="ER66" s="244"/>
      <c r="ES66" s="100" t="str">
        <f t="shared" si="87"/>
        <v/>
      </c>
      <c r="ET66" s="101" t="str">
        <f t="shared" si="275"/>
        <v/>
      </c>
      <c r="EU66" s="102" t="str">
        <f t="shared" si="276"/>
        <v/>
      </c>
      <c r="EV66" s="102" t="str">
        <f t="shared" si="277"/>
        <v/>
      </c>
      <c r="EW66" s="104" t="str">
        <f t="shared" si="278"/>
        <v/>
      </c>
      <c r="EX66" s="105" t="str">
        <f t="shared" si="279"/>
        <v/>
      </c>
      <c r="EY66" s="106" t="str">
        <f t="shared" si="280"/>
        <v/>
      </c>
      <c r="EZ66" s="107" t="str">
        <f t="shared" si="281"/>
        <v/>
      </c>
      <c r="FA66" s="108" t="str">
        <f t="shared" si="282"/>
        <v/>
      </c>
      <c r="FB66" s="2" t="str">
        <f t="shared" si="283"/>
        <v/>
      </c>
      <c r="FC66" s="99"/>
      <c r="FD66" s="244"/>
      <c r="FE66" s="100"/>
      <c r="FF66" s="101" t="str">
        <f t="shared" si="284"/>
        <v/>
      </c>
      <c r="FG66" s="102"/>
      <c r="FH66" s="103"/>
      <c r="FI66" s="104" t="str">
        <f t="shared" si="285"/>
        <v/>
      </c>
      <c r="FJ66" s="105" t="str">
        <f t="shared" si="286"/>
        <v/>
      </c>
      <c r="FK66" s="106" t="str">
        <f t="shared" si="287"/>
        <v/>
      </c>
      <c r="FL66" s="107" t="str">
        <f t="shared" si="288"/>
        <v/>
      </c>
      <c r="FM66" s="108" t="str">
        <f t="shared" si="289"/>
        <v/>
      </c>
      <c r="FN66" s="2" t="str">
        <f t="shared" si="290"/>
        <v/>
      </c>
      <c r="FO66" s="99"/>
      <c r="FP66" s="244"/>
      <c r="FQ66" s="100" t="str">
        <f t="shared" si="291"/>
        <v/>
      </c>
      <c r="FR66" s="101" t="str">
        <f t="shared" si="292"/>
        <v/>
      </c>
      <c r="FS66" s="102"/>
      <c r="FT66" s="103"/>
      <c r="FU66" s="104" t="str">
        <f t="shared" si="293"/>
        <v/>
      </c>
      <c r="FV66" s="105" t="str">
        <f t="shared" si="294"/>
        <v/>
      </c>
      <c r="FW66" s="106" t="str">
        <f t="shared" si="295"/>
        <v/>
      </c>
      <c r="FX66" s="107" t="str">
        <f t="shared" si="296"/>
        <v/>
      </c>
      <c r="FY66" s="108" t="str">
        <f t="shared" si="297"/>
        <v/>
      </c>
      <c r="FZ66" s="2" t="str">
        <f t="shared" si="298"/>
        <v/>
      </c>
      <c r="GA66" s="99"/>
      <c r="GB66" s="244"/>
      <c r="GC66" s="100" t="str">
        <f t="shared" si="299"/>
        <v/>
      </c>
      <c r="GD66" s="101" t="str">
        <f t="shared" si="300"/>
        <v/>
      </c>
      <c r="GE66" s="102"/>
      <c r="GF66" s="103"/>
      <c r="GG66" s="104" t="str">
        <f t="shared" si="301"/>
        <v/>
      </c>
      <c r="GH66" s="105" t="str">
        <f t="shared" si="302"/>
        <v/>
      </c>
      <c r="GI66" s="106" t="str">
        <f t="shared" si="303"/>
        <v/>
      </c>
      <c r="GJ66" s="107" t="str">
        <f t="shared" si="304"/>
        <v/>
      </c>
      <c r="GK66" s="108" t="str">
        <f t="shared" si="305"/>
        <v/>
      </c>
      <c r="GL66" s="2" t="str">
        <f t="shared" si="306"/>
        <v/>
      </c>
      <c r="GM66" s="99"/>
      <c r="GN66" s="244"/>
      <c r="GO66" s="100" t="str">
        <f t="shared" si="307"/>
        <v/>
      </c>
      <c r="GP66" s="101" t="str">
        <f t="shared" si="308"/>
        <v/>
      </c>
      <c r="GQ66" s="102"/>
      <c r="GR66" s="103"/>
      <c r="GS66" s="104" t="str">
        <f t="shared" si="309"/>
        <v/>
      </c>
      <c r="GT66" s="105" t="str">
        <f t="shared" si="310"/>
        <v/>
      </c>
      <c r="GU66" s="106" t="str">
        <f t="shared" si="311"/>
        <v/>
      </c>
      <c r="GV66" s="107" t="str">
        <f t="shared" si="312"/>
        <v/>
      </c>
      <c r="GW66" s="108" t="str">
        <f t="shared" si="313"/>
        <v/>
      </c>
      <c r="GX66" s="2" t="str">
        <f t="shared" si="314"/>
        <v/>
      </c>
      <c r="GY66" s="99"/>
      <c r="GZ66" s="244"/>
      <c r="HA66" s="100" t="str">
        <f t="shared" si="315"/>
        <v/>
      </c>
      <c r="HB66" s="101" t="str">
        <f t="shared" si="316"/>
        <v/>
      </c>
      <c r="HC66" s="102"/>
      <c r="HD66" s="103"/>
      <c r="HE66" s="104" t="str">
        <f t="shared" si="317"/>
        <v/>
      </c>
      <c r="HF66" s="105" t="str">
        <f t="shared" si="318"/>
        <v/>
      </c>
      <c r="HG66" s="106" t="str">
        <f t="shared" si="319"/>
        <v/>
      </c>
      <c r="HH66" s="107" t="str">
        <f t="shared" si="320"/>
        <v/>
      </c>
      <c r="HI66" s="108" t="str">
        <f t="shared" si="321"/>
        <v/>
      </c>
      <c r="HJ66" s="2" t="str">
        <f t="shared" si="322"/>
        <v/>
      </c>
      <c r="HK66" s="99"/>
      <c r="HL66" s="244"/>
      <c r="HM66" s="100" t="str">
        <f t="shared" si="323"/>
        <v/>
      </c>
      <c r="HN66" s="101" t="str">
        <f t="shared" si="324"/>
        <v/>
      </c>
      <c r="HO66" s="102"/>
      <c r="HP66" s="103"/>
      <c r="HQ66" s="104" t="str">
        <f t="shared" si="325"/>
        <v/>
      </c>
      <c r="HR66" s="105" t="str">
        <f t="shared" si="326"/>
        <v/>
      </c>
      <c r="HS66" s="106" t="str">
        <f t="shared" si="327"/>
        <v/>
      </c>
      <c r="HT66" s="107" t="str">
        <f t="shared" si="328"/>
        <v/>
      </c>
      <c r="HU66" s="108" t="str">
        <f t="shared" si="329"/>
        <v/>
      </c>
      <c r="HV66" s="2" t="str">
        <f t="shared" si="330"/>
        <v/>
      </c>
      <c r="HW66" s="99"/>
      <c r="HX66" s="244"/>
      <c r="HY66" s="100" t="str">
        <f t="shared" si="331"/>
        <v/>
      </c>
      <c r="HZ66" s="101" t="str">
        <f t="shared" si="332"/>
        <v/>
      </c>
      <c r="IA66" s="102"/>
      <c r="IB66" s="103"/>
      <c r="IC66" s="104" t="str">
        <f t="shared" si="333"/>
        <v/>
      </c>
      <c r="ID66" s="105" t="str">
        <f t="shared" si="334"/>
        <v/>
      </c>
      <c r="IE66" s="106" t="str">
        <f t="shared" si="335"/>
        <v/>
      </c>
      <c r="IF66" s="107" t="str">
        <f t="shared" si="336"/>
        <v/>
      </c>
      <c r="IG66" s="108" t="str">
        <f t="shared" si="337"/>
        <v/>
      </c>
      <c r="IH66" s="2" t="str">
        <f t="shared" si="338"/>
        <v/>
      </c>
      <c r="II66" s="99"/>
      <c r="IJ66" s="244"/>
      <c r="IK66" s="100" t="str">
        <f t="shared" si="339"/>
        <v/>
      </c>
      <c r="IL66" s="101" t="str">
        <f t="shared" si="340"/>
        <v/>
      </c>
      <c r="IM66" s="102"/>
      <c r="IN66" s="103"/>
      <c r="IO66" s="104" t="str">
        <f t="shared" si="341"/>
        <v/>
      </c>
      <c r="IP66" s="105" t="str">
        <f t="shared" si="342"/>
        <v/>
      </c>
      <c r="IQ66" s="106" t="str">
        <f t="shared" si="343"/>
        <v/>
      </c>
      <c r="IR66" s="107" t="str">
        <f t="shared" si="344"/>
        <v/>
      </c>
      <c r="IS66" s="108" t="str">
        <f t="shared" si="345"/>
        <v/>
      </c>
      <c r="IT66" s="2" t="str">
        <f t="shared" si="346"/>
        <v/>
      </c>
      <c r="IU66" s="99"/>
      <c r="IV66" s="244"/>
      <c r="IW66" s="100" t="str">
        <f t="shared" si="347"/>
        <v/>
      </c>
      <c r="IX66" s="101" t="str">
        <f t="shared" si="348"/>
        <v/>
      </c>
      <c r="IY66" s="102"/>
      <c r="IZ66" s="103"/>
      <c r="JA66" s="104" t="str">
        <f t="shared" si="349"/>
        <v/>
      </c>
      <c r="JB66" s="105" t="str">
        <f t="shared" si="350"/>
        <v/>
      </c>
      <c r="JC66" s="106" t="str">
        <f t="shared" si="351"/>
        <v/>
      </c>
      <c r="JD66" s="107" t="str">
        <f t="shared" si="352"/>
        <v/>
      </c>
      <c r="JE66" s="108" t="str">
        <f t="shared" si="353"/>
        <v/>
      </c>
      <c r="JF66" s="2" t="str">
        <f t="shared" si="354"/>
        <v/>
      </c>
      <c r="JG66" s="99"/>
      <c r="JH66" s="244"/>
      <c r="JI66" s="100" t="str">
        <f t="shared" si="355"/>
        <v/>
      </c>
      <c r="JJ66" s="101" t="str">
        <f t="shared" si="356"/>
        <v/>
      </c>
      <c r="JK66" s="102"/>
      <c r="JL66" s="103"/>
      <c r="JM66" s="104" t="str">
        <f t="shared" si="357"/>
        <v/>
      </c>
      <c r="JN66" s="105" t="str">
        <f t="shared" si="358"/>
        <v/>
      </c>
      <c r="JO66" s="106" t="str">
        <f t="shared" si="359"/>
        <v/>
      </c>
      <c r="JP66" s="107" t="str">
        <f t="shared" si="360"/>
        <v/>
      </c>
      <c r="JQ66" s="108" t="str">
        <f t="shared" si="361"/>
        <v/>
      </c>
      <c r="JR66" s="2" t="str">
        <f t="shared" si="362"/>
        <v/>
      </c>
      <c r="JS66" s="99"/>
      <c r="JT66" s="244"/>
      <c r="JU66" s="100" t="str">
        <f t="shared" si="363"/>
        <v/>
      </c>
      <c r="JV66" s="101" t="str">
        <f t="shared" si="364"/>
        <v/>
      </c>
      <c r="JW66" s="102"/>
      <c r="JX66" s="103"/>
      <c r="JY66" s="104" t="str">
        <f t="shared" si="365"/>
        <v/>
      </c>
      <c r="JZ66" s="105" t="str">
        <f t="shared" si="366"/>
        <v/>
      </c>
      <c r="KA66" s="106" t="str">
        <f t="shared" si="367"/>
        <v/>
      </c>
      <c r="KB66" s="107" t="str">
        <f t="shared" si="368"/>
        <v/>
      </c>
      <c r="KC66" s="108" t="str">
        <f t="shared" si="369"/>
        <v/>
      </c>
      <c r="KD66" s="2" t="str">
        <f t="shared" si="370"/>
        <v/>
      </c>
      <c r="KE66" s="99"/>
      <c r="KF66" s="244"/>
    </row>
    <row r="67" spans="1:292" ht="13.5" customHeight="1" x14ac:dyDescent="0.25">
      <c r="A67" s="20"/>
      <c r="B67" s="99" t="s">
        <v>557</v>
      </c>
      <c r="C67" s="2" t="s">
        <v>558</v>
      </c>
      <c r="D67" s="244"/>
      <c r="E67" s="100" t="str">
        <f t="shared" si="184"/>
        <v/>
      </c>
      <c r="F67" s="101" t="str">
        <f t="shared" si="185"/>
        <v/>
      </c>
      <c r="G67" s="102"/>
      <c r="H67" s="103"/>
      <c r="I67" s="104" t="str">
        <f t="shared" si="186"/>
        <v/>
      </c>
      <c r="J67" s="105" t="str">
        <f t="shared" si="187"/>
        <v/>
      </c>
      <c r="K67" s="106" t="str">
        <f t="shared" si="188"/>
        <v/>
      </c>
      <c r="L67" s="107" t="str">
        <f t="shared" si="189"/>
        <v/>
      </c>
      <c r="M67" s="108" t="str">
        <f t="shared" si="190"/>
        <v/>
      </c>
      <c r="N67" s="2" t="str">
        <f t="shared" si="191"/>
        <v/>
      </c>
      <c r="O67" s="99"/>
      <c r="P67" s="244" t="s">
        <v>292</v>
      </c>
      <c r="Q67" s="100" t="str">
        <f t="shared" si="192"/>
        <v/>
      </c>
      <c r="R67" s="101" t="str">
        <f t="shared" si="193"/>
        <v/>
      </c>
      <c r="S67" s="102"/>
      <c r="T67" s="103"/>
      <c r="U67" s="104" t="str">
        <f t="shared" si="194"/>
        <v/>
      </c>
      <c r="V67" s="105" t="str">
        <f t="shared" si="195"/>
        <v/>
      </c>
      <c r="W67" s="106" t="str">
        <f t="shared" si="196"/>
        <v/>
      </c>
      <c r="X67" s="107" t="str">
        <f t="shared" si="197"/>
        <v/>
      </c>
      <c r="Y67" s="108" t="str">
        <f t="shared" si="198"/>
        <v/>
      </c>
      <c r="Z67" s="2" t="str">
        <f t="shared" si="199"/>
        <v/>
      </c>
      <c r="AA67" s="99"/>
      <c r="AB67" s="244" t="s">
        <v>292</v>
      </c>
      <c r="AC67" s="100" t="str">
        <f t="shared" si="200"/>
        <v/>
      </c>
      <c r="AD67" s="101" t="str">
        <f t="shared" si="201"/>
        <v/>
      </c>
      <c r="AE67" s="102" t="s">
        <v>292</v>
      </c>
      <c r="AF67" s="103" t="s">
        <v>292</v>
      </c>
      <c r="AG67" s="104" t="str">
        <f t="shared" si="202"/>
        <v/>
      </c>
      <c r="AH67" s="105" t="str">
        <f t="shared" si="203"/>
        <v/>
      </c>
      <c r="AI67" s="106" t="str">
        <f t="shared" si="204"/>
        <v/>
      </c>
      <c r="AJ67" s="107" t="str">
        <f t="shared" si="205"/>
        <v/>
      </c>
      <c r="AK67" s="108" t="str">
        <f t="shared" si="206"/>
        <v/>
      </c>
      <c r="AL67" s="2" t="str">
        <f t="shared" si="207"/>
        <v/>
      </c>
      <c r="AM67" s="99"/>
      <c r="AN67" s="244" t="s">
        <v>292</v>
      </c>
      <c r="AO67" s="100" t="str">
        <f t="shared" si="208"/>
        <v/>
      </c>
      <c r="AP67" s="101" t="str">
        <f t="shared" si="209"/>
        <v/>
      </c>
      <c r="AQ67" s="102" t="s">
        <v>292</v>
      </c>
      <c r="AR67" s="103" t="s">
        <v>292</v>
      </c>
      <c r="AS67" s="104" t="str">
        <f t="shared" si="210"/>
        <v/>
      </c>
      <c r="AT67" s="105" t="str">
        <f t="shared" si="211"/>
        <v/>
      </c>
      <c r="AU67" s="106" t="str">
        <f t="shared" si="212"/>
        <v/>
      </c>
      <c r="AV67" s="107" t="s">
        <v>292</v>
      </c>
      <c r="AW67" s="108" t="str">
        <f t="shared" si="213"/>
        <v/>
      </c>
      <c r="AX67" s="2" t="str">
        <f t="shared" si="214"/>
        <v/>
      </c>
      <c r="AY67" s="99"/>
      <c r="AZ67" s="244" t="s">
        <v>292</v>
      </c>
      <c r="BA67" s="100" t="str">
        <f t="shared" si="215"/>
        <v/>
      </c>
      <c r="BB67" s="101" t="str">
        <f t="shared" si="216"/>
        <v/>
      </c>
      <c r="BC67" s="102" t="s">
        <v>292</v>
      </c>
      <c r="BD67" s="103" t="s">
        <v>292</v>
      </c>
      <c r="BE67" s="104" t="str">
        <f t="shared" si="217"/>
        <v/>
      </c>
      <c r="BF67" s="105" t="str">
        <f t="shared" si="218"/>
        <v/>
      </c>
      <c r="BG67" s="106" t="str">
        <f t="shared" si="219"/>
        <v/>
      </c>
      <c r="BH67" s="107" t="str">
        <f t="shared" si="220"/>
        <v/>
      </c>
      <c r="BI67" s="108" t="str">
        <f t="shared" si="221"/>
        <v/>
      </c>
      <c r="BJ67" s="2" t="str">
        <f t="shared" si="222"/>
        <v/>
      </c>
      <c r="BK67" s="99"/>
      <c r="BL67" s="244" t="s">
        <v>292</v>
      </c>
      <c r="BM67" s="100" t="str">
        <f t="shared" si="223"/>
        <v/>
      </c>
      <c r="BN67" s="101" t="str">
        <f t="shared" si="224"/>
        <v/>
      </c>
      <c r="BO67" s="102" t="s">
        <v>292</v>
      </c>
      <c r="BP67" s="103" t="s">
        <v>292</v>
      </c>
      <c r="BQ67" s="104" t="str">
        <f t="shared" si="225"/>
        <v/>
      </c>
      <c r="BR67" s="105" t="str">
        <f t="shared" si="226"/>
        <v/>
      </c>
      <c r="BS67" s="106" t="str">
        <f t="shared" si="227"/>
        <v/>
      </c>
      <c r="BT67" s="107" t="s">
        <v>292</v>
      </c>
      <c r="BU67" s="108" t="str">
        <f t="shared" si="228"/>
        <v/>
      </c>
      <c r="BV67" s="2" t="str">
        <f t="shared" si="229"/>
        <v/>
      </c>
      <c r="BW67" s="99"/>
      <c r="BX67" s="244" t="s">
        <v>292</v>
      </c>
      <c r="BY67" s="100" t="str">
        <f t="shared" si="230"/>
        <v/>
      </c>
      <c r="BZ67" s="101" t="str">
        <f t="shared" si="231"/>
        <v/>
      </c>
      <c r="CA67" s="102" t="s">
        <v>292</v>
      </c>
      <c r="CB67" s="103" t="s">
        <v>292</v>
      </c>
      <c r="CC67" s="104" t="str">
        <f t="shared" si="232"/>
        <v/>
      </c>
      <c r="CD67" s="105" t="str">
        <f t="shared" si="233"/>
        <v/>
      </c>
      <c r="CE67" s="106" t="str">
        <f t="shared" si="234"/>
        <v/>
      </c>
      <c r="CF67" s="107" t="s">
        <v>292</v>
      </c>
      <c r="CG67" s="108" t="str">
        <f t="shared" si="235"/>
        <v/>
      </c>
      <c r="CH67" s="2" t="str">
        <f t="shared" si="236"/>
        <v/>
      </c>
      <c r="CI67" s="99"/>
      <c r="CJ67" s="244" t="s">
        <v>292</v>
      </c>
      <c r="CK67" s="100"/>
      <c r="CL67" s="101"/>
      <c r="CM67" s="102"/>
      <c r="CN67" s="103"/>
      <c r="CO67" s="104"/>
      <c r="CP67" s="105"/>
      <c r="CQ67" s="106"/>
      <c r="CR67" s="107"/>
      <c r="CS67" s="108"/>
      <c r="CU67" s="99"/>
      <c r="CV67" s="244"/>
      <c r="CW67" s="100" t="str">
        <f t="shared" si="244"/>
        <v/>
      </c>
      <c r="CX67" s="101" t="str">
        <f t="shared" si="245"/>
        <v/>
      </c>
      <c r="CY67" s="102" t="str">
        <f t="shared" si="246"/>
        <v/>
      </c>
      <c r="CZ67" s="102" t="str">
        <f t="shared" si="247"/>
        <v/>
      </c>
      <c r="DA67" s="104" t="str">
        <f t="shared" si="248"/>
        <v/>
      </c>
      <c r="DB67" s="105" t="str">
        <f t="shared" si="249"/>
        <v/>
      </c>
      <c r="DC67" s="106" t="str">
        <f t="shared" si="250"/>
        <v/>
      </c>
      <c r="DD67" s="107" t="str">
        <f t="shared" si="251"/>
        <v/>
      </c>
      <c r="DE67" s="108" t="str">
        <f t="shared" si="252"/>
        <v/>
      </c>
      <c r="DF67" s="2" t="str">
        <f t="shared" si="253"/>
        <v/>
      </c>
      <c r="DG67" s="99"/>
      <c r="DH67" s="244"/>
      <c r="DI67" s="100" t="str">
        <f t="shared" ref="DI67:DI69" si="839">IF(DM67="","",DI$3)</f>
        <v/>
      </c>
      <c r="DJ67" s="101" t="str">
        <f t="shared" ref="DJ67:DJ69" si="840">IF(DM67="","",DI$1)</f>
        <v/>
      </c>
      <c r="DK67" s="102" t="str">
        <f t="shared" ref="DK67:DK69" si="841">IF(DM67="","",DI$2)</f>
        <v/>
      </c>
      <c r="DL67" s="102" t="str">
        <f t="shared" ref="DL67:DL69" si="842">IF(DM67="","",DI$3)</f>
        <v/>
      </c>
      <c r="DM67" s="104" t="str">
        <f t="shared" ref="DM67:DM69" si="843">IF(DT67="","",IF(ISNUMBER(SEARCH(":",DT67)),MID(DT67,FIND(":",DT67)+2,FIND("(",DT67)-FIND(":",DT67)-3),LEFT(DT67,FIND("(",DT67)-2)))</f>
        <v/>
      </c>
      <c r="DN67" s="105" t="str">
        <f t="shared" ref="DN67:DN69" si="844">IF(DT67="","",MID(DT67,FIND("(",DT67)+1,4))</f>
        <v/>
      </c>
      <c r="DO67" s="106" t="str">
        <f t="shared" ref="DO67:DO69" si="845">IF(ISNUMBER(SEARCH("*female*",DT67)),"female",IF(ISNUMBER(SEARCH("*male*",DT67)),"male",""))</f>
        <v/>
      </c>
      <c r="DP67" s="107" t="str">
        <f t="shared" ref="DP67:DP69" si="846">IF(DT67="","",IF(ISERROR(MID(DT67,FIND("male,",DT67)+6,(FIND(")",DT67)-(FIND("male,",DT67)+6))))=TRUE,"missing/error",MID(DT67,FIND("male,",DT67)+6,(FIND(")",DT67)-(FIND("male,",DT67)+6)))))</f>
        <v/>
      </c>
      <c r="DQ67" s="108" t="str">
        <f t="shared" ref="DQ67:DQ69" si="847">IF(DM67="","",(MID(DM67,(SEARCH("^^",SUBSTITUTE(DM67," ","^^",LEN(DM67)-LEN(SUBSTITUTE(DM67," ","")))))+1,99)&amp;"_"&amp;LEFT(DM67,FIND(" ",DM67)-1)&amp;"_"&amp;DN67))</f>
        <v/>
      </c>
      <c r="DR67" s="2" t="str">
        <f t="shared" si="263"/>
        <v/>
      </c>
      <c r="DS67" s="99"/>
      <c r="DT67" s="244"/>
      <c r="DU67" s="100" t="str">
        <f t="shared" si="71"/>
        <v/>
      </c>
      <c r="DV67" s="101" t="str">
        <f t="shared" si="264"/>
        <v/>
      </c>
      <c r="DW67" s="102" t="str">
        <f t="shared" si="265"/>
        <v/>
      </c>
      <c r="DX67" s="102" t="str">
        <f t="shared" si="266"/>
        <v/>
      </c>
      <c r="DY67" s="104" t="str">
        <f t="shared" si="267"/>
        <v/>
      </c>
      <c r="DZ67" s="105" t="str">
        <f t="shared" si="268"/>
        <v/>
      </c>
      <c r="EA67" s="106" t="str">
        <f t="shared" si="269"/>
        <v/>
      </c>
      <c r="EB67" s="107" t="str">
        <f t="shared" si="270"/>
        <v/>
      </c>
      <c r="EC67" s="108" t="str">
        <f t="shared" si="271"/>
        <v/>
      </c>
      <c r="ED67" s="2" t="str">
        <f t="shared" si="272"/>
        <v/>
      </c>
      <c r="EE67" s="99"/>
      <c r="EF67" s="244"/>
      <c r="EG67" s="100" t="str">
        <f t="shared" si="79"/>
        <v/>
      </c>
      <c r="EH67" s="101" t="str">
        <f t="shared" si="832"/>
        <v/>
      </c>
      <c r="EI67" s="102" t="str">
        <f t="shared" si="623"/>
        <v/>
      </c>
      <c r="EJ67" s="102" t="str">
        <f t="shared" si="614"/>
        <v/>
      </c>
      <c r="EK67" s="104" t="str">
        <f t="shared" si="833"/>
        <v/>
      </c>
      <c r="EL67" s="105" t="str">
        <f t="shared" si="834"/>
        <v/>
      </c>
      <c r="EM67" s="106" t="str">
        <f t="shared" si="835"/>
        <v/>
      </c>
      <c r="EN67" s="107" t="str">
        <f t="shared" si="836"/>
        <v/>
      </c>
      <c r="EO67" s="108" t="str">
        <f t="shared" si="837"/>
        <v/>
      </c>
      <c r="EP67" s="2" t="str">
        <f t="shared" si="838"/>
        <v/>
      </c>
      <c r="EQ67" s="99"/>
      <c r="ER67" s="244"/>
      <c r="ES67" s="100" t="str">
        <f t="shared" si="87"/>
        <v/>
      </c>
      <c r="ET67" s="101" t="str">
        <f t="shared" si="275"/>
        <v/>
      </c>
      <c r="EU67" s="102" t="str">
        <f t="shared" si="276"/>
        <v/>
      </c>
      <c r="EV67" s="102" t="str">
        <f t="shared" si="277"/>
        <v/>
      </c>
      <c r="EW67" s="104" t="str">
        <f t="shared" si="278"/>
        <v/>
      </c>
      <c r="EX67" s="105" t="str">
        <f t="shared" si="279"/>
        <v/>
      </c>
      <c r="EY67" s="106" t="str">
        <f t="shared" si="280"/>
        <v/>
      </c>
      <c r="EZ67" s="107" t="str">
        <f t="shared" si="281"/>
        <v/>
      </c>
      <c r="FA67" s="108" t="str">
        <f t="shared" si="282"/>
        <v/>
      </c>
      <c r="FB67" s="2" t="str">
        <f t="shared" si="283"/>
        <v/>
      </c>
      <c r="FC67" s="99"/>
      <c r="FD67" s="244"/>
      <c r="FE67" s="100"/>
      <c r="FF67" s="101" t="str">
        <f t="shared" si="284"/>
        <v/>
      </c>
      <c r="FG67" s="102"/>
      <c r="FH67" s="103"/>
      <c r="FI67" s="104" t="str">
        <f t="shared" si="285"/>
        <v/>
      </c>
      <c r="FJ67" s="105" t="str">
        <f t="shared" si="286"/>
        <v/>
      </c>
      <c r="FK67" s="106" t="str">
        <f t="shared" si="287"/>
        <v/>
      </c>
      <c r="FL67" s="107" t="str">
        <f t="shared" si="288"/>
        <v/>
      </c>
      <c r="FM67" s="108" t="str">
        <f t="shared" si="289"/>
        <v/>
      </c>
      <c r="FN67" s="2" t="str">
        <f t="shared" si="290"/>
        <v/>
      </c>
      <c r="FO67" s="99"/>
      <c r="FP67" s="244"/>
      <c r="FQ67" s="100" t="str">
        <f t="shared" si="291"/>
        <v/>
      </c>
      <c r="FR67" s="101" t="str">
        <f t="shared" si="292"/>
        <v/>
      </c>
      <c r="FS67" s="102"/>
      <c r="FT67" s="103"/>
      <c r="FU67" s="104" t="str">
        <f t="shared" si="293"/>
        <v/>
      </c>
      <c r="FV67" s="105" t="str">
        <f t="shared" si="294"/>
        <v/>
      </c>
      <c r="FW67" s="106" t="str">
        <f t="shared" si="295"/>
        <v/>
      </c>
      <c r="FX67" s="107" t="str">
        <f t="shared" si="296"/>
        <v/>
      </c>
      <c r="FY67" s="108" t="str">
        <f t="shared" si="297"/>
        <v/>
      </c>
      <c r="FZ67" s="2" t="str">
        <f t="shared" si="298"/>
        <v/>
      </c>
      <c r="GA67" s="99"/>
      <c r="GB67" s="244"/>
      <c r="GC67" s="100" t="str">
        <f t="shared" si="299"/>
        <v/>
      </c>
      <c r="GD67" s="101" t="str">
        <f t="shared" si="300"/>
        <v/>
      </c>
      <c r="GE67" s="102"/>
      <c r="GF67" s="103"/>
      <c r="GG67" s="104" t="str">
        <f t="shared" si="301"/>
        <v/>
      </c>
      <c r="GH67" s="105" t="str">
        <f t="shared" si="302"/>
        <v/>
      </c>
      <c r="GI67" s="106" t="str">
        <f t="shared" si="303"/>
        <v/>
      </c>
      <c r="GJ67" s="107" t="str">
        <f t="shared" si="304"/>
        <v/>
      </c>
      <c r="GK67" s="108" t="str">
        <f t="shared" si="305"/>
        <v/>
      </c>
      <c r="GL67" s="2" t="str">
        <f t="shared" si="306"/>
        <v/>
      </c>
      <c r="GM67" s="99"/>
      <c r="GN67" s="244"/>
      <c r="GO67" s="100" t="str">
        <f t="shared" si="307"/>
        <v/>
      </c>
      <c r="GP67" s="101" t="str">
        <f t="shared" si="308"/>
        <v/>
      </c>
      <c r="GQ67" s="102"/>
      <c r="GR67" s="103"/>
      <c r="GS67" s="104" t="str">
        <f t="shared" si="309"/>
        <v/>
      </c>
      <c r="GT67" s="105" t="str">
        <f t="shared" si="310"/>
        <v/>
      </c>
      <c r="GU67" s="106" t="str">
        <f t="shared" si="311"/>
        <v/>
      </c>
      <c r="GV67" s="107" t="str">
        <f t="shared" si="312"/>
        <v/>
      </c>
      <c r="GW67" s="108" t="str">
        <f t="shared" si="313"/>
        <v/>
      </c>
      <c r="GX67" s="2" t="str">
        <f t="shared" si="314"/>
        <v/>
      </c>
      <c r="GY67" s="99"/>
      <c r="GZ67" s="244"/>
      <c r="HA67" s="100" t="str">
        <f t="shared" si="315"/>
        <v/>
      </c>
      <c r="HB67" s="101" t="str">
        <f t="shared" si="316"/>
        <v/>
      </c>
      <c r="HC67" s="102"/>
      <c r="HD67" s="103"/>
      <c r="HE67" s="104" t="str">
        <f t="shared" si="317"/>
        <v/>
      </c>
      <c r="HF67" s="105" t="str">
        <f t="shared" si="318"/>
        <v/>
      </c>
      <c r="HG67" s="106" t="str">
        <f t="shared" si="319"/>
        <v/>
      </c>
      <c r="HH67" s="107" t="str">
        <f t="shared" si="320"/>
        <v/>
      </c>
      <c r="HI67" s="108" t="str">
        <f t="shared" si="321"/>
        <v/>
      </c>
      <c r="HJ67" s="2" t="str">
        <f t="shared" si="322"/>
        <v/>
      </c>
      <c r="HK67" s="99"/>
      <c r="HL67" s="244"/>
      <c r="HM67" s="100" t="str">
        <f t="shared" si="323"/>
        <v/>
      </c>
      <c r="HN67" s="101" t="str">
        <f t="shared" si="324"/>
        <v/>
      </c>
      <c r="HO67" s="102"/>
      <c r="HP67" s="103"/>
      <c r="HQ67" s="104" t="str">
        <f t="shared" si="325"/>
        <v/>
      </c>
      <c r="HR67" s="105" t="str">
        <f t="shared" si="326"/>
        <v/>
      </c>
      <c r="HS67" s="106" t="str">
        <f t="shared" si="327"/>
        <v/>
      </c>
      <c r="HT67" s="107" t="str">
        <f t="shared" si="328"/>
        <v/>
      </c>
      <c r="HU67" s="108" t="str">
        <f t="shared" si="329"/>
        <v/>
      </c>
      <c r="HV67" s="2" t="str">
        <f t="shared" si="330"/>
        <v/>
      </c>
      <c r="HW67" s="99"/>
      <c r="HX67" s="244"/>
      <c r="HY67" s="100" t="str">
        <f t="shared" si="331"/>
        <v/>
      </c>
      <c r="HZ67" s="101" t="str">
        <f t="shared" si="332"/>
        <v/>
      </c>
      <c r="IA67" s="102"/>
      <c r="IB67" s="103"/>
      <c r="IC67" s="104" t="str">
        <f t="shared" si="333"/>
        <v/>
      </c>
      <c r="ID67" s="105" t="str">
        <f t="shared" si="334"/>
        <v/>
      </c>
      <c r="IE67" s="106" t="str">
        <f t="shared" si="335"/>
        <v/>
      </c>
      <c r="IF67" s="107" t="str">
        <f t="shared" si="336"/>
        <v/>
      </c>
      <c r="IG67" s="108" t="str">
        <f t="shared" si="337"/>
        <v/>
      </c>
      <c r="IH67" s="2" t="str">
        <f t="shared" si="338"/>
        <v/>
      </c>
      <c r="II67" s="99"/>
      <c r="IJ67" s="244"/>
      <c r="IK67" s="100" t="str">
        <f t="shared" si="339"/>
        <v/>
      </c>
      <c r="IL67" s="101" t="str">
        <f t="shared" si="340"/>
        <v/>
      </c>
      <c r="IM67" s="102"/>
      <c r="IN67" s="103"/>
      <c r="IO67" s="104" t="str">
        <f t="shared" si="341"/>
        <v/>
      </c>
      <c r="IP67" s="105" t="str">
        <f t="shared" si="342"/>
        <v/>
      </c>
      <c r="IQ67" s="106" t="str">
        <f t="shared" si="343"/>
        <v/>
      </c>
      <c r="IR67" s="107" t="str">
        <f t="shared" si="344"/>
        <v/>
      </c>
      <c r="IS67" s="108" t="str">
        <f t="shared" si="345"/>
        <v/>
      </c>
      <c r="IT67" s="2" t="str">
        <f t="shared" si="346"/>
        <v/>
      </c>
      <c r="IU67" s="99"/>
      <c r="IV67" s="244"/>
      <c r="IW67" s="100" t="str">
        <f t="shared" si="347"/>
        <v/>
      </c>
      <c r="IX67" s="101" t="str">
        <f t="shared" si="348"/>
        <v/>
      </c>
      <c r="IY67" s="102"/>
      <c r="IZ67" s="103"/>
      <c r="JA67" s="104" t="str">
        <f t="shared" si="349"/>
        <v/>
      </c>
      <c r="JB67" s="105" t="str">
        <f t="shared" si="350"/>
        <v/>
      </c>
      <c r="JC67" s="106" t="str">
        <f t="shared" si="351"/>
        <v/>
      </c>
      <c r="JD67" s="107" t="str">
        <f t="shared" si="352"/>
        <v/>
      </c>
      <c r="JE67" s="108" t="str">
        <f t="shared" si="353"/>
        <v/>
      </c>
      <c r="JF67" s="2" t="str">
        <f t="shared" si="354"/>
        <v/>
      </c>
      <c r="JG67" s="99"/>
      <c r="JH67" s="244"/>
      <c r="JI67" s="100" t="str">
        <f t="shared" si="355"/>
        <v/>
      </c>
      <c r="JJ67" s="101" t="str">
        <f t="shared" si="356"/>
        <v/>
      </c>
      <c r="JK67" s="102"/>
      <c r="JL67" s="103"/>
      <c r="JM67" s="104" t="str">
        <f t="shared" si="357"/>
        <v/>
      </c>
      <c r="JN67" s="105" t="str">
        <f t="shared" si="358"/>
        <v/>
      </c>
      <c r="JO67" s="106" t="str">
        <f t="shared" si="359"/>
        <v/>
      </c>
      <c r="JP67" s="107" t="str">
        <f t="shared" si="360"/>
        <v/>
      </c>
      <c r="JQ67" s="108" t="str">
        <f t="shared" si="361"/>
        <v/>
      </c>
      <c r="JR67" s="2" t="str">
        <f t="shared" si="362"/>
        <v/>
      </c>
      <c r="JS67" s="99"/>
      <c r="JT67" s="244"/>
      <c r="JU67" s="100" t="str">
        <f t="shared" si="363"/>
        <v/>
      </c>
      <c r="JV67" s="101" t="str">
        <f t="shared" si="364"/>
        <v/>
      </c>
      <c r="JW67" s="102"/>
      <c r="JX67" s="103"/>
      <c r="JY67" s="104" t="str">
        <f t="shared" si="365"/>
        <v/>
      </c>
      <c r="JZ67" s="105" t="str">
        <f t="shared" si="366"/>
        <v/>
      </c>
      <c r="KA67" s="106" t="str">
        <f t="shared" si="367"/>
        <v/>
      </c>
      <c r="KB67" s="107" t="str">
        <f t="shared" si="368"/>
        <v/>
      </c>
      <c r="KC67" s="108" t="str">
        <f t="shared" si="369"/>
        <v/>
      </c>
      <c r="KD67" s="2" t="str">
        <f t="shared" si="370"/>
        <v/>
      </c>
      <c r="KE67" s="99"/>
      <c r="KF67" s="244"/>
    </row>
    <row r="68" spans="1:292" ht="13.5" customHeight="1" x14ac:dyDescent="0.25">
      <c r="A68" s="20"/>
      <c r="B68" s="99" t="s">
        <v>800</v>
      </c>
      <c r="C68" s="2" t="s">
        <v>801</v>
      </c>
      <c r="D68" s="244"/>
      <c r="E68" s="100"/>
      <c r="F68" s="101"/>
      <c r="G68" s="102"/>
      <c r="H68" s="103"/>
      <c r="I68" s="104"/>
      <c r="J68" s="105"/>
      <c r="K68" s="106"/>
      <c r="L68" s="107"/>
      <c r="M68" s="108"/>
      <c r="O68" s="99"/>
      <c r="P68" s="244"/>
      <c r="Q68" s="100"/>
      <c r="R68" s="101"/>
      <c r="S68" s="102"/>
      <c r="T68" s="103"/>
      <c r="U68" s="104"/>
      <c r="V68" s="105"/>
      <c r="W68" s="106"/>
      <c r="X68" s="107"/>
      <c r="Y68" s="108"/>
      <c r="AA68" s="99"/>
      <c r="AB68" s="244"/>
      <c r="AC68" s="100"/>
      <c r="AD68" s="101"/>
      <c r="AE68" s="102"/>
      <c r="AF68" s="103"/>
      <c r="AG68" s="104"/>
      <c r="AH68" s="105"/>
      <c r="AI68" s="106"/>
      <c r="AJ68" s="107"/>
      <c r="AK68" s="108"/>
      <c r="AM68" s="99"/>
      <c r="AN68" s="244"/>
      <c r="AO68" s="100"/>
      <c r="AP68" s="101"/>
      <c r="AQ68" s="102"/>
      <c r="AR68" s="103"/>
      <c r="AS68" s="104"/>
      <c r="AT68" s="105"/>
      <c r="AU68" s="106"/>
      <c r="AV68" s="107"/>
      <c r="AW68" s="108"/>
      <c r="AY68" s="99"/>
      <c r="AZ68" s="244"/>
      <c r="BA68" s="100"/>
      <c r="BB68" s="101"/>
      <c r="BC68" s="102"/>
      <c r="BD68" s="103"/>
      <c r="BE68" s="104"/>
      <c r="BF68" s="105"/>
      <c r="BG68" s="106"/>
      <c r="BH68" s="107"/>
      <c r="BI68" s="108"/>
      <c r="BK68" s="99"/>
      <c r="BL68" s="244"/>
      <c r="BM68" s="100"/>
      <c r="BN68" s="101"/>
      <c r="BO68" s="102"/>
      <c r="BP68" s="103"/>
      <c r="BQ68" s="104"/>
      <c r="BR68" s="105"/>
      <c r="BS68" s="106"/>
      <c r="BT68" s="107"/>
      <c r="BU68" s="108"/>
      <c r="BW68" s="99"/>
      <c r="BX68" s="244"/>
      <c r="BY68" s="100"/>
      <c r="BZ68" s="101"/>
      <c r="CA68" s="102"/>
      <c r="CB68" s="103"/>
      <c r="CC68" s="104"/>
      <c r="CD68" s="105"/>
      <c r="CE68" s="106"/>
      <c r="CF68" s="107"/>
      <c r="CG68" s="108"/>
      <c r="CI68" s="99"/>
      <c r="CJ68" s="244"/>
      <c r="CK68" s="100">
        <f t="shared" ref="CK68" si="848">IF(CO68="","",CK$3)</f>
        <v>41563</v>
      </c>
      <c r="CL68" s="101" t="str">
        <f t="shared" ref="CL68" si="849">IF(CO68="","",CK$1)</f>
        <v>Stoltenberg III</v>
      </c>
      <c r="CM68" s="102">
        <v>40179</v>
      </c>
      <c r="CN68" s="103">
        <f>CK$3</f>
        <v>41563</v>
      </c>
      <c r="CO68" s="104" t="str">
        <f t="shared" ref="CO68" si="850">IF(CV68="","",IF(ISNUMBER(SEARCH(":",CV68)),MID(CV68,FIND(":",CV68)+2,FIND("(",CV68)-FIND(":",CV68)-3),LEFT(CV68,FIND("(",CV68)-2)))</f>
        <v>Rigmor Aasrud</v>
      </c>
      <c r="CP68" s="105" t="str">
        <f t="shared" ref="CP68" si="851">IF(CV68="","",MID(CV68,FIND("(",CV68)+1,4))</f>
        <v>1960</v>
      </c>
      <c r="CQ68" s="106" t="str">
        <f t="shared" ref="CQ68" si="852">IF(ISNUMBER(SEARCH("*female*",CV68)),"female",IF(ISNUMBER(SEARCH("*male*",CV68)),"male",""))</f>
        <v>female</v>
      </c>
      <c r="CR68" s="107" t="s">
        <v>295</v>
      </c>
      <c r="CS68" s="108" t="str">
        <f t="shared" ref="CS68" si="853">IF(CO68="","",(MID(CO68,(SEARCH("^^",SUBSTITUTE(CO68," ","^^",LEN(CO68)-LEN(SUBSTITUTE(CO68," ","")))))+1,99)&amp;"_"&amp;LEFT(CO68,FIND(" ",CO68)-1)&amp;"_"&amp;CP68))</f>
        <v>Aasrud_Rigmor_1960</v>
      </c>
      <c r="CT68" s="2" t="str">
        <f t="shared" ref="CT68" si="854">IF(CV68="","",IF((LEN(CV68)-LEN(SUBSTITUTE(CV68,"male","")))/LEN("male")&gt;1,"!",IF(RIGHT(CV68,1)=")","",IF(RIGHT(CV68,2)=") ","",IF(RIGHT(CV68,2)=").","","!!")))))</f>
        <v/>
      </c>
      <c r="CU68" s="99"/>
      <c r="CV68" s="244" t="s">
        <v>713</v>
      </c>
      <c r="CW68" s="100"/>
      <c r="CX68" s="101"/>
      <c r="CY68" s="102"/>
      <c r="CZ68" s="102"/>
      <c r="DA68" s="104"/>
      <c r="DB68" s="105"/>
      <c r="DC68" s="106"/>
      <c r="DD68" s="107"/>
      <c r="DE68" s="108"/>
      <c r="DG68" s="99"/>
      <c r="DH68" s="244"/>
      <c r="DI68" s="100" t="str">
        <f t="shared" si="839"/>
        <v/>
      </c>
      <c r="DJ68" s="101" t="str">
        <f t="shared" si="840"/>
        <v/>
      </c>
      <c r="DK68" s="102" t="str">
        <f t="shared" si="841"/>
        <v/>
      </c>
      <c r="DL68" s="102" t="str">
        <f t="shared" si="842"/>
        <v/>
      </c>
      <c r="DM68" s="104" t="str">
        <f t="shared" si="843"/>
        <v/>
      </c>
      <c r="DN68" s="105" t="str">
        <f t="shared" si="844"/>
        <v/>
      </c>
      <c r="DO68" s="106" t="str">
        <f t="shared" si="845"/>
        <v/>
      </c>
      <c r="DP68" s="107" t="str">
        <f t="shared" si="846"/>
        <v/>
      </c>
      <c r="DQ68" s="108" t="str">
        <f t="shared" si="847"/>
        <v/>
      </c>
      <c r="DS68" s="99"/>
      <c r="DT68" s="244"/>
      <c r="DU68" s="100" t="str">
        <f t="shared" si="71"/>
        <v/>
      </c>
      <c r="DV68" s="101" t="str">
        <f t="shared" ref="DV68:DV69" si="855">IF(DY68="","",DU$1)</f>
        <v/>
      </c>
      <c r="DW68" s="102" t="str">
        <f t="shared" ref="DW68:DW69" si="856">IF(DY68="","",DU$2)</f>
        <v/>
      </c>
      <c r="DX68" s="102" t="str">
        <f t="shared" ref="DX68:DX69" si="857">IF(DY68="","",DU$3)</f>
        <v/>
      </c>
      <c r="DY68" s="104" t="str">
        <f t="shared" ref="DY68:DY69" si="858">IF(EF68="","",IF(ISNUMBER(SEARCH(":",EF68)),MID(EF68,FIND(":",EF68)+2,FIND("(",EF68)-FIND(":",EF68)-3),LEFT(EF68,FIND("(",EF68)-2)))</f>
        <v/>
      </c>
      <c r="DZ68" s="105" t="str">
        <f t="shared" ref="DZ68:DZ69" si="859">IF(EF68="","",MID(EF68,FIND("(",EF68)+1,4))</f>
        <v/>
      </c>
      <c r="EA68" s="106" t="str">
        <f t="shared" ref="EA68:EA69" si="860">IF(ISNUMBER(SEARCH("*female*",EF68)),"female",IF(ISNUMBER(SEARCH("*male*",EF68)),"male",""))</f>
        <v/>
      </c>
      <c r="EB68" s="107" t="str">
        <f t="shared" ref="EB68:EB69" si="861">IF(EF68="","",IF(ISERROR(MID(EF68,FIND("male,",EF68)+6,(FIND(")",EF68)-(FIND("male,",EF68)+6))))=TRUE,"missing/error",MID(EF68,FIND("male,",EF68)+6,(FIND(")",EF68)-(FIND("male,",EF68)+6)))))</f>
        <v/>
      </c>
      <c r="EC68" s="108" t="str">
        <f t="shared" ref="EC68:EC69" si="862">IF(DY68="","",(MID(DY68,(SEARCH("^^",SUBSTITUTE(DY68," ","^^",LEN(DY68)-LEN(SUBSTITUTE(DY68," ","")))))+1,99)&amp;"_"&amp;LEFT(DY68,FIND(" ",DY68)-1)&amp;"_"&amp;DZ68))</f>
        <v/>
      </c>
      <c r="EE68" s="99"/>
      <c r="EF68" s="244"/>
      <c r="EG68" s="100" t="str">
        <f t="shared" si="79"/>
        <v/>
      </c>
      <c r="EH68" s="101" t="str">
        <f t="shared" si="832"/>
        <v/>
      </c>
      <c r="EI68" s="102" t="str">
        <f t="shared" si="623"/>
        <v/>
      </c>
      <c r="EJ68" s="102" t="str">
        <f t="shared" si="614"/>
        <v/>
      </c>
      <c r="EK68" s="104" t="str">
        <f t="shared" si="833"/>
        <v/>
      </c>
      <c r="EL68" s="105" t="str">
        <f t="shared" si="834"/>
        <v/>
      </c>
      <c r="EM68" s="106" t="str">
        <f t="shared" si="835"/>
        <v/>
      </c>
      <c r="EN68" s="107" t="str">
        <f t="shared" si="836"/>
        <v/>
      </c>
      <c r="EO68" s="108" t="str">
        <f t="shared" si="837"/>
        <v/>
      </c>
      <c r="EQ68" s="99"/>
      <c r="ER68" s="244"/>
      <c r="ES68" s="100" t="str">
        <f t="shared" si="87"/>
        <v/>
      </c>
      <c r="ET68" s="101" t="str">
        <f t="shared" si="275"/>
        <v/>
      </c>
      <c r="EU68" s="102" t="str">
        <f t="shared" si="276"/>
        <v/>
      </c>
      <c r="EV68" s="102" t="str">
        <f t="shared" si="277"/>
        <v/>
      </c>
      <c r="EW68" s="104" t="str">
        <f t="shared" si="278"/>
        <v/>
      </c>
      <c r="EX68" s="105" t="str">
        <f t="shared" si="279"/>
        <v/>
      </c>
      <c r="EY68" s="106" t="str">
        <f t="shared" si="280"/>
        <v/>
      </c>
      <c r="EZ68" s="107" t="str">
        <f t="shared" si="281"/>
        <v/>
      </c>
      <c r="FA68" s="108" t="str">
        <f t="shared" si="282"/>
        <v/>
      </c>
      <c r="FB68" s="2" t="str">
        <f t="shared" si="283"/>
        <v/>
      </c>
      <c r="FC68" s="99"/>
      <c r="FD68" s="244"/>
      <c r="FE68" s="100"/>
      <c r="FF68" s="101"/>
      <c r="FG68" s="102"/>
      <c r="FH68" s="103"/>
      <c r="FI68" s="104"/>
      <c r="FJ68" s="105"/>
      <c r="FK68" s="106"/>
      <c r="FL68" s="107"/>
      <c r="FM68" s="108"/>
      <c r="FO68" s="99"/>
      <c r="FP68" s="244"/>
      <c r="FQ68" s="100"/>
      <c r="FR68" s="101"/>
      <c r="FS68" s="102"/>
      <c r="FT68" s="103"/>
      <c r="FU68" s="104"/>
      <c r="FV68" s="105"/>
      <c r="FW68" s="106"/>
      <c r="FX68" s="107"/>
      <c r="FY68" s="108"/>
      <c r="GA68" s="99"/>
      <c r="GB68" s="244"/>
      <c r="GC68" s="100"/>
      <c r="GD68" s="101"/>
      <c r="GE68" s="102"/>
      <c r="GF68" s="103"/>
      <c r="GG68" s="104"/>
      <c r="GH68" s="105"/>
      <c r="GI68" s="106"/>
      <c r="GJ68" s="107"/>
      <c r="GK68" s="108"/>
      <c r="GM68" s="99"/>
      <c r="GN68" s="244"/>
      <c r="GO68" s="100"/>
      <c r="GP68" s="101"/>
      <c r="GQ68" s="102"/>
      <c r="GR68" s="103"/>
      <c r="GS68" s="104"/>
      <c r="GT68" s="105"/>
      <c r="GU68" s="106"/>
      <c r="GV68" s="107"/>
      <c r="GW68" s="108"/>
      <c r="GY68" s="99"/>
      <c r="GZ68" s="244"/>
      <c r="HA68" s="100"/>
      <c r="HB68" s="101"/>
      <c r="HC68" s="102"/>
      <c r="HD68" s="103"/>
      <c r="HE68" s="104"/>
      <c r="HF68" s="105"/>
      <c r="HG68" s="106"/>
      <c r="HH68" s="107"/>
      <c r="HI68" s="108"/>
      <c r="HK68" s="99"/>
      <c r="HL68" s="244"/>
      <c r="HM68" s="100"/>
      <c r="HN68" s="101"/>
      <c r="HO68" s="102"/>
      <c r="HP68" s="103"/>
      <c r="HQ68" s="104"/>
      <c r="HR68" s="105"/>
      <c r="HS68" s="106"/>
      <c r="HT68" s="107"/>
      <c r="HU68" s="108"/>
      <c r="HW68" s="99"/>
      <c r="HX68" s="244"/>
      <c r="HY68" s="100"/>
      <c r="HZ68" s="101"/>
      <c r="IA68" s="102"/>
      <c r="IB68" s="103"/>
      <c r="IC68" s="104"/>
      <c r="ID68" s="105"/>
      <c r="IE68" s="106"/>
      <c r="IF68" s="107"/>
      <c r="IG68" s="108"/>
      <c r="II68" s="99"/>
      <c r="IJ68" s="244"/>
      <c r="IK68" s="100"/>
      <c r="IL68" s="101"/>
      <c r="IM68" s="102"/>
      <c r="IN68" s="103"/>
      <c r="IO68" s="104"/>
      <c r="IP68" s="105"/>
      <c r="IQ68" s="106"/>
      <c r="IR68" s="107"/>
      <c r="IS68" s="108"/>
      <c r="IU68" s="99"/>
      <c r="IV68" s="244"/>
      <c r="IW68" s="100"/>
      <c r="IX68" s="101"/>
      <c r="IY68" s="102"/>
      <c r="IZ68" s="103"/>
      <c r="JA68" s="104"/>
      <c r="JB68" s="105"/>
      <c r="JC68" s="106"/>
      <c r="JD68" s="107"/>
      <c r="JE68" s="108"/>
      <c r="JG68" s="99"/>
      <c r="JH68" s="244"/>
      <c r="JI68" s="100"/>
      <c r="JJ68" s="101"/>
      <c r="JK68" s="102"/>
      <c r="JL68" s="103"/>
      <c r="JM68" s="104"/>
      <c r="JN68" s="105"/>
      <c r="JO68" s="106"/>
      <c r="JP68" s="107"/>
      <c r="JQ68" s="108"/>
      <c r="JS68" s="99"/>
      <c r="JT68" s="244"/>
      <c r="JU68" s="100"/>
      <c r="JV68" s="101"/>
      <c r="JW68" s="102"/>
      <c r="JX68" s="103"/>
      <c r="JY68" s="104"/>
      <c r="JZ68" s="105"/>
      <c r="KA68" s="106"/>
      <c r="KB68" s="107"/>
      <c r="KC68" s="108"/>
      <c r="KE68" s="99"/>
      <c r="KF68" s="244"/>
    </row>
    <row r="69" spans="1:292" ht="13.5" customHeight="1" x14ac:dyDescent="0.25">
      <c r="A69" s="20"/>
      <c r="B69" s="99" t="s">
        <v>799</v>
      </c>
      <c r="C69" s="2" t="s">
        <v>798</v>
      </c>
      <c r="D69" s="244"/>
      <c r="E69" s="100"/>
      <c r="F69" s="101"/>
      <c r="G69" s="102"/>
      <c r="H69" s="103"/>
      <c r="I69" s="104"/>
      <c r="J69" s="105"/>
      <c r="K69" s="106"/>
      <c r="L69" s="107"/>
      <c r="M69" s="108"/>
      <c r="O69" s="99"/>
      <c r="P69" s="244"/>
      <c r="Q69" s="100"/>
      <c r="R69" s="101"/>
      <c r="S69" s="102"/>
      <c r="T69" s="103"/>
      <c r="U69" s="104"/>
      <c r="V69" s="105"/>
      <c r="W69" s="106"/>
      <c r="X69" s="107"/>
      <c r="Y69" s="108"/>
      <c r="AA69" s="99"/>
      <c r="AB69" s="244"/>
      <c r="AC69" s="100"/>
      <c r="AD69" s="101"/>
      <c r="AE69" s="102"/>
      <c r="AF69" s="103"/>
      <c r="AG69" s="104"/>
      <c r="AH69" s="105"/>
      <c r="AI69" s="106"/>
      <c r="AJ69" s="107"/>
      <c r="AK69" s="108"/>
      <c r="AM69" s="99"/>
      <c r="AN69" s="244"/>
      <c r="AO69" s="100"/>
      <c r="AP69" s="101"/>
      <c r="AQ69" s="102"/>
      <c r="AR69" s="103"/>
      <c r="AS69" s="104"/>
      <c r="AT69" s="105"/>
      <c r="AU69" s="106"/>
      <c r="AV69" s="107"/>
      <c r="AW69" s="108"/>
      <c r="AY69" s="99"/>
      <c r="AZ69" s="244"/>
      <c r="BA69" s="100"/>
      <c r="BB69" s="101"/>
      <c r="BC69" s="102"/>
      <c r="BD69" s="103"/>
      <c r="BE69" s="104"/>
      <c r="BF69" s="105"/>
      <c r="BG69" s="106"/>
      <c r="BH69" s="107"/>
      <c r="BI69" s="108"/>
      <c r="BK69" s="99"/>
      <c r="BL69" s="244"/>
      <c r="BM69" s="100"/>
      <c r="BN69" s="101"/>
      <c r="BO69" s="102"/>
      <c r="BP69" s="103"/>
      <c r="BQ69" s="104"/>
      <c r="BR69" s="105"/>
      <c r="BS69" s="106"/>
      <c r="BT69" s="107"/>
      <c r="BU69" s="108"/>
      <c r="BW69" s="99"/>
      <c r="BX69" s="244"/>
      <c r="BY69" s="100"/>
      <c r="BZ69" s="101"/>
      <c r="CA69" s="102"/>
      <c r="CB69" s="103"/>
      <c r="CC69" s="104"/>
      <c r="CD69" s="105"/>
      <c r="CE69" s="106"/>
      <c r="CF69" s="107"/>
      <c r="CG69" s="108"/>
      <c r="CI69" s="99"/>
      <c r="CJ69" s="244"/>
      <c r="CK69" s="100"/>
      <c r="CL69" s="101"/>
      <c r="CM69" s="102"/>
      <c r="CN69" s="103"/>
      <c r="CO69" s="104"/>
      <c r="CP69" s="105"/>
      <c r="CQ69" s="106"/>
      <c r="CR69" s="107"/>
      <c r="CS69" s="108"/>
      <c r="CU69" s="99"/>
      <c r="CV69" s="244"/>
      <c r="CW69" s="100">
        <f t="shared" ref="CW69" si="863">IF(DA69="","",CW$3)</f>
        <v>43117</v>
      </c>
      <c r="CX69" s="101" t="str">
        <f t="shared" ref="CX69" si="864">IF(DA69="","",CW$1)</f>
        <v>Solberg I</v>
      </c>
      <c r="CY69" s="102">
        <f t="shared" ref="CY69" si="865">IF($DA69="","",CW$2)</f>
        <v>41563</v>
      </c>
      <c r="CZ69" s="102">
        <f t="shared" ref="CZ69" si="866">IF($DA69="","",CW$3)</f>
        <v>43117</v>
      </c>
      <c r="DA69" s="104" t="str">
        <f t="shared" ref="DA69" si="867">IF(DH69="","",IF(ISNUMBER(SEARCH(":",DH69)),MID(DH69,FIND(":",DH69)+2,FIND("(",DH69)-FIND(":",DH69)-3),LEFT(DH69,FIND("(",DH69)-2)))</f>
        <v>Jan Tore Sanner</v>
      </c>
      <c r="DB69" s="105" t="str">
        <f t="shared" ref="DB69" si="868">IF(DH69="","",MID(DH69,FIND("(",DH69)+1,4))</f>
        <v>1965</v>
      </c>
      <c r="DC69" s="106" t="str">
        <f t="shared" ref="DC69" si="869">IF(ISNUMBER(SEARCH("*female*",DH69)),"female",IF(ISNUMBER(SEARCH("*male*",DH69)),"male",""))</f>
        <v>male</v>
      </c>
      <c r="DD69" s="107" t="str">
        <f t="shared" ref="DD69" si="870">IF(DH69="","",IF(ISERROR(MID(DH69,FIND("male,",DH69)+6,(FIND(")",DH69)-(FIND("male,",DH69)+6))))=TRUE,"missing/error",MID(DH69,FIND("male,",DH69)+6,(FIND(")",DH69)-(FIND("male,",DH69)+6)))))</f>
        <v>no_h01</v>
      </c>
      <c r="DE69" s="108" t="str">
        <f t="shared" ref="DE69" si="871">IF(DA69="","",(MID(DA69,(SEARCH("^^",SUBSTITUTE(DA69," ","^^",LEN(DA69)-LEN(SUBSTITUTE(DA69," ","")))))+1,99)&amp;"_"&amp;LEFT(DA69,FIND(" ",DA69)-1)&amp;"_"&amp;DB69))</f>
        <v>Sanner_Jan_1965</v>
      </c>
      <c r="DF69" s="2" t="str">
        <f t="shared" ref="DF69" si="872">IF(DH69="","",IF((LEN(DH69)-LEN(SUBSTITUTE(DH69,"male","")))/LEN("male")&gt;1,"!",IF(RIGHT(DH69,1)=")","",IF(RIGHT(DH69,2)=") ","",IF(RIGHT(DH69,2)=").","","!!")))))</f>
        <v/>
      </c>
      <c r="DG69" s="99"/>
      <c r="DH69" s="246" t="s">
        <v>826</v>
      </c>
      <c r="DI69" s="100">
        <f t="shared" si="839"/>
        <v>43487</v>
      </c>
      <c r="DJ69" s="101" t="str">
        <f t="shared" si="840"/>
        <v>Solberg II</v>
      </c>
      <c r="DK69" s="102">
        <f t="shared" si="841"/>
        <v>43117</v>
      </c>
      <c r="DL69" s="102">
        <f t="shared" si="842"/>
        <v>43487</v>
      </c>
      <c r="DM69" s="104" t="str">
        <f t="shared" si="843"/>
        <v>Monica Mæland</v>
      </c>
      <c r="DN69" s="105" t="str">
        <f t="shared" si="844"/>
        <v>1968</v>
      </c>
      <c r="DO69" s="106" t="str">
        <f t="shared" si="845"/>
        <v>female</v>
      </c>
      <c r="DP69" s="107" t="str">
        <f t="shared" si="846"/>
        <v>no_h01</v>
      </c>
      <c r="DQ69" s="108" t="str">
        <f t="shared" si="847"/>
        <v>Mæland_Monica_1968</v>
      </c>
      <c r="DS69" s="99"/>
      <c r="DT69" s="246" t="s">
        <v>829</v>
      </c>
      <c r="DU69" s="100">
        <f t="shared" si="71"/>
        <v>43830</v>
      </c>
      <c r="DV69" s="101" t="str">
        <f t="shared" si="855"/>
        <v>Solberg III</v>
      </c>
      <c r="DW69" s="102">
        <f t="shared" si="856"/>
        <v>43487</v>
      </c>
      <c r="DX69" s="102">
        <f t="shared" si="857"/>
        <v>43830</v>
      </c>
      <c r="DY69" s="104" t="str">
        <f t="shared" si="858"/>
        <v>Monica Mæland</v>
      </c>
      <c r="DZ69" s="105" t="str">
        <f t="shared" si="859"/>
        <v>1968</v>
      </c>
      <c r="EA69" s="106" t="str">
        <f t="shared" si="860"/>
        <v>female</v>
      </c>
      <c r="EB69" s="107" t="str">
        <f t="shared" si="861"/>
        <v>no_h01</v>
      </c>
      <c r="EC69" s="108" t="str">
        <f t="shared" si="862"/>
        <v>Mæland_Monica_1968</v>
      </c>
      <c r="EE69" s="99"/>
      <c r="EF69" s="246" t="s">
        <v>829</v>
      </c>
      <c r="EG69" s="100">
        <f t="shared" si="79"/>
        <v>44483</v>
      </c>
      <c r="EH69" s="101" t="str">
        <f t="shared" si="832"/>
        <v>Solberg IV</v>
      </c>
      <c r="EI69" s="102">
        <f t="shared" si="623"/>
        <v>43854</v>
      </c>
      <c r="EJ69" s="102">
        <f t="shared" si="614"/>
        <v>44483</v>
      </c>
      <c r="EK69" s="104" t="str">
        <f t="shared" si="833"/>
        <v>Nikolai Astrup</v>
      </c>
      <c r="EL69" s="105" t="str">
        <f t="shared" si="834"/>
        <v>1978</v>
      </c>
      <c r="EM69" s="106" t="str">
        <f t="shared" si="835"/>
        <v>male</v>
      </c>
      <c r="EN69" s="107" t="str">
        <f t="shared" si="836"/>
        <v>no_h01</v>
      </c>
      <c r="EO69" s="108" t="str">
        <f t="shared" si="837"/>
        <v>Astrup_Nikolai_1978</v>
      </c>
      <c r="EQ69" s="99"/>
      <c r="ER69" s="246" t="s">
        <v>933</v>
      </c>
      <c r="ES69" s="100" t="str">
        <f t="shared" si="87"/>
        <v/>
      </c>
      <c r="ET69" s="101" t="str">
        <f t="shared" si="275"/>
        <v/>
      </c>
      <c r="EU69" s="102" t="str">
        <f t="shared" si="276"/>
        <v/>
      </c>
      <c r="EV69" s="102" t="str">
        <f t="shared" si="277"/>
        <v/>
      </c>
      <c r="EW69" s="104" t="str">
        <f t="shared" si="278"/>
        <v/>
      </c>
      <c r="EX69" s="105" t="str">
        <f t="shared" si="279"/>
        <v/>
      </c>
      <c r="EY69" s="106" t="str">
        <f t="shared" si="280"/>
        <v/>
      </c>
      <c r="EZ69" s="107" t="str">
        <f t="shared" si="281"/>
        <v/>
      </c>
      <c r="FA69" s="108" t="str">
        <f t="shared" si="282"/>
        <v/>
      </c>
      <c r="FB69" s="2" t="str">
        <f t="shared" si="283"/>
        <v/>
      </c>
      <c r="FC69" s="99"/>
      <c r="FD69" s="244"/>
      <c r="FE69" s="100"/>
      <c r="FF69" s="101"/>
      <c r="FG69" s="102"/>
      <c r="FH69" s="103"/>
      <c r="FI69" s="104"/>
      <c r="FJ69" s="105"/>
      <c r="FK69" s="106"/>
      <c r="FL69" s="107"/>
      <c r="FM69" s="108"/>
      <c r="FO69" s="99"/>
      <c r="FP69" s="244"/>
      <c r="FQ69" s="100"/>
      <c r="FR69" s="101"/>
      <c r="FS69" s="102"/>
      <c r="FT69" s="103"/>
      <c r="FU69" s="104"/>
      <c r="FV69" s="105"/>
      <c r="FW69" s="106"/>
      <c r="FX69" s="107"/>
      <c r="FY69" s="108"/>
      <c r="GA69" s="99"/>
      <c r="GB69" s="244"/>
      <c r="GC69" s="100"/>
      <c r="GD69" s="101"/>
      <c r="GE69" s="102"/>
      <c r="GF69" s="103"/>
      <c r="GG69" s="104"/>
      <c r="GH69" s="105"/>
      <c r="GI69" s="106"/>
      <c r="GJ69" s="107"/>
      <c r="GK69" s="108"/>
      <c r="GM69" s="99"/>
      <c r="GN69" s="244"/>
      <c r="GO69" s="100"/>
      <c r="GP69" s="101"/>
      <c r="GQ69" s="102"/>
      <c r="GR69" s="103"/>
      <c r="GS69" s="104"/>
      <c r="GT69" s="105"/>
      <c r="GU69" s="106"/>
      <c r="GV69" s="107"/>
      <c r="GW69" s="108"/>
      <c r="GY69" s="99"/>
      <c r="GZ69" s="244"/>
      <c r="HA69" s="100"/>
      <c r="HB69" s="101"/>
      <c r="HC69" s="102"/>
      <c r="HD69" s="103"/>
      <c r="HE69" s="104"/>
      <c r="HF69" s="105"/>
      <c r="HG69" s="106"/>
      <c r="HH69" s="107"/>
      <c r="HI69" s="108"/>
      <c r="HK69" s="99"/>
      <c r="HL69" s="244"/>
      <c r="HM69" s="100"/>
      <c r="HN69" s="101"/>
      <c r="HO69" s="102"/>
      <c r="HP69" s="103"/>
      <c r="HQ69" s="104"/>
      <c r="HR69" s="105"/>
      <c r="HS69" s="106"/>
      <c r="HT69" s="107"/>
      <c r="HU69" s="108"/>
      <c r="HW69" s="99"/>
      <c r="HX69" s="244"/>
      <c r="HY69" s="100"/>
      <c r="HZ69" s="101"/>
      <c r="IA69" s="102"/>
      <c r="IB69" s="103"/>
      <c r="IC69" s="104"/>
      <c r="ID69" s="105"/>
      <c r="IE69" s="106"/>
      <c r="IF69" s="107"/>
      <c r="IG69" s="108"/>
      <c r="II69" s="99"/>
      <c r="IJ69" s="244"/>
      <c r="IK69" s="100"/>
      <c r="IL69" s="101"/>
      <c r="IM69" s="102"/>
      <c r="IN69" s="103"/>
      <c r="IO69" s="104"/>
      <c r="IP69" s="105"/>
      <c r="IQ69" s="106"/>
      <c r="IR69" s="107"/>
      <c r="IS69" s="108"/>
      <c r="IU69" s="99"/>
      <c r="IV69" s="244"/>
      <c r="IW69" s="100"/>
      <c r="IX69" s="101"/>
      <c r="IY69" s="102"/>
      <c r="IZ69" s="103"/>
      <c r="JA69" s="104"/>
      <c r="JB69" s="105"/>
      <c r="JC69" s="106"/>
      <c r="JD69" s="107"/>
      <c r="JE69" s="108"/>
      <c r="JG69" s="99"/>
      <c r="JH69" s="244"/>
      <c r="JI69" s="100"/>
      <c r="JJ69" s="101"/>
      <c r="JK69" s="102"/>
      <c r="JL69" s="103"/>
      <c r="JM69" s="104"/>
      <c r="JN69" s="105"/>
      <c r="JO69" s="106"/>
      <c r="JP69" s="107"/>
      <c r="JQ69" s="108"/>
      <c r="JS69" s="99"/>
      <c r="JT69" s="244"/>
      <c r="JU69" s="100"/>
      <c r="JV69" s="101"/>
      <c r="JW69" s="102"/>
      <c r="JX69" s="103"/>
      <c r="JY69" s="104"/>
      <c r="JZ69" s="105"/>
      <c r="KA69" s="106"/>
      <c r="KB69" s="107"/>
      <c r="KC69" s="108"/>
      <c r="KE69" s="99"/>
      <c r="KF69" s="244"/>
    </row>
    <row r="70" spans="1:292" ht="13.5" customHeight="1" x14ac:dyDescent="0.25">
      <c r="A70" s="20"/>
      <c r="B70" s="99" t="s">
        <v>547</v>
      </c>
      <c r="C70" s="2" t="s">
        <v>548</v>
      </c>
      <c r="D70" s="244"/>
      <c r="E70" s="100">
        <f t="shared" ref="E70:E79" si="873">IF(I70="","",E$3)</f>
        <v>34226</v>
      </c>
      <c r="F70" s="101" t="str">
        <f t="shared" ref="F70:F79" si="874">IF(I70="","",E$1)</f>
        <v>Brundtland III</v>
      </c>
      <c r="G70" s="102">
        <v>33180</v>
      </c>
      <c r="H70" s="103">
        <v>33851</v>
      </c>
      <c r="I70" s="104" t="str">
        <f t="shared" ref="I70:I79" si="875">IF(P70="","",IF(ISNUMBER(SEARCH(":",P70)),MID(P70,FIND(":",P70)+2,FIND("(",P70)-FIND(":",P70)-3),LEFT(P70,FIND("(",P70)-2)))</f>
        <v>Kjell Borgen</v>
      </c>
      <c r="J70" s="105" t="str">
        <f t="shared" ref="J70:J79" si="876">IF(P70="","",MID(P70,FIND("(",P70)+1,4))</f>
        <v>1939</v>
      </c>
      <c r="K70" s="106" t="str">
        <f t="shared" ref="K70:K79" si="877">IF(ISNUMBER(SEARCH("*female*",P70)),"female",IF(ISNUMBER(SEARCH("*male*",P70)),"male",""))</f>
        <v>male</v>
      </c>
      <c r="L70" s="107" t="str">
        <f t="shared" ref="L70:L79" si="878">IF(P70="","",IF(ISERROR(MID(P70,FIND("male,",P70)+6,(FIND(")",P70)-(FIND("male,",P70)+6))))=TRUE,"missing/error",MID(P70,FIND("male,",P70)+6,(FIND(")",P70)-(FIND("male,",P70)+6)))))</f>
        <v>no_dna01</v>
      </c>
      <c r="M70" s="108" t="str">
        <f t="shared" ref="M70:M79" si="879">IF(I70="","",(MID(I70,(SEARCH("^^",SUBSTITUTE(I70," ","^^",LEN(I70)-LEN(SUBSTITUTE(I70," ","")))))+1,99)&amp;"_"&amp;LEFT(I70,FIND(" ",I70)-1)&amp;"_"&amp;J70))</f>
        <v>Borgen_Kjell_1939</v>
      </c>
      <c r="N70" s="2" t="str">
        <f t="shared" ref="N70:N79" si="880">IF(P70="","",IF((LEN(P70)-LEN(SUBSTITUTE(P70,"male","")))/LEN("male")&gt;1,"!",IF(RIGHT(P70,1)=")","",IF(RIGHT(P70,2)=") ","",IF(RIGHT(P70,2)=").","","!!")))))</f>
        <v/>
      </c>
      <c r="O70" s="99"/>
      <c r="P70" s="244" t="s">
        <v>703</v>
      </c>
      <c r="Q70" s="100">
        <f t="shared" ref="Q70:Q79" si="881">IF(U70="","",Q$3)</f>
        <v>35363</v>
      </c>
      <c r="R70" s="101" t="str">
        <f t="shared" ref="R70:R79" si="882">IF(U70="","",Q$1)</f>
        <v>Brundtland IV</v>
      </c>
      <c r="S70" s="102">
        <v>34226</v>
      </c>
      <c r="T70" s="103">
        <v>35363</v>
      </c>
      <c r="U70" s="104" t="str">
        <f t="shared" ref="U70:U79" si="883">IF(AB70="","",IF(ISNUMBER(SEARCH(":",AB70)),MID(AB70,FIND(":",AB70)+2,FIND("(",AB70)-FIND(":",AB70)-3),LEFT(AB70,FIND("(",AB70)-2)))</f>
        <v>Gunnar Berge</v>
      </c>
      <c r="V70" s="105" t="str">
        <f t="shared" ref="V70:V79" si="884">IF(AB70="","",MID(AB70,FIND("(",AB70)+1,4))</f>
        <v>1940</v>
      </c>
      <c r="W70" s="106" t="str">
        <f t="shared" ref="W70:W79" si="885">IF(ISNUMBER(SEARCH("*female*",AB70)),"female",IF(ISNUMBER(SEARCH("*male*",AB70)),"male",""))</f>
        <v>male</v>
      </c>
      <c r="X70" s="107" t="str">
        <f t="shared" ref="X70:X79" si="886">IF(AB70="","",IF(ISERROR(MID(AB70,FIND("male,",AB70)+6,(FIND(")",AB70)-(FIND("male,",AB70)+6))))=TRUE,"missing/error",MID(AB70,FIND("male,",AB70)+6,(FIND(")",AB70)-(FIND("male,",AB70)+6)))))</f>
        <v>no_dna01</v>
      </c>
      <c r="Y70" s="108" t="str">
        <f t="shared" ref="Y70:Y79" si="887">IF(U70="","",(MID(U70,(SEARCH("^^",SUBSTITUTE(U70," ","^^",LEN(U70)-LEN(SUBSTITUTE(U70," ","")))))+1,99)&amp;"_"&amp;LEFT(U70,FIND(" ",U70)-1)&amp;"_"&amp;V70))</f>
        <v>Berge_Gunnar_1940</v>
      </c>
      <c r="Z70" s="2" t="str">
        <f t="shared" ref="Z70:Z79" si="888">IF(AB70="","",IF((LEN(AB70)-LEN(SUBSTITUTE(AB70,"male","")))/LEN("male")&gt;1,"!",IF(RIGHT(AB70,1)=")","",IF(RIGHT(AB70,2)=") ","",IF(RIGHT(AB70,2)=").","","!!")))))</f>
        <v/>
      </c>
      <c r="AA70" s="99"/>
      <c r="AB70" s="244" t="s">
        <v>704</v>
      </c>
      <c r="AC70" s="100">
        <f t="shared" ref="AC70:AC79" si="889">IF(AG70="","",AC$3)</f>
        <v>35720</v>
      </c>
      <c r="AD70" s="101" t="str">
        <f t="shared" ref="AD70:AD79" si="890">IF(AG70="","",AC$1)</f>
        <v>Jagland I</v>
      </c>
      <c r="AE70" s="102">
        <v>35363</v>
      </c>
      <c r="AF70" s="103">
        <v>35713</v>
      </c>
      <c r="AG70" s="104" t="str">
        <f t="shared" ref="AG70:AG77" si="891">IF(AN70="","",IF(ISNUMBER(SEARCH(":",AN70)),MID(AN70,FIND(":",AN70)+2,FIND("(",AN70)-FIND(":",AN70)-3),LEFT(AN70,FIND("(",AN70)-2)))</f>
        <v>Kjell Opseth</v>
      </c>
      <c r="AH70" s="105" t="str">
        <f t="shared" ref="AH70:AH77" si="892">IF(AN70="","",MID(AN70,FIND("(",AN70)+1,4))</f>
        <v>1936</v>
      </c>
      <c r="AI70" s="106" t="str">
        <f t="shared" ref="AI70:AI77" si="893">IF(ISNUMBER(SEARCH("*female*",AN70)),"female",IF(ISNUMBER(SEARCH("*male*",AN70)),"male",""))</f>
        <v>male</v>
      </c>
      <c r="AJ70" s="107" t="str">
        <f t="shared" ref="AJ70:AJ77" si="894">IF(AN70="","",IF(ISERROR(MID(AN70,FIND("male,",AN70)+6,(FIND(")",AN70)-(FIND("male,",AN70)+6))))=TRUE,"missing/error",MID(AN70,FIND("male,",AN70)+6,(FIND(")",AN70)-(FIND("male,",AN70)+6)))))</f>
        <v>no_dna01</v>
      </c>
      <c r="AK70" s="108" t="str">
        <f t="shared" ref="AK70:AK77" si="895">IF(AG70="","",(MID(AG70,(SEARCH("^^",SUBSTITUTE(AG70," ","^^",LEN(AG70)-LEN(SUBSTITUTE(AG70," ","")))))+1,99)&amp;"_"&amp;LEFT(AG70,FIND(" ",AG70)-1)&amp;"_"&amp;AH70))</f>
        <v>Opseth_Kjell_1936</v>
      </c>
      <c r="AL70" s="2" t="str">
        <f t="shared" ref="AL70:AL77" si="896">IF(AN70="","",IF((LEN(AN70)-LEN(SUBSTITUTE(AN70,"male","")))/LEN("male")&gt;1,"!",IF(RIGHT(AN70,1)=")","",IF(RIGHT(AN70,2)=") ","",IF(RIGHT(AN70,2)=").","","!!")))))</f>
        <v/>
      </c>
      <c r="AM70" s="99"/>
      <c r="AN70" s="244" t="s">
        <v>705</v>
      </c>
      <c r="AO70" s="100">
        <f t="shared" ref="AO70:AO79" si="897">IF(AS70="","",AO$3)</f>
        <v>36602</v>
      </c>
      <c r="AP70" s="101" t="str">
        <f t="shared" ref="AP70:AP79" si="898">IF(AS70="","",AO$1)</f>
        <v>Bondevik I</v>
      </c>
      <c r="AQ70" s="102">
        <v>35713</v>
      </c>
      <c r="AR70" s="103">
        <v>36235</v>
      </c>
      <c r="AS70" s="104" t="str">
        <f t="shared" ref="AS70:AS77" si="899">IF(AZ70="","",IF(ISNUMBER(SEARCH(":",AZ70)),MID(AZ70,FIND(":",AZ70)+2,FIND("(",AZ70)-FIND(":",AZ70)-3),LEFT(AZ70,FIND("(",AZ70)-2)))</f>
        <v>Ragnhild QuesethHaarstad</v>
      </c>
      <c r="AT70" s="105" t="str">
        <f t="shared" ref="AT70:AT77" si="900">IF(AZ70="","",MID(AZ70,FIND("(",AZ70)+1,4))</f>
        <v>1939</v>
      </c>
      <c r="AU70" s="106" t="str">
        <f t="shared" ref="AU70:AU77" si="901">IF(ISNUMBER(SEARCH("*female*",AZ70)),"female",IF(ISNUMBER(SEARCH("*male*",AZ70)),"male",""))</f>
        <v>female</v>
      </c>
      <c r="AV70" s="107" t="s">
        <v>297</v>
      </c>
      <c r="AW70" s="108" t="str">
        <f t="shared" ref="AW70:AW77" si="902">IF(AS70="","",(MID(AS70,(SEARCH("^^",SUBSTITUTE(AS70," ","^^",LEN(AS70)-LEN(SUBSTITUTE(AS70," ","")))))+1,99)&amp;"_"&amp;LEFT(AS70,FIND(" ",AS70)-1)&amp;"_"&amp;AT70))</f>
        <v>QuesethHaarstad_Ragnhild_1939</v>
      </c>
      <c r="AX70" s="2" t="str">
        <f t="shared" ref="AX70:AX77" si="903">IF(AZ70="","",IF((LEN(AZ70)-LEN(SUBSTITUTE(AZ70,"male","")))/LEN("male")&gt;1,"!",IF(RIGHT(AZ70,1)=")","",IF(RIGHT(AZ70,2)=") ","",IF(RIGHT(AZ70,2)=").","","!!")))))</f>
        <v/>
      </c>
      <c r="AY70" s="99"/>
      <c r="AZ70" s="244" t="s">
        <v>647</v>
      </c>
      <c r="BA70" s="100" t="str">
        <f t="shared" ref="BA70:BA79" si="904">IF(BE70="","",BA$3)</f>
        <v/>
      </c>
      <c r="BB70" s="101" t="str">
        <f t="shared" ref="BB70:BB79" si="905">IF(BE70="","",BA$1)</f>
        <v/>
      </c>
      <c r="BC70" s="102" t="s">
        <v>292</v>
      </c>
      <c r="BD70" s="103" t="s">
        <v>292</v>
      </c>
      <c r="BE70" s="104" t="str">
        <f t="shared" ref="BE70:BE77" si="906">IF(BL70="","",IF(ISNUMBER(SEARCH(":",BL70)),MID(BL70,FIND(":",BL70)+2,FIND("(",BL70)-FIND(":",BL70)-3),LEFT(BL70,FIND("(",BL70)-2)))</f>
        <v/>
      </c>
      <c r="BF70" s="105" t="str">
        <f t="shared" ref="BF70:BF77" si="907">IF(BL70="","",MID(BL70,FIND("(",BL70)+1,4))</f>
        <v/>
      </c>
      <c r="BG70" s="106" t="str">
        <f t="shared" ref="BG70:BG77" si="908">IF(ISNUMBER(SEARCH("*female*",BL70)),"female",IF(ISNUMBER(SEARCH("*male*",BL70)),"male",""))</f>
        <v/>
      </c>
      <c r="BH70" s="107" t="str">
        <f t="shared" ref="BH70:BH77" si="909">IF(BL70="","",IF(ISERROR(MID(BL70,FIND("male,",BL70)+6,(FIND(")",BL70)-(FIND("male,",BL70)+6))))=TRUE,"missing/error",MID(BL70,FIND("male,",BL70)+6,(FIND(")",BL70)-(FIND("male,",BL70)+6)))))</f>
        <v/>
      </c>
      <c r="BI70" s="108" t="str">
        <f t="shared" ref="BI70:BI77" si="910">IF(BE70="","",(MID(BE70,(SEARCH("^^",SUBSTITUTE(BE70," ","^^",LEN(BE70)-LEN(SUBSTITUTE(BE70," ","")))))+1,99)&amp;"_"&amp;LEFT(BE70,FIND(" ",BE70)-1)&amp;"_"&amp;BF70))</f>
        <v/>
      </c>
      <c r="BJ70" s="2" t="str">
        <f t="shared" ref="BJ70:BJ77" si="911">IF(BL70="","",IF((LEN(BL70)-LEN(SUBSTITUTE(BL70,"male","")))/LEN("male")&gt;1,"!",IF(RIGHT(BL70,1)=")","",IF(RIGHT(BL70,2)=") ","",IF(RIGHT(BL70,2)=").","","!!")))))</f>
        <v/>
      </c>
      <c r="BK70" s="99"/>
      <c r="BL70" s="244" t="s">
        <v>292</v>
      </c>
      <c r="BM70" s="100" t="str">
        <f t="shared" ref="BM70:BM80" si="912">IF(BQ70="","",BM$3)</f>
        <v/>
      </c>
      <c r="BN70" s="101" t="str">
        <f t="shared" ref="BN70:BN80" si="913">IF(BQ70="","",BM$1)</f>
        <v/>
      </c>
      <c r="BO70" s="102" t="s">
        <v>292</v>
      </c>
      <c r="BP70" s="103" t="s">
        <v>292</v>
      </c>
      <c r="BQ70" s="104" t="str">
        <f t="shared" ref="BQ70:BQ80" si="914">IF(BX70="","",IF(ISNUMBER(SEARCH(":",BX70)),MID(BX70,FIND(":",BX70)+2,FIND("(",BX70)-FIND(":",BX70)-3),LEFT(BX70,FIND("(",BX70)-2)))</f>
        <v/>
      </c>
      <c r="BR70" s="105" t="str">
        <f t="shared" ref="BR70:BR80" si="915">IF(BX70="","",MID(BX70,FIND("(",BX70)+1,4))</f>
        <v/>
      </c>
      <c r="BS70" s="106" t="str">
        <f t="shared" ref="BS70:BS80" si="916">IF(ISNUMBER(SEARCH("*female*",BX70)),"female",IF(ISNUMBER(SEARCH("*male*",BX70)),"male",""))</f>
        <v/>
      </c>
      <c r="BT70" s="107" t="s">
        <v>292</v>
      </c>
      <c r="BU70" s="108" t="str">
        <f t="shared" ref="BU70:BU80" si="917">IF(BQ70="","",(MID(BQ70,(SEARCH("^^",SUBSTITUTE(BQ70," ","^^",LEN(BQ70)-LEN(SUBSTITUTE(BQ70," ","")))))+1,99)&amp;"_"&amp;LEFT(BQ70,FIND(" ",BQ70)-1)&amp;"_"&amp;BR70))</f>
        <v/>
      </c>
      <c r="BV70" s="2" t="str">
        <f t="shared" ref="BV70:BV78" si="918">IF(BX70="","",IF((LEN(BX70)-LEN(SUBSTITUTE(BX70,"male","")))/LEN("male")&gt;1,"!",IF(RIGHT(BX70,1)=")","",IF(RIGHT(BX70,2)=") ","",IF(RIGHT(BX70,2)=").","","!!")))))</f>
        <v/>
      </c>
      <c r="BW70" s="99"/>
      <c r="BX70" s="244" t="s">
        <v>292</v>
      </c>
      <c r="BY70" s="100" t="str">
        <f t="shared" ref="BY70:BY77" si="919">IF(CC70="","",BY$3)</f>
        <v/>
      </c>
      <c r="BZ70" s="101" t="str">
        <f t="shared" ref="BZ70:BZ77" si="920">IF(CC70="","",BY$1)</f>
        <v/>
      </c>
      <c r="CA70" s="102" t="s">
        <v>292</v>
      </c>
      <c r="CB70" s="103" t="s">
        <v>292</v>
      </c>
      <c r="CC70" s="104" t="str">
        <f t="shared" ref="CC70:CC77" si="921">IF(CJ70="","",IF(ISNUMBER(SEARCH(":",CJ70)),MID(CJ70,FIND(":",CJ70)+2,FIND("(",CJ70)-FIND(":",CJ70)-3),LEFT(CJ70,FIND("(",CJ70)-2)))</f>
        <v/>
      </c>
      <c r="CD70" s="105" t="str">
        <f t="shared" ref="CD70:CD77" si="922">IF(CJ70="","",MID(CJ70,FIND("(",CJ70)+1,4))</f>
        <v/>
      </c>
      <c r="CE70" s="106" t="str">
        <f t="shared" ref="CE70:CE77" si="923">IF(ISNUMBER(SEARCH("*female*",CJ70)),"female",IF(ISNUMBER(SEARCH("*male*",CJ70)),"male",""))</f>
        <v/>
      </c>
      <c r="CF70" s="107" t="s">
        <v>292</v>
      </c>
      <c r="CG70" s="108" t="str">
        <f t="shared" ref="CG70:CG77" si="924">IF(CC70="","",(MID(CC70,(SEARCH("^^",SUBSTITUTE(CC70," ","^^",LEN(CC70)-LEN(SUBSTITUTE(CC70," ","")))))+1,99)&amp;"_"&amp;LEFT(CC70,FIND(" ",CC70)-1)&amp;"_"&amp;CD70))</f>
        <v/>
      </c>
      <c r="CH70" s="2" t="str">
        <f t="shared" ref="CH70:CH77" si="925">IF(CJ70="","",IF((LEN(CJ70)-LEN(SUBSTITUTE(CJ70,"male","")))/LEN("male")&gt;1,"!",IF(RIGHT(CJ70,1)=")","",IF(RIGHT(CJ70,2)=") ","",IF(RIGHT(CJ70,2)=").","","!!")))))</f>
        <v/>
      </c>
      <c r="CI70" s="99"/>
      <c r="CJ70" s="244" t="s">
        <v>292</v>
      </c>
      <c r="CK70" s="100" t="str">
        <f t="shared" ref="CK70:CK81" si="926">IF(CO70="","",CK$3)</f>
        <v/>
      </c>
      <c r="CL70" s="101" t="str">
        <f t="shared" ref="CL70:CL81" si="927">IF(CO70="","",CK$1)</f>
        <v/>
      </c>
      <c r="CM70" s="102" t="s">
        <v>292</v>
      </c>
      <c r="CN70" s="103" t="s">
        <v>292</v>
      </c>
      <c r="CO70" s="104" t="str">
        <f t="shared" ref="CO70:CO77" si="928">IF(CV70="","",IF(ISNUMBER(SEARCH(":",CV70)),MID(CV70,FIND(":",CV70)+2,FIND("(",CV70)-FIND(":",CV70)-3),LEFT(CV70,FIND("(",CV70)-2)))</f>
        <v/>
      </c>
      <c r="CP70" s="105" t="str">
        <f t="shared" ref="CP70:CP77" si="929">IF(CV70="","",MID(CV70,FIND("(",CV70)+1,4))</f>
        <v/>
      </c>
      <c r="CQ70" s="106" t="str">
        <f t="shared" ref="CQ70:CQ77" si="930">IF(ISNUMBER(SEARCH("*female*",CV70)),"female",IF(ISNUMBER(SEARCH("*male*",CV70)),"male",""))</f>
        <v/>
      </c>
      <c r="CR70" s="107" t="s">
        <v>292</v>
      </c>
      <c r="CS70" s="108" t="str">
        <f t="shared" ref="CS70:CS77" si="931">IF(CO70="","",(MID(CO70,(SEARCH("^^",SUBSTITUTE(CO70," ","^^",LEN(CO70)-LEN(SUBSTITUTE(CO70," ","")))))+1,99)&amp;"_"&amp;LEFT(CO70,FIND(" ",CO70)-1)&amp;"_"&amp;CP70))</f>
        <v/>
      </c>
      <c r="CT70" s="2" t="str">
        <f t="shared" ref="CT70:CT77" si="932">IF(CV70="","",IF((LEN(CV70)-LEN(SUBSTITUTE(CV70,"male","")))/LEN("male")&gt;1,"!",IF(RIGHT(CV70,1)=")","",IF(RIGHT(CV70,2)=") ","",IF(RIGHT(CV70,2)=").","","!!")))))</f>
        <v/>
      </c>
      <c r="CU70" s="99"/>
      <c r="CV70" s="244" t="s">
        <v>292</v>
      </c>
      <c r="CW70" s="100" t="str">
        <f t="shared" ref="CW70:CW79" si="933">IF(DA70="","",CW$3)</f>
        <v/>
      </c>
      <c r="CX70" s="101" t="str">
        <f t="shared" ref="CX70:CX79" si="934">IF(DA70="","",CW$1)</f>
        <v/>
      </c>
      <c r="CY70" s="102" t="str">
        <f t="shared" ref="CY70:CY81" si="935">IF($DA70="","",CW$2)</f>
        <v/>
      </c>
      <c r="CZ70" s="102" t="str">
        <f t="shared" ref="CZ70:CZ81" si="936">IF($DA70="","",CW$3)</f>
        <v/>
      </c>
      <c r="DA70" s="104" t="str">
        <f t="shared" ref="DA70:DA79" si="937">IF(DH70="","",IF(ISNUMBER(SEARCH(":",DH70)),MID(DH70,FIND(":",DH70)+2,FIND("(",DH70)-FIND(":",DH70)-3),LEFT(DH70,FIND("(",DH70)-2)))</f>
        <v/>
      </c>
      <c r="DB70" s="105" t="str">
        <f t="shared" ref="DB70:DB79" si="938">IF(DH70="","",MID(DH70,FIND("(",DH70)+1,4))</f>
        <v/>
      </c>
      <c r="DC70" s="106" t="str">
        <f t="shared" ref="DC70:DC79" si="939">IF(ISNUMBER(SEARCH("*female*",DH70)),"female",IF(ISNUMBER(SEARCH("*male*",DH70)),"male",""))</f>
        <v/>
      </c>
      <c r="DD70" s="107" t="str">
        <f t="shared" ref="DD70:DD79" si="940">IF(DH70="","",IF(ISERROR(MID(DH70,FIND("male,",DH70)+6,(FIND(")",DH70)-(FIND("male,",DH70)+6))))=TRUE,"missing/error",MID(DH70,FIND("male,",DH70)+6,(FIND(")",DH70)-(FIND("male,",DH70)+6)))))</f>
        <v/>
      </c>
      <c r="DE70" s="108" t="str">
        <f t="shared" ref="DE70:DE79" si="941">IF(DA70="","",(MID(DA70,(SEARCH("^^",SUBSTITUTE(DA70," ","^^",LEN(DA70)-LEN(SUBSTITUTE(DA70," ","")))))+1,99)&amp;"_"&amp;LEFT(DA70,FIND(" ",DA70)-1)&amp;"_"&amp;DB70))</f>
        <v/>
      </c>
      <c r="DF70" s="2" t="str">
        <f t="shared" ref="DF70:DF79" si="942">IF(DH70="","",IF((LEN(DH70)-LEN(SUBSTITUTE(DH70,"male","")))/LEN("male")&gt;1,"!",IF(RIGHT(DH70,1)=")","",IF(RIGHT(DH70,2)=") ","",IF(RIGHT(DH70,2)=").","","!!")))))</f>
        <v/>
      </c>
      <c r="DG70" s="99"/>
      <c r="DH70" s="244"/>
      <c r="DI70" s="100" t="str">
        <f t="shared" ref="DI70:DI79" si="943">IF(DM70="","",DI$3)</f>
        <v/>
      </c>
      <c r="DJ70" s="101" t="str">
        <f t="shared" ref="DJ70:DJ79" si="944">IF(DM70="","",DI$1)</f>
        <v/>
      </c>
      <c r="DK70" s="102" t="str">
        <f t="shared" si="256"/>
        <v/>
      </c>
      <c r="DL70" s="102" t="str">
        <f t="shared" si="257"/>
        <v/>
      </c>
      <c r="DM70" s="104" t="str">
        <f t="shared" ref="DM70:DM79" si="945">IF(DT70="","",IF(ISNUMBER(SEARCH(":",DT70)),MID(DT70,FIND(":",DT70)+2,FIND("(",DT70)-FIND(":",DT70)-3),LEFT(DT70,FIND("(",DT70)-2)))</f>
        <v/>
      </c>
      <c r="DN70" s="105" t="str">
        <f t="shared" ref="DN70:DN79" si="946">IF(DT70="","",MID(DT70,FIND("(",DT70)+1,4))</f>
        <v/>
      </c>
      <c r="DO70" s="106" t="str">
        <f t="shared" ref="DO70:DO79" si="947">IF(ISNUMBER(SEARCH("*female*",DT70)),"female",IF(ISNUMBER(SEARCH("*male*",DT70)),"male",""))</f>
        <v/>
      </c>
      <c r="DP70" s="107" t="str">
        <f t="shared" ref="DP70:DP79" si="948">IF(DT70="","",IF(ISERROR(MID(DT70,FIND("male,",DT70)+6,(FIND(")",DT70)-(FIND("male,",DT70)+6))))=TRUE,"missing/error",MID(DT70,FIND("male,",DT70)+6,(FIND(")",DT70)-(FIND("male,",DT70)+6)))))</f>
        <v/>
      </c>
      <c r="DQ70" s="108" t="str">
        <f t="shared" ref="DQ70:DQ79" si="949">IF(DM70="","",(MID(DM70,(SEARCH("^^",SUBSTITUTE(DM70," ","^^",LEN(DM70)-LEN(SUBSTITUTE(DM70," ","")))))+1,99)&amp;"_"&amp;LEFT(DM70,FIND(" ",DM70)-1)&amp;"_"&amp;DN70))</f>
        <v/>
      </c>
      <c r="DR70" s="2" t="str">
        <f t="shared" ref="DR70:DR79" si="950">IF(DT70="","",IF((LEN(DT70)-LEN(SUBSTITUTE(DT70,"male","")))/LEN("male")&gt;1,"!",IF(RIGHT(DT70,1)=")","",IF(RIGHT(DT70,2)=") ","",IF(RIGHT(DT70,2)=").","","!!")))))</f>
        <v/>
      </c>
      <c r="DS70" s="99"/>
      <c r="DT70" s="244"/>
      <c r="DU70" s="100" t="str">
        <f t="shared" si="71"/>
        <v/>
      </c>
      <c r="DV70" s="101" t="str">
        <f t="shared" ref="DV70:DV79" si="951">IF(DY70="","",DU$1)</f>
        <v/>
      </c>
      <c r="DW70" s="102" t="str">
        <f t="shared" si="265"/>
        <v/>
      </c>
      <c r="DX70" s="102" t="str">
        <f t="shared" si="266"/>
        <v/>
      </c>
      <c r="DY70" s="104" t="str">
        <f t="shared" ref="DY70:DY79" si="952">IF(EF70="","",IF(ISNUMBER(SEARCH(":",EF70)),MID(EF70,FIND(":",EF70)+2,FIND("(",EF70)-FIND(":",EF70)-3),LEFT(EF70,FIND("(",EF70)-2)))</f>
        <v/>
      </c>
      <c r="DZ70" s="105" t="str">
        <f t="shared" ref="DZ70:DZ79" si="953">IF(EF70="","",MID(EF70,FIND("(",EF70)+1,4))</f>
        <v/>
      </c>
      <c r="EA70" s="106" t="str">
        <f t="shared" ref="EA70:EA79" si="954">IF(ISNUMBER(SEARCH("*female*",EF70)),"female",IF(ISNUMBER(SEARCH("*male*",EF70)),"male",""))</f>
        <v/>
      </c>
      <c r="EB70" s="107" t="str">
        <f t="shared" ref="EB70:EB79" si="955">IF(EF70="","",IF(ISERROR(MID(EF70,FIND("male,",EF70)+6,(FIND(")",EF70)-(FIND("male,",EF70)+6))))=TRUE,"missing/error",MID(EF70,FIND("male,",EF70)+6,(FIND(")",EF70)-(FIND("male,",EF70)+6)))))</f>
        <v/>
      </c>
      <c r="EC70" s="108" t="str">
        <f t="shared" ref="EC70:EC79" si="956">IF(DY70="","",(MID(DY70,(SEARCH("^^",SUBSTITUTE(DY70," ","^^",LEN(DY70)-LEN(SUBSTITUTE(DY70," ","")))))+1,99)&amp;"_"&amp;LEFT(DY70,FIND(" ",DY70)-1)&amp;"_"&amp;DZ70))</f>
        <v/>
      </c>
      <c r="ED70" s="2" t="str">
        <f t="shared" ref="ED70:ED79" si="957">IF(EF70="","",IF((LEN(EF70)-LEN(SUBSTITUTE(EF70,"male","")))/LEN("male")&gt;1,"!",IF(RIGHT(EF70,1)=")","",IF(RIGHT(EF70,2)=") ","",IF(RIGHT(EF70,2)=").","","!!")))))</f>
        <v/>
      </c>
      <c r="EE70" s="99"/>
      <c r="EF70" s="244"/>
      <c r="EG70" s="100" t="str">
        <f t="shared" si="79"/>
        <v/>
      </c>
      <c r="EH70" s="101" t="str">
        <f t="shared" si="832"/>
        <v/>
      </c>
      <c r="EI70" s="102" t="str">
        <f t="shared" si="623"/>
        <v/>
      </c>
      <c r="EJ70" s="102" t="str">
        <f t="shared" si="614"/>
        <v/>
      </c>
      <c r="EK70" s="104" t="str">
        <f t="shared" si="833"/>
        <v/>
      </c>
      <c r="EL70" s="105" t="str">
        <f t="shared" si="834"/>
        <v/>
      </c>
      <c r="EM70" s="106" t="str">
        <f t="shared" si="835"/>
        <v/>
      </c>
      <c r="EN70" s="107" t="str">
        <f t="shared" si="836"/>
        <v/>
      </c>
      <c r="EO70" s="108" t="str">
        <f t="shared" si="837"/>
        <v/>
      </c>
      <c r="EP70" s="2" t="str">
        <f t="shared" ref="EP70:EP79" si="958">IF(ER70="","",IF((LEN(ER70)-LEN(SUBSTITUTE(ER70,"male","")))/LEN("male")&gt;1,"!",IF(RIGHT(ER70,1)=")","",IF(RIGHT(ER70,2)=") ","",IF(RIGHT(ER70,2)=").","","!!")))))</f>
        <v/>
      </c>
      <c r="EQ70" s="99"/>
      <c r="ER70" s="244"/>
      <c r="ES70" s="100" t="str">
        <f t="shared" si="87"/>
        <v/>
      </c>
      <c r="ET70" s="101" t="str">
        <f t="shared" si="275"/>
        <v/>
      </c>
      <c r="EU70" s="102" t="str">
        <f t="shared" si="276"/>
        <v/>
      </c>
      <c r="EV70" s="102" t="str">
        <f t="shared" si="277"/>
        <v/>
      </c>
      <c r="EW70" s="104" t="str">
        <f t="shared" si="278"/>
        <v/>
      </c>
      <c r="EX70" s="105" t="str">
        <f t="shared" si="279"/>
        <v/>
      </c>
      <c r="EY70" s="106" t="str">
        <f t="shared" si="280"/>
        <v/>
      </c>
      <c r="EZ70" s="107" t="str">
        <f t="shared" si="281"/>
        <v/>
      </c>
      <c r="FA70" s="108" t="str">
        <f t="shared" si="282"/>
        <v/>
      </c>
      <c r="FB70" s="2" t="str">
        <f t="shared" si="283"/>
        <v/>
      </c>
      <c r="FC70" s="99"/>
      <c r="FD70" s="244"/>
      <c r="FE70" s="100"/>
      <c r="FF70" s="101" t="str">
        <f t="shared" ref="FF70:FF79" si="959">IF(FI70="","",FE$1)</f>
        <v/>
      </c>
      <c r="FG70" s="102"/>
      <c r="FH70" s="103"/>
      <c r="FI70" s="104" t="str">
        <f t="shared" ref="FI70:FI79" si="960">IF(FP70="","",IF(ISNUMBER(SEARCH(":",FP70)),MID(FP70,FIND(":",FP70)+2,FIND("(",FP70)-FIND(":",FP70)-3),LEFT(FP70,FIND("(",FP70)-2)))</f>
        <v/>
      </c>
      <c r="FJ70" s="105" t="str">
        <f t="shared" ref="FJ70:FJ79" si="961">IF(FP70="","",MID(FP70,FIND("(",FP70)+1,4))</f>
        <v/>
      </c>
      <c r="FK70" s="106" t="str">
        <f t="shared" ref="FK70:FK79" si="962">IF(ISNUMBER(SEARCH("*female*",FP70)),"female",IF(ISNUMBER(SEARCH("*male*",FP70)),"male",""))</f>
        <v/>
      </c>
      <c r="FL70" s="107" t="str">
        <f t="shared" ref="FL70:FL79" si="963">IF(FP70="","",IF(ISERROR(MID(FP70,FIND("male,",FP70)+6,(FIND(")",FP70)-(FIND("male,",FP70)+6))))=TRUE,"missing/error",MID(FP70,FIND("male,",FP70)+6,(FIND(")",FP70)-(FIND("male,",FP70)+6)))))</f>
        <v/>
      </c>
      <c r="FM70" s="108" t="str">
        <f t="shared" ref="FM70:FM79" si="964">IF(FI70="","",(MID(FI70,(SEARCH("^^",SUBSTITUTE(FI70," ","^^",LEN(FI70)-LEN(SUBSTITUTE(FI70," ","")))))+1,99)&amp;"_"&amp;LEFT(FI70,FIND(" ",FI70)-1)&amp;"_"&amp;FJ70))</f>
        <v/>
      </c>
      <c r="FN70" s="2" t="str">
        <f t="shared" ref="FN70:FN79" si="965">IF(FP70="","",IF((LEN(FP70)-LEN(SUBSTITUTE(FP70,"male","")))/LEN("male")&gt;1,"!",IF(RIGHT(FP70,1)=")","",IF(RIGHT(FP70,2)=") ","",IF(RIGHT(FP70,2)=").","","!!")))))</f>
        <v/>
      </c>
      <c r="FO70" s="99"/>
      <c r="FP70" s="244"/>
      <c r="FQ70" s="100" t="str">
        <f t="shared" ref="FQ70:FQ79" si="966">IF(FU70="","",FQ$3)</f>
        <v/>
      </c>
      <c r="FR70" s="101" t="str">
        <f t="shared" ref="FR70:FR79" si="967">IF(FU70="","",FQ$1)</f>
        <v/>
      </c>
      <c r="FS70" s="102"/>
      <c r="FT70" s="103"/>
      <c r="FU70" s="104" t="str">
        <f t="shared" ref="FU70:FU79" si="968">IF(GB70="","",IF(ISNUMBER(SEARCH(":",GB70)),MID(GB70,FIND(":",GB70)+2,FIND("(",GB70)-FIND(":",GB70)-3),LEFT(GB70,FIND("(",GB70)-2)))</f>
        <v/>
      </c>
      <c r="FV70" s="105" t="str">
        <f t="shared" ref="FV70:FV79" si="969">IF(GB70="","",MID(GB70,FIND("(",GB70)+1,4))</f>
        <v/>
      </c>
      <c r="FW70" s="106" t="str">
        <f t="shared" ref="FW70:FW79" si="970">IF(ISNUMBER(SEARCH("*female*",GB70)),"female",IF(ISNUMBER(SEARCH("*male*",GB70)),"male",""))</f>
        <v/>
      </c>
      <c r="FX70" s="107" t="str">
        <f t="shared" ref="FX70:FX79" si="971">IF(GB70="","",IF(ISERROR(MID(GB70,FIND("male,",GB70)+6,(FIND(")",GB70)-(FIND("male,",GB70)+6))))=TRUE,"missing/error",MID(GB70,FIND("male,",GB70)+6,(FIND(")",GB70)-(FIND("male,",GB70)+6)))))</f>
        <v/>
      </c>
      <c r="FY70" s="108" t="str">
        <f t="shared" ref="FY70:FY79" si="972">IF(FU70="","",(MID(FU70,(SEARCH("^^",SUBSTITUTE(FU70," ","^^",LEN(FU70)-LEN(SUBSTITUTE(FU70," ","")))))+1,99)&amp;"_"&amp;LEFT(FU70,FIND(" ",FU70)-1)&amp;"_"&amp;FV70))</f>
        <v/>
      </c>
      <c r="FZ70" s="2" t="str">
        <f t="shared" ref="FZ70:FZ79" si="973">IF(GB70="","",IF((LEN(GB70)-LEN(SUBSTITUTE(GB70,"male","")))/LEN("male")&gt;1,"!",IF(RIGHT(GB70,1)=")","",IF(RIGHT(GB70,2)=") ","",IF(RIGHT(GB70,2)=").","","!!")))))</f>
        <v/>
      </c>
      <c r="GA70" s="99"/>
      <c r="GB70" s="244"/>
      <c r="GC70" s="100" t="str">
        <f t="shared" ref="GC70:GC79" si="974">IF(GG70="","",GC$3)</f>
        <v/>
      </c>
      <c r="GD70" s="101" t="str">
        <f t="shared" ref="GD70:GD79" si="975">IF(GG70="","",GC$1)</f>
        <v/>
      </c>
      <c r="GE70" s="102"/>
      <c r="GF70" s="103"/>
      <c r="GG70" s="104" t="str">
        <f t="shared" ref="GG70:GG79" si="976">IF(GN70="","",IF(ISNUMBER(SEARCH(":",GN70)),MID(GN70,FIND(":",GN70)+2,FIND("(",GN70)-FIND(":",GN70)-3),LEFT(GN70,FIND("(",GN70)-2)))</f>
        <v/>
      </c>
      <c r="GH70" s="105" t="str">
        <f t="shared" ref="GH70:GH79" si="977">IF(GN70="","",MID(GN70,FIND("(",GN70)+1,4))</f>
        <v/>
      </c>
      <c r="GI70" s="106" t="str">
        <f t="shared" ref="GI70:GI79" si="978">IF(ISNUMBER(SEARCH("*female*",GN70)),"female",IF(ISNUMBER(SEARCH("*male*",GN70)),"male",""))</f>
        <v/>
      </c>
      <c r="GJ70" s="107" t="str">
        <f t="shared" ref="GJ70:GJ79" si="979">IF(GN70="","",IF(ISERROR(MID(GN70,FIND("male,",GN70)+6,(FIND(")",GN70)-(FIND("male,",GN70)+6))))=TRUE,"missing/error",MID(GN70,FIND("male,",GN70)+6,(FIND(")",GN70)-(FIND("male,",GN70)+6)))))</f>
        <v/>
      </c>
      <c r="GK70" s="108" t="str">
        <f t="shared" ref="GK70:GK79" si="980">IF(GG70="","",(MID(GG70,(SEARCH("^^",SUBSTITUTE(GG70," ","^^",LEN(GG70)-LEN(SUBSTITUTE(GG70," ","")))))+1,99)&amp;"_"&amp;LEFT(GG70,FIND(" ",GG70)-1)&amp;"_"&amp;GH70))</f>
        <v/>
      </c>
      <c r="GL70" s="2" t="str">
        <f t="shared" ref="GL70:GL79" si="981">IF(GN70="","",IF((LEN(GN70)-LEN(SUBSTITUTE(GN70,"male","")))/LEN("male")&gt;1,"!",IF(RIGHT(GN70,1)=")","",IF(RIGHT(GN70,2)=") ","",IF(RIGHT(GN70,2)=").","","!!")))))</f>
        <v/>
      </c>
      <c r="GM70" s="99"/>
      <c r="GN70" s="244"/>
      <c r="GO70" s="100" t="str">
        <f t="shared" ref="GO70:GO79" si="982">IF(GS70="","",GO$3)</f>
        <v/>
      </c>
      <c r="GP70" s="101" t="str">
        <f t="shared" ref="GP70:GP79" si="983">IF(GS70="","",GO$1)</f>
        <v/>
      </c>
      <c r="GQ70" s="102"/>
      <c r="GR70" s="103"/>
      <c r="GS70" s="104" t="str">
        <f t="shared" ref="GS70:GS79" si="984">IF(GZ70="","",IF(ISNUMBER(SEARCH(":",GZ70)),MID(GZ70,FIND(":",GZ70)+2,FIND("(",GZ70)-FIND(":",GZ70)-3),LEFT(GZ70,FIND("(",GZ70)-2)))</f>
        <v/>
      </c>
      <c r="GT70" s="105" t="str">
        <f t="shared" ref="GT70:GT79" si="985">IF(GZ70="","",MID(GZ70,FIND("(",GZ70)+1,4))</f>
        <v/>
      </c>
      <c r="GU70" s="106" t="str">
        <f t="shared" ref="GU70:GU79" si="986">IF(ISNUMBER(SEARCH("*female*",GZ70)),"female",IF(ISNUMBER(SEARCH("*male*",GZ70)),"male",""))</f>
        <v/>
      </c>
      <c r="GV70" s="107" t="str">
        <f t="shared" ref="GV70:GV79" si="987">IF(GZ70="","",IF(ISERROR(MID(GZ70,FIND("male,",GZ70)+6,(FIND(")",GZ70)-(FIND("male,",GZ70)+6))))=TRUE,"missing/error",MID(GZ70,FIND("male,",GZ70)+6,(FIND(")",GZ70)-(FIND("male,",GZ70)+6)))))</f>
        <v/>
      </c>
      <c r="GW70" s="108" t="str">
        <f t="shared" ref="GW70:GW79" si="988">IF(GS70="","",(MID(GS70,(SEARCH("^^",SUBSTITUTE(GS70," ","^^",LEN(GS70)-LEN(SUBSTITUTE(GS70," ","")))))+1,99)&amp;"_"&amp;LEFT(GS70,FIND(" ",GS70)-1)&amp;"_"&amp;GT70))</f>
        <v/>
      </c>
      <c r="GX70" s="2" t="str">
        <f t="shared" ref="GX70:GX79" si="989">IF(GZ70="","",IF((LEN(GZ70)-LEN(SUBSTITUTE(GZ70,"male","")))/LEN("male")&gt;1,"!",IF(RIGHT(GZ70,1)=")","",IF(RIGHT(GZ70,2)=") ","",IF(RIGHT(GZ70,2)=").","","!!")))))</f>
        <v/>
      </c>
      <c r="GY70" s="99"/>
      <c r="GZ70" s="244"/>
      <c r="HA70" s="100" t="str">
        <f t="shared" ref="HA70:HA79" si="990">IF(HE70="","",HA$3)</f>
        <v/>
      </c>
      <c r="HB70" s="101" t="str">
        <f t="shared" ref="HB70:HB79" si="991">IF(HE70="","",HA$1)</f>
        <v/>
      </c>
      <c r="HC70" s="102"/>
      <c r="HD70" s="103"/>
      <c r="HE70" s="104" t="str">
        <f t="shared" ref="HE70:HE79" si="992">IF(HL70="","",IF(ISNUMBER(SEARCH(":",HL70)),MID(HL70,FIND(":",HL70)+2,FIND("(",HL70)-FIND(":",HL70)-3),LEFT(HL70,FIND("(",HL70)-2)))</f>
        <v/>
      </c>
      <c r="HF70" s="105" t="str">
        <f t="shared" ref="HF70:HF79" si="993">IF(HL70="","",MID(HL70,FIND("(",HL70)+1,4))</f>
        <v/>
      </c>
      <c r="HG70" s="106" t="str">
        <f t="shared" ref="HG70:HG79" si="994">IF(ISNUMBER(SEARCH("*female*",HL70)),"female",IF(ISNUMBER(SEARCH("*male*",HL70)),"male",""))</f>
        <v/>
      </c>
      <c r="HH70" s="107" t="str">
        <f t="shared" ref="HH70:HH79" si="995">IF(HL70="","",IF(ISERROR(MID(HL70,FIND("male,",HL70)+6,(FIND(")",HL70)-(FIND("male,",HL70)+6))))=TRUE,"missing/error",MID(HL70,FIND("male,",HL70)+6,(FIND(")",HL70)-(FIND("male,",HL70)+6)))))</f>
        <v/>
      </c>
      <c r="HI70" s="108" t="str">
        <f t="shared" ref="HI70:HI79" si="996">IF(HE70="","",(MID(HE70,(SEARCH("^^",SUBSTITUTE(HE70," ","^^",LEN(HE70)-LEN(SUBSTITUTE(HE70," ","")))))+1,99)&amp;"_"&amp;LEFT(HE70,FIND(" ",HE70)-1)&amp;"_"&amp;HF70))</f>
        <v/>
      </c>
      <c r="HJ70" s="2" t="str">
        <f t="shared" ref="HJ70:HJ79" si="997">IF(HL70="","",IF((LEN(HL70)-LEN(SUBSTITUTE(HL70,"male","")))/LEN("male")&gt;1,"!",IF(RIGHT(HL70,1)=")","",IF(RIGHT(HL70,2)=") ","",IF(RIGHT(HL70,2)=").","","!!")))))</f>
        <v/>
      </c>
      <c r="HK70" s="99"/>
      <c r="HL70" s="244"/>
      <c r="HM70" s="100" t="str">
        <f t="shared" ref="HM70:HM79" si="998">IF(HQ70="","",HM$3)</f>
        <v/>
      </c>
      <c r="HN70" s="101" t="str">
        <f t="shared" ref="HN70:HN79" si="999">IF(HQ70="","",HM$1)</f>
        <v/>
      </c>
      <c r="HO70" s="102"/>
      <c r="HP70" s="103"/>
      <c r="HQ70" s="104" t="str">
        <f t="shared" ref="HQ70:HQ79" si="1000">IF(HX70="","",IF(ISNUMBER(SEARCH(":",HX70)),MID(HX70,FIND(":",HX70)+2,FIND("(",HX70)-FIND(":",HX70)-3),LEFT(HX70,FIND("(",HX70)-2)))</f>
        <v/>
      </c>
      <c r="HR70" s="105" t="str">
        <f t="shared" ref="HR70:HR79" si="1001">IF(HX70="","",MID(HX70,FIND("(",HX70)+1,4))</f>
        <v/>
      </c>
      <c r="HS70" s="106" t="str">
        <f t="shared" ref="HS70:HS79" si="1002">IF(ISNUMBER(SEARCH("*female*",HX70)),"female",IF(ISNUMBER(SEARCH("*male*",HX70)),"male",""))</f>
        <v/>
      </c>
      <c r="HT70" s="107" t="str">
        <f t="shared" ref="HT70:HT79" si="1003">IF(HX70="","",IF(ISERROR(MID(HX70,FIND("male,",HX70)+6,(FIND(")",HX70)-(FIND("male,",HX70)+6))))=TRUE,"missing/error",MID(HX70,FIND("male,",HX70)+6,(FIND(")",HX70)-(FIND("male,",HX70)+6)))))</f>
        <v/>
      </c>
      <c r="HU70" s="108" t="str">
        <f t="shared" ref="HU70:HU79" si="1004">IF(HQ70="","",(MID(HQ70,(SEARCH("^^",SUBSTITUTE(HQ70," ","^^",LEN(HQ70)-LEN(SUBSTITUTE(HQ70," ","")))))+1,99)&amp;"_"&amp;LEFT(HQ70,FIND(" ",HQ70)-1)&amp;"_"&amp;HR70))</f>
        <v/>
      </c>
      <c r="HV70" s="2" t="str">
        <f t="shared" ref="HV70:HV79" si="1005">IF(HX70="","",IF((LEN(HX70)-LEN(SUBSTITUTE(HX70,"male","")))/LEN("male")&gt;1,"!",IF(RIGHT(HX70,1)=")","",IF(RIGHT(HX70,2)=") ","",IF(RIGHT(HX70,2)=").","","!!")))))</f>
        <v/>
      </c>
      <c r="HW70" s="99"/>
      <c r="HX70" s="244"/>
      <c r="HY70" s="100" t="str">
        <f t="shared" ref="HY70:HY79" si="1006">IF(IC70="","",HY$3)</f>
        <v/>
      </c>
      <c r="HZ70" s="101" t="str">
        <f t="shared" ref="HZ70:HZ79" si="1007">IF(IC70="","",HY$1)</f>
        <v/>
      </c>
      <c r="IA70" s="102"/>
      <c r="IB70" s="103"/>
      <c r="IC70" s="104" t="str">
        <f t="shared" ref="IC70:IC79" si="1008">IF(IJ70="","",IF(ISNUMBER(SEARCH(":",IJ70)),MID(IJ70,FIND(":",IJ70)+2,FIND("(",IJ70)-FIND(":",IJ70)-3),LEFT(IJ70,FIND("(",IJ70)-2)))</f>
        <v/>
      </c>
      <c r="ID70" s="105" t="str">
        <f t="shared" ref="ID70:ID79" si="1009">IF(IJ70="","",MID(IJ70,FIND("(",IJ70)+1,4))</f>
        <v/>
      </c>
      <c r="IE70" s="106" t="str">
        <f t="shared" ref="IE70:IE79" si="1010">IF(ISNUMBER(SEARCH("*female*",IJ70)),"female",IF(ISNUMBER(SEARCH("*male*",IJ70)),"male",""))</f>
        <v/>
      </c>
      <c r="IF70" s="107" t="str">
        <f t="shared" ref="IF70:IF79" si="1011">IF(IJ70="","",IF(ISERROR(MID(IJ70,FIND("male,",IJ70)+6,(FIND(")",IJ70)-(FIND("male,",IJ70)+6))))=TRUE,"missing/error",MID(IJ70,FIND("male,",IJ70)+6,(FIND(")",IJ70)-(FIND("male,",IJ70)+6)))))</f>
        <v/>
      </c>
      <c r="IG70" s="108" t="str">
        <f t="shared" ref="IG70:IG79" si="1012">IF(IC70="","",(MID(IC70,(SEARCH("^^",SUBSTITUTE(IC70," ","^^",LEN(IC70)-LEN(SUBSTITUTE(IC70," ","")))))+1,99)&amp;"_"&amp;LEFT(IC70,FIND(" ",IC70)-1)&amp;"_"&amp;ID70))</f>
        <v/>
      </c>
      <c r="IH70" s="2" t="str">
        <f t="shared" ref="IH70:IH79" si="1013">IF(IJ70="","",IF((LEN(IJ70)-LEN(SUBSTITUTE(IJ70,"male","")))/LEN("male")&gt;1,"!",IF(RIGHT(IJ70,1)=")","",IF(RIGHT(IJ70,2)=") ","",IF(RIGHT(IJ70,2)=").","","!!")))))</f>
        <v/>
      </c>
      <c r="II70" s="99"/>
      <c r="IJ70" s="244"/>
      <c r="IK70" s="100" t="str">
        <f t="shared" ref="IK70:IK79" si="1014">IF(IO70="","",IK$3)</f>
        <v/>
      </c>
      <c r="IL70" s="101" t="str">
        <f t="shared" ref="IL70:IL79" si="1015">IF(IO70="","",IK$1)</f>
        <v/>
      </c>
      <c r="IM70" s="102"/>
      <c r="IN70" s="103"/>
      <c r="IO70" s="104" t="str">
        <f t="shared" ref="IO70:IO79" si="1016">IF(IV70="","",IF(ISNUMBER(SEARCH(":",IV70)),MID(IV70,FIND(":",IV70)+2,FIND("(",IV70)-FIND(":",IV70)-3),LEFT(IV70,FIND("(",IV70)-2)))</f>
        <v/>
      </c>
      <c r="IP70" s="105" t="str">
        <f t="shared" ref="IP70:IP79" si="1017">IF(IV70="","",MID(IV70,FIND("(",IV70)+1,4))</f>
        <v/>
      </c>
      <c r="IQ70" s="106" t="str">
        <f t="shared" ref="IQ70:IQ79" si="1018">IF(ISNUMBER(SEARCH("*female*",IV70)),"female",IF(ISNUMBER(SEARCH("*male*",IV70)),"male",""))</f>
        <v/>
      </c>
      <c r="IR70" s="107" t="str">
        <f t="shared" ref="IR70:IR79" si="1019">IF(IV70="","",IF(ISERROR(MID(IV70,FIND("male,",IV70)+6,(FIND(")",IV70)-(FIND("male,",IV70)+6))))=TRUE,"missing/error",MID(IV70,FIND("male,",IV70)+6,(FIND(")",IV70)-(FIND("male,",IV70)+6)))))</f>
        <v/>
      </c>
      <c r="IS70" s="108" t="str">
        <f t="shared" ref="IS70:IS79" si="1020">IF(IO70="","",(MID(IO70,(SEARCH("^^",SUBSTITUTE(IO70," ","^^",LEN(IO70)-LEN(SUBSTITUTE(IO70," ","")))))+1,99)&amp;"_"&amp;LEFT(IO70,FIND(" ",IO70)-1)&amp;"_"&amp;IP70))</f>
        <v/>
      </c>
      <c r="IT70" s="2" t="str">
        <f t="shared" ref="IT70:IT79" si="1021">IF(IV70="","",IF((LEN(IV70)-LEN(SUBSTITUTE(IV70,"male","")))/LEN("male")&gt;1,"!",IF(RIGHT(IV70,1)=")","",IF(RIGHT(IV70,2)=") ","",IF(RIGHT(IV70,2)=").","","!!")))))</f>
        <v/>
      </c>
      <c r="IU70" s="99"/>
      <c r="IV70" s="244"/>
      <c r="IW70" s="100" t="str">
        <f t="shared" ref="IW70:IW79" si="1022">IF(JA70="","",IW$3)</f>
        <v/>
      </c>
      <c r="IX70" s="101" t="str">
        <f t="shared" ref="IX70:IX79" si="1023">IF(JA70="","",IW$1)</f>
        <v/>
      </c>
      <c r="IY70" s="102"/>
      <c r="IZ70" s="103"/>
      <c r="JA70" s="104" t="str">
        <f t="shared" ref="JA70:JA79" si="1024">IF(JH70="","",IF(ISNUMBER(SEARCH(":",JH70)),MID(JH70,FIND(":",JH70)+2,FIND("(",JH70)-FIND(":",JH70)-3),LEFT(JH70,FIND("(",JH70)-2)))</f>
        <v/>
      </c>
      <c r="JB70" s="105" t="str">
        <f t="shared" ref="JB70:JB79" si="1025">IF(JH70="","",MID(JH70,FIND("(",JH70)+1,4))</f>
        <v/>
      </c>
      <c r="JC70" s="106" t="str">
        <f t="shared" ref="JC70:JC79" si="1026">IF(ISNUMBER(SEARCH("*female*",JH70)),"female",IF(ISNUMBER(SEARCH("*male*",JH70)),"male",""))</f>
        <v/>
      </c>
      <c r="JD70" s="107" t="str">
        <f t="shared" ref="JD70:JD79" si="1027">IF(JH70="","",IF(ISERROR(MID(JH70,FIND("male,",JH70)+6,(FIND(")",JH70)-(FIND("male,",JH70)+6))))=TRUE,"missing/error",MID(JH70,FIND("male,",JH70)+6,(FIND(")",JH70)-(FIND("male,",JH70)+6)))))</f>
        <v/>
      </c>
      <c r="JE70" s="108" t="str">
        <f t="shared" ref="JE70:JE79" si="1028">IF(JA70="","",(MID(JA70,(SEARCH("^^",SUBSTITUTE(JA70," ","^^",LEN(JA70)-LEN(SUBSTITUTE(JA70," ","")))))+1,99)&amp;"_"&amp;LEFT(JA70,FIND(" ",JA70)-1)&amp;"_"&amp;JB70))</f>
        <v/>
      </c>
      <c r="JF70" s="2" t="str">
        <f t="shared" ref="JF70:JF79" si="1029">IF(JH70="","",IF((LEN(JH70)-LEN(SUBSTITUTE(JH70,"male","")))/LEN("male")&gt;1,"!",IF(RIGHT(JH70,1)=")","",IF(RIGHT(JH70,2)=") ","",IF(RIGHT(JH70,2)=").","","!!")))))</f>
        <v/>
      </c>
      <c r="JG70" s="99"/>
      <c r="JH70" s="244"/>
      <c r="JI70" s="100" t="str">
        <f t="shared" ref="JI70:JI79" si="1030">IF(JM70="","",JI$3)</f>
        <v/>
      </c>
      <c r="JJ70" s="101" t="str">
        <f t="shared" ref="JJ70:JJ79" si="1031">IF(JM70="","",JI$1)</f>
        <v/>
      </c>
      <c r="JK70" s="102"/>
      <c r="JL70" s="103"/>
      <c r="JM70" s="104" t="str">
        <f t="shared" ref="JM70:JM79" si="1032">IF(JT70="","",IF(ISNUMBER(SEARCH(":",JT70)),MID(JT70,FIND(":",JT70)+2,FIND("(",JT70)-FIND(":",JT70)-3),LEFT(JT70,FIND("(",JT70)-2)))</f>
        <v/>
      </c>
      <c r="JN70" s="105" t="str">
        <f t="shared" ref="JN70:JN79" si="1033">IF(JT70="","",MID(JT70,FIND("(",JT70)+1,4))</f>
        <v/>
      </c>
      <c r="JO70" s="106" t="str">
        <f t="shared" ref="JO70:JO79" si="1034">IF(ISNUMBER(SEARCH("*female*",JT70)),"female",IF(ISNUMBER(SEARCH("*male*",JT70)),"male",""))</f>
        <v/>
      </c>
      <c r="JP70" s="107" t="str">
        <f t="shared" ref="JP70:JP79" si="1035">IF(JT70="","",IF(ISERROR(MID(JT70,FIND("male,",JT70)+6,(FIND(")",JT70)-(FIND("male,",JT70)+6))))=TRUE,"missing/error",MID(JT70,FIND("male,",JT70)+6,(FIND(")",JT70)-(FIND("male,",JT70)+6)))))</f>
        <v/>
      </c>
      <c r="JQ70" s="108" t="str">
        <f t="shared" ref="JQ70:JQ79" si="1036">IF(JM70="","",(MID(JM70,(SEARCH("^^",SUBSTITUTE(JM70," ","^^",LEN(JM70)-LEN(SUBSTITUTE(JM70," ","")))))+1,99)&amp;"_"&amp;LEFT(JM70,FIND(" ",JM70)-1)&amp;"_"&amp;JN70))</f>
        <v/>
      </c>
      <c r="JR70" s="2" t="str">
        <f t="shared" ref="JR70:JR79" si="1037">IF(JT70="","",IF((LEN(JT70)-LEN(SUBSTITUTE(JT70,"male","")))/LEN("male")&gt;1,"!",IF(RIGHT(JT70,1)=")","",IF(RIGHT(JT70,2)=") ","",IF(RIGHT(JT70,2)=").","","!!")))))</f>
        <v/>
      </c>
      <c r="JS70" s="99"/>
      <c r="JT70" s="244"/>
      <c r="JU70" s="100" t="str">
        <f t="shared" ref="JU70:JU79" si="1038">IF(JY70="","",JU$3)</f>
        <v/>
      </c>
      <c r="JV70" s="101" t="str">
        <f t="shared" ref="JV70:JV79" si="1039">IF(JY70="","",JU$1)</f>
        <v/>
      </c>
      <c r="JW70" s="102"/>
      <c r="JX70" s="103"/>
      <c r="JY70" s="104" t="str">
        <f t="shared" ref="JY70:JY79" si="1040">IF(KF70="","",IF(ISNUMBER(SEARCH(":",KF70)),MID(KF70,FIND(":",KF70)+2,FIND("(",KF70)-FIND(":",KF70)-3),LEFT(KF70,FIND("(",KF70)-2)))</f>
        <v/>
      </c>
      <c r="JZ70" s="105" t="str">
        <f t="shared" ref="JZ70:JZ79" si="1041">IF(KF70="","",MID(KF70,FIND("(",KF70)+1,4))</f>
        <v/>
      </c>
      <c r="KA70" s="106" t="str">
        <f t="shared" ref="KA70:KA79" si="1042">IF(ISNUMBER(SEARCH("*female*",KF70)),"female",IF(ISNUMBER(SEARCH("*male*",KF70)),"male",""))</f>
        <v/>
      </c>
      <c r="KB70" s="107" t="str">
        <f t="shared" ref="KB70:KB79" si="1043">IF(KF70="","",IF(ISERROR(MID(KF70,FIND("male,",KF70)+6,(FIND(")",KF70)-(FIND("male,",KF70)+6))))=TRUE,"missing/error",MID(KF70,FIND("male,",KF70)+6,(FIND(")",KF70)-(FIND("male,",KF70)+6)))))</f>
        <v/>
      </c>
      <c r="KC70" s="108" t="str">
        <f t="shared" ref="KC70:KC79" si="1044">IF(JY70="","",(MID(JY70,(SEARCH("^^",SUBSTITUTE(JY70," ","^^",LEN(JY70)-LEN(SUBSTITUTE(JY70," ","")))))+1,99)&amp;"_"&amp;LEFT(JY70,FIND(" ",JY70)-1)&amp;"_"&amp;JZ70))</f>
        <v/>
      </c>
      <c r="KD70" s="2" t="str">
        <f t="shared" ref="KD70:KD79" si="1045">IF(KF70="","",IF((LEN(KF70)-LEN(SUBSTITUTE(KF70,"male","")))/LEN("male")&gt;1,"!",IF(RIGHT(KF70,1)=")","",IF(RIGHT(KF70,2)=") ","",IF(RIGHT(KF70,2)=").","","!!")))))</f>
        <v/>
      </c>
      <c r="KE70" s="99"/>
      <c r="KF70" s="244"/>
    </row>
    <row r="71" spans="1:292" ht="13.5" customHeight="1" x14ac:dyDescent="0.25">
      <c r="A71" s="20"/>
      <c r="B71" s="99" t="s">
        <v>547</v>
      </c>
      <c r="C71" s="2" t="s">
        <v>548</v>
      </c>
      <c r="D71" s="244"/>
      <c r="E71" s="100">
        <f t="shared" si="873"/>
        <v>34226</v>
      </c>
      <c r="F71" s="101" t="str">
        <f t="shared" si="874"/>
        <v>Brundtland III</v>
      </c>
      <c r="G71" s="102">
        <v>33851</v>
      </c>
      <c r="H71" s="103">
        <v>34226</v>
      </c>
      <c r="I71" s="104" t="str">
        <f t="shared" si="875"/>
        <v>Gunnar Berge</v>
      </c>
      <c r="J71" s="105" t="str">
        <f t="shared" si="876"/>
        <v>1940</v>
      </c>
      <c r="K71" s="106" t="str">
        <f t="shared" si="877"/>
        <v>male</v>
      </c>
      <c r="L71" s="107" t="str">
        <f t="shared" si="878"/>
        <v>no_dna01</v>
      </c>
      <c r="M71" s="108" t="str">
        <f t="shared" si="879"/>
        <v>Berge_Gunnar_1940</v>
      </c>
      <c r="N71" s="2" t="str">
        <f t="shared" si="880"/>
        <v/>
      </c>
      <c r="O71" s="99"/>
      <c r="P71" s="244" t="s">
        <v>704</v>
      </c>
      <c r="Q71" s="100" t="str">
        <f t="shared" si="881"/>
        <v/>
      </c>
      <c r="R71" s="101" t="str">
        <f t="shared" si="882"/>
        <v/>
      </c>
      <c r="S71" s="102"/>
      <c r="T71" s="103"/>
      <c r="U71" s="104" t="str">
        <f t="shared" si="883"/>
        <v/>
      </c>
      <c r="V71" s="105" t="str">
        <f t="shared" si="884"/>
        <v/>
      </c>
      <c r="W71" s="106" t="str">
        <f t="shared" si="885"/>
        <v/>
      </c>
      <c r="X71" s="107" t="str">
        <f t="shared" si="886"/>
        <v/>
      </c>
      <c r="Y71" s="108" t="str">
        <f t="shared" si="887"/>
        <v/>
      </c>
      <c r="Z71" s="2" t="str">
        <f t="shared" si="888"/>
        <v/>
      </c>
      <c r="AA71" s="99"/>
      <c r="AB71" s="244" t="s">
        <v>292</v>
      </c>
      <c r="AC71" s="100" t="str">
        <f t="shared" si="889"/>
        <v/>
      </c>
      <c r="AD71" s="101" t="str">
        <f t="shared" si="890"/>
        <v/>
      </c>
      <c r="AE71" s="102" t="s">
        <v>292</v>
      </c>
      <c r="AF71" s="103" t="s">
        <v>292</v>
      </c>
      <c r="AG71" s="104" t="str">
        <f t="shared" si="891"/>
        <v/>
      </c>
      <c r="AH71" s="105" t="str">
        <f t="shared" si="892"/>
        <v/>
      </c>
      <c r="AI71" s="106" t="str">
        <f t="shared" si="893"/>
        <v/>
      </c>
      <c r="AJ71" s="107" t="str">
        <f t="shared" si="894"/>
        <v/>
      </c>
      <c r="AK71" s="108" t="str">
        <f t="shared" si="895"/>
        <v/>
      </c>
      <c r="AL71" s="2" t="str">
        <f t="shared" si="896"/>
        <v/>
      </c>
      <c r="AM71" s="99"/>
      <c r="AN71" s="244" t="s">
        <v>292</v>
      </c>
      <c r="AO71" s="100">
        <f t="shared" si="897"/>
        <v>36602</v>
      </c>
      <c r="AP71" s="101" t="str">
        <f t="shared" si="898"/>
        <v>Bondevik I</v>
      </c>
      <c r="AQ71" s="102">
        <v>36235</v>
      </c>
      <c r="AR71" s="103">
        <v>36602</v>
      </c>
      <c r="AS71" s="104" t="str">
        <f t="shared" si="899"/>
        <v>Odd Roger Enoksen</v>
      </c>
      <c r="AT71" s="105" t="str">
        <f t="shared" si="900"/>
        <v>1954</v>
      </c>
      <c r="AU71" s="106" t="str">
        <f t="shared" si="901"/>
        <v>male</v>
      </c>
      <c r="AV71" s="107" t="s">
        <v>297</v>
      </c>
      <c r="AW71" s="108" t="str">
        <f t="shared" si="902"/>
        <v>Enoksen_Odd_1954</v>
      </c>
      <c r="AX71" s="2" t="str">
        <f t="shared" si="903"/>
        <v/>
      </c>
      <c r="AY71" s="99"/>
      <c r="AZ71" s="244" t="s">
        <v>648</v>
      </c>
      <c r="BA71" s="100" t="str">
        <f t="shared" si="904"/>
        <v/>
      </c>
      <c r="BB71" s="101" t="str">
        <f t="shared" si="905"/>
        <v/>
      </c>
      <c r="BC71" s="102" t="s">
        <v>292</v>
      </c>
      <c r="BD71" s="103" t="s">
        <v>292</v>
      </c>
      <c r="BE71" s="104" t="str">
        <f t="shared" si="906"/>
        <v/>
      </c>
      <c r="BF71" s="105" t="str">
        <f t="shared" si="907"/>
        <v/>
      </c>
      <c r="BG71" s="106" t="str">
        <f t="shared" si="908"/>
        <v/>
      </c>
      <c r="BH71" s="107" t="str">
        <f t="shared" si="909"/>
        <v/>
      </c>
      <c r="BI71" s="108" t="str">
        <f t="shared" si="910"/>
        <v/>
      </c>
      <c r="BJ71" s="2" t="str">
        <f t="shared" si="911"/>
        <v/>
      </c>
      <c r="BK71" s="99"/>
      <c r="BL71" s="244" t="s">
        <v>292</v>
      </c>
      <c r="BM71" s="100" t="str">
        <f t="shared" si="912"/>
        <v/>
      </c>
      <c r="BN71" s="101" t="str">
        <f t="shared" si="913"/>
        <v/>
      </c>
      <c r="BO71" s="102" t="s">
        <v>292</v>
      </c>
      <c r="BP71" s="103" t="s">
        <v>292</v>
      </c>
      <c r="BQ71" s="104" t="str">
        <f t="shared" si="914"/>
        <v/>
      </c>
      <c r="BR71" s="105" t="str">
        <f t="shared" si="915"/>
        <v/>
      </c>
      <c r="BS71" s="106" t="str">
        <f t="shared" si="916"/>
        <v/>
      </c>
      <c r="BT71" s="107" t="s">
        <v>292</v>
      </c>
      <c r="BU71" s="108" t="str">
        <f t="shared" si="917"/>
        <v/>
      </c>
      <c r="BV71" s="2" t="str">
        <f t="shared" si="918"/>
        <v/>
      </c>
      <c r="BW71" s="99"/>
      <c r="BX71" s="244" t="s">
        <v>292</v>
      </c>
      <c r="BY71" s="100" t="str">
        <f t="shared" si="919"/>
        <v/>
      </c>
      <c r="BZ71" s="101" t="str">
        <f t="shared" si="920"/>
        <v/>
      </c>
      <c r="CA71" s="102" t="s">
        <v>292</v>
      </c>
      <c r="CB71" s="103" t="s">
        <v>292</v>
      </c>
      <c r="CC71" s="104" t="str">
        <f t="shared" si="921"/>
        <v/>
      </c>
      <c r="CD71" s="105" t="str">
        <f t="shared" si="922"/>
        <v/>
      </c>
      <c r="CE71" s="106" t="str">
        <f t="shared" si="923"/>
        <v/>
      </c>
      <c r="CF71" s="107" t="s">
        <v>292</v>
      </c>
      <c r="CG71" s="108" t="str">
        <f t="shared" si="924"/>
        <v/>
      </c>
      <c r="CH71" s="2" t="str">
        <f t="shared" si="925"/>
        <v/>
      </c>
      <c r="CI71" s="99"/>
      <c r="CJ71" s="244" t="s">
        <v>292</v>
      </c>
      <c r="CK71" s="100" t="str">
        <f t="shared" si="926"/>
        <v/>
      </c>
      <c r="CL71" s="101" t="str">
        <f t="shared" si="927"/>
        <v/>
      </c>
      <c r="CM71" s="102" t="s">
        <v>292</v>
      </c>
      <c r="CN71" s="103" t="s">
        <v>292</v>
      </c>
      <c r="CO71" s="104" t="str">
        <f t="shared" si="928"/>
        <v/>
      </c>
      <c r="CP71" s="105" t="str">
        <f t="shared" si="929"/>
        <v/>
      </c>
      <c r="CQ71" s="106" t="str">
        <f t="shared" si="930"/>
        <v/>
      </c>
      <c r="CR71" s="107" t="s">
        <v>292</v>
      </c>
      <c r="CS71" s="108" t="str">
        <f t="shared" si="931"/>
        <v/>
      </c>
      <c r="CT71" s="2" t="str">
        <f t="shared" si="932"/>
        <v/>
      </c>
      <c r="CU71" s="99"/>
      <c r="CV71" s="244" t="s">
        <v>292</v>
      </c>
      <c r="CW71" s="100" t="str">
        <f t="shared" si="933"/>
        <v/>
      </c>
      <c r="CX71" s="101" t="str">
        <f t="shared" si="934"/>
        <v/>
      </c>
      <c r="CY71" s="102" t="str">
        <f t="shared" si="935"/>
        <v/>
      </c>
      <c r="CZ71" s="102" t="str">
        <f t="shared" si="936"/>
        <v/>
      </c>
      <c r="DA71" s="104" t="str">
        <f t="shared" si="937"/>
        <v/>
      </c>
      <c r="DB71" s="105" t="str">
        <f t="shared" si="938"/>
        <v/>
      </c>
      <c r="DC71" s="106" t="str">
        <f t="shared" si="939"/>
        <v/>
      </c>
      <c r="DD71" s="107" t="str">
        <f t="shared" si="940"/>
        <v/>
      </c>
      <c r="DE71" s="108" t="str">
        <f t="shared" si="941"/>
        <v/>
      </c>
      <c r="DF71" s="2" t="str">
        <f t="shared" si="942"/>
        <v/>
      </c>
      <c r="DG71" s="99"/>
      <c r="DH71" s="244"/>
      <c r="DI71" s="100" t="str">
        <f t="shared" si="943"/>
        <v/>
      </c>
      <c r="DJ71" s="101" t="str">
        <f t="shared" si="944"/>
        <v/>
      </c>
      <c r="DK71" s="102" t="str">
        <f t="shared" si="256"/>
        <v/>
      </c>
      <c r="DL71" s="102" t="str">
        <f t="shared" si="257"/>
        <v/>
      </c>
      <c r="DM71" s="104" t="str">
        <f t="shared" si="945"/>
        <v/>
      </c>
      <c r="DN71" s="105" t="str">
        <f t="shared" si="946"/>
        <v/>
      </c>
      <c r="DO71" s="106" t="str">
        <f t="shared" si="947"/>
        <v/>
      </c>
      <c r="DP71" s="107" t="str">
        <f t="shared" si="948"/>
        <v/>
      </c>
      <c r="DQ71" s="108" t="str">
        <f t="shared" si="949"/>
        <v/>
      </c>
      <c r="DR71" s="2" t="str">
        <f t="shared" si="950"/>
        <v/>
      </c>
      <c r="DS71" s="99"/>
      <c r="DT71" s="244"/>
      <c r="DU71" s="100" t="str">
        <f t="shared" si="71"/>
        <v/>
      </c>
      <c r="DV71" s="101" t="str">
        <f t="shared" si="951"/>
        <v/>
      </c>
      <c r="DW71" s="102" t="str">
        <f t="shared" si="265"/>
        <v/>
      </c>
      <c r="DX71" s="102" t="str">
        <f t="shared" si="266"/>
        <v/>
      </c>
      <c r="DY71" s="104" t="str">
        <f t="shared" si="952"/>
        <v/>
      </c>
      <c r="DZ71" s="105" t="str">
        <f t="shared" si="953"/>
        <v/>
      </c>
      <c r="EA71" s="106" t="str">
        <f t="shared" si="954"/>
        <v/>
      </c>
      <c r="EB71" s="107" t="str">
        <f t="shared" si="955"/>
        <v/>
      </c>
      <c r="EC71" s="108" t="str">
        <f t="shared" si="956"/>
        <v/>
      </c>
      <c r="ED71" s="2" t="str">
        <f t="shared" si="957"/>
        <v/>
      </c>
      <c r="EE71" s="99"/>
      <c r="EF71" s="244"/>
      <c r="EG71" s="100" t="str">
        <f t="shared" si="79"/>
        <v/>
      </c>
      <c r="EH71" s="101" t="str">
        <f t="shared" si="832"/>
        <v/>
      </c>
      <c r="EI71" s="102" t="str">
        <f t="shared" si="623"/>
        <v/>
      </c>
      <c r="EJ71" s="102" t="str">
        <f t="shared" si="614"/>
        <v/>
      </c>
      <c r="EK71" s="104" t="str">
        <f t="shared" si="833"/>
        <v/>
      </c>
      <c r="EL71" s="105" t="str">
        <f t="shared" si="834"/>
        <v/>
      </c>
      <c r="EM71" s="106" t="str">
        <f t="shared" si="835"/>
        <v/>
      </c>
      <c r="EN71" s="107" t="str">
        <f t="shared" si="836"/>
        <v/>
      </c>
      <c r="EO71" s="108" t="str">
        <f t="shared" si="837"/>
        <v/>
      </c>
      <c r="EP71" s="2" t="str">
        <f t="shared" si="958"/>
        <v/>
      </c>
      <c r="EQ71" s="99"/>
      <c r="ER71" s="244"/>
      <c r="ES71" s="100" t="str">
        <f t="shared" si="87"/>
        <v/>
      </c>
      <c r="ET71" s="101" t="str">
        <f t="shared" si="275"/>
        <v/>
      </c>
      <c r="EU71" s="102" t="str">
        <f t="shared" si="276"/>
        <v/>
      </c>
      <c r="EV71" s="102" t="str">
        <f t="shared" si="277"/>
        <v/>
      </c>
      <c r="EW71" s="104" t="str">
        <f t="shared" si="278"/>
        <v/>
      </c>
      <c r="EX71" s="105" t="str">
        <f t="shared" si="279"/>
        <v/>
      </c>
      <c r="EY71" s="106" t="str">
        <f t="shared" si="280"/>
        <v/>
      </c>
      <c r="EZ71" s="107" t="str">
        <f t="shared" si="281"/>
        <v/>
      </c>
      <c r="FA71" s="108" t="str">
        <f t="shared" si="282"/>
        <v/>
      </c>
      <c r="FB71" s="2" t="str">
        <f t="shared" si="283"/>
        <v/>
      </c>
      <c r="FC71" s="99"/>
      <c r="FD71" s="244"/>
      <c r="FE71" s="100"/>
      <c r="FF71" s="101" t="str">
        <f t="shared" si="959"/>
        <v/>
      </c>
      <c r="FG71" s="102"/>
      <c r="FH71" s="103"/>
      <c r="FI71" s="104" t="str">
        <f t="shared" si="960"/>
        <v/>
      </c>
      <c r="FJ71" s="105" t="str">
        <f t="shared" si="961"/>
        <v/>
      </c>
      <c r="FK71" s="106" t="str">
        <f t="shared" si="962"/>
        <v/>
      </c>
      <c r="FL71" s="107" t="str">
        <f t="shared" si="963"/>
        <v/>
      </c>
      <c r="FM71" s="108" t="str">
        <f t="shared" si="964"/>
        <v/>
      </c>
      <c r="FN71" s="2" t="str">
        <f t="shared" si="965"/>
        <v/>
      </c>
      <c r="FO71" s="99"/>
      <c r="FP71" s="244"/>
      <c r="FQ71" s="100" t="str">
        <f t="shared" si="966"/>
        <v/>
      </c>
      <c r="FR71" s="101" t="str">
        <f t="shared" si="967"/>
        <v/>
      </c>
      <c r="FS71" s="102"/>
      <c r="FT71" s="103"/>
      <c r="FU71" s="104" t="str">
        <f t="shared" si="968"/>
        <v/>
      </c>
      <c r="FV71" s="105" t="str">
        <f t="shared" si="969"/>
        <v/>
      </c>
      <c r="FW71" s="106" t="str">
        <f t="shared" si="970"/>
        <v/>
      </c>
      <c r="FX71" s="107" t="str">
        <f t="shared" si="971"/>
        <v/>
      </c>
      <c r="FY71" s="108" t="str">
        <f t="shared" si="972"/>
        <v/>
      </c>
      <c r="FZ71" s="2" t="str">
        <f t="shared" si="973"/>
        <v/>
      </c>
      <c r="GA71" s="99"/>
      <c r="GB71" s="244"/>
      <c r="GC71" s="100" t="str">
        <f t="shared" si="974"/>
        <v/>
      </c>
      <c r="GD71" s="101" t="str">
        <f t="shared" si="975"/>
        <v/>
      </c>
      <c r="GE71" s="102"/>
      <c r="GF71" s="103"/>
      <c r="GG71" s="104" t="str">
        <f t="shared" si="976"/>
        <v/>
      </c>
      <c r="GH71" s="105" t="str">
        <f t="shared" si="977"/>
        <v/>
      </c>
      <c r="GI71" s="106" t="str">
        <f t="shared" si="978"/>
        <v/>
      </c>
      <c r="GJ71" s="107" t="str">
        <f t="shared" si="979"/>
        <v/>
      </c>
      <c r="GK71" s="108" t="str">
        <f t="shared" si="980"/>
        <v/>
      </c>
      <c r="GL71" s="2" t="str">
        <f t="shared" si="981"/>
        <v/>
      </c>
      <c r="GM71" s="99"/>
      <c r="GN71" s="244"/>
      <c r="GO71" s="100" t="str">
        <f t="shared" si="982"/>
        <v/>
      </c>
      <c r="GP71" s="101" t="str">
        <f t="shared" si="983"/>
        <v/>
      </c>
      <c r="GQ71" s="102"/>
      <c r="GR71" s="103"/>
      <c r="GS71" s="104" t="str">
        <f t="shared" si="984"/>
        <v/>
      </c>
      <c r="GT71" s="105" t="str">
        <f t="shared" si="985"/>
        <v/>
      </c>
      <c r="GU71" s="106" t="str">
        <f t="shared" si="986"/>
        <v/>
      </c>
      <c r="GV71" s="107" t="str">
        <f t="shared" si="987"/>
        <v/>
      </c>
      <c r="GW71" s="108" t="str">
        <f t="shared" si="988"/>
        <v/>
      </c>
      <c r="GX71" s="2" t="str">
        <f t="shared" si="989"/>
        <v/>
      </c>
      <c r="GY71" s="99"/>
      <c r="GZ71" s="244"/>
      <c r="HA71" s="100" t="str">
        <f t="shared" si="990"/>
        <v/>
      </c>
      <c r="HB71" s="101" t="str">
        <f t="shared" si="991"/>
        <v/>
      </c>
      <c r="HC71" s="102"/>
      <c r="HD71" s="103"/>
      <c r="HE71" s="104" t="str">
        <f t="shared" si="992"/>
        <v/>
      </c>
      <c r="HF71" s="105" t="str">
        <f t="shared" si="993"/>
        <v/>
      </c>
      <c r="HG71" s="106" t="str">
        <f t="shared" si="994"/>
        <v/>
      </c>
      <c r="HH71" s="107" t="str">
        <f t="shared" si="995"/>
        <v/>
      </c>
      <c r="HI71" s="108" t="str">
        <f t="shared" si="996"/>
        <v/>
      </c>
      <c r="HJ71" s="2" t="str">
        <f t="shared" si="997"/>
        <v/>
      </c>
      <c r="HK71" s="99"/>
      <c r="HL71" s="244"/>
      <c r="HM71" s="100" t="str">
        <f t="shared" si="998"/>
        <v/>
      </c>
      <c r="HN71" s="101" t="str">
        <f t="shared" si="999"/>
        <v/>
      </c>
      <c r="HO71" s="102"/>
      <c r="HP71" s="103"/>
      <c r="HQ71" s="104" t="str">
        <f t="shared" si="1000"/>
        <v/>
      </c>
      <c r="HR71" s="105" t="str">
        <f t="shared" si="1001"/>
        <v/>
      </c>
      <c r="HS71" s="106" t="str">
        <f t="shared" si="1002"/>
        <v/>
      </c>
      <c r="HT71" s="107" t="str">
        <f t="shared" si="1003"/>
        <v/>
      </c>
      <c r="HU71" s="108" t="str">
        <f t="shared" si="1004"/>
        <v/>
      </c>
      <c r="HV71" s="2" t="str">
        <f t="shared" si="1005"/>
        <v/>
      </c>
      <c r="HW71" s="99"/>
      <c r="HX71" s="244"/>
      <c r="HY71" s="100" t="str">
        <f t="shared" si="1006"/>
        <v/>
      </c>
      <c r="HZ71" s="101" t="str">
        <f t="shared" si="1007"/>
        <v/>
      </c>
      <c r="IA71" s="102"/>
      <c r="IB71" s="103"/>
      <c r="IC71" s="104" t="str">
        <f t="shared" si="1008"/>
        <v/>
      </c>
      <c r="ID71" s="105" t="str">
        <f t="shared" si="1009"/>
        <v/>
      </c>
      <c r="IE71" s="106" t="str">
        <f t="shared" si="1010"/>
        <v/>
      </c>
      <c r="IF71" s="107" t="str">
        <f t="shared" si="1011"/>
        <v/>
      </c>
      <c r="IG71" s="108" t="str">
        <f t="shared" si="1012"/>
        <v/>
      </c>
      <c r="IH71" s="2" t="str">
        <f t="shared" si="1013"/>
        <v/>
      </c>
      <c r="II71" s="99"/>
      <c r="IJ71" s="244"/>
      <c r="IK71" s="100" t="str">
        <f t="shared" si="1014"/>
        <v/>
      </c>
      <c r="IL71" s="101" t="str">
        <f t="shared" si="1015"/>
        <v/>
      </c>
      <c r="IM71" s="102"/>
      <c r="IN71" s="103"/>
      <c r="IO71" s="104" t="str">
        <f t="shared" si="1016"/>
        <v/>
      </c>
      <c r="IP71" s="105" t="str">
        <f t="shared" si="1017"/>
        <v/>
      </c>
      <c r="IQ71" s="106" t="str">
        <f t="shared" si="1018"/>
        <v/>
      </c>
      <c r="IR71" s="107" t="str">
        <f t="shared" si="1019"/>
        <v/>
      </c>
      <c r="IS71" s="108" t="str">
        <f t="shared" si="1020"/>
        <v/>
      </c>
      <c r="IT71" s="2" t="str">
        <f t="shared" si="1021"/>
        <v/>
      </c>
      <c r="IU71" s="99"/>
      <c r="IV71" s="244"/>
      <c r="IW71" s="100" t="str">
        <f t="shared" si="1022"/>
        <v/>
      </c>
      <c r="IX71" s="101" t="str">
        <f t="shared" si="1023"/>
        <v/>
      </c>
      <c r="IY71" s="102"/>
      <c r="IZ71" s="103"/>
      <c r="JA71" s="104" t="str">
        <f t="shared" si="1024"/>
        <v/>
      </c>
      <c r="JB71" s="105" t="str">
        <f t="shared" si="1025"/>
        <v/>
      </c>
      <c r="JC71" s="106" t="str">
        <f t="shared" si="1026"/>
        <v/>
      </c>
      <c r="JD71" s="107" t="str">
        <f t="shared" si="1027"/>
        <v/>
      </c>
      <c r="JE71" s="108" t="str">
        <f t="shared" si="1028"/>
        <v/>
      </c>
      <c r="JF71" s="2" t="str">
        <f t="shared" si="1029"/>
        <v/>
      </c>
      <c r="JG71" s="99"/>
      <c r="JH71" s="244"/>
      <c r="JI71" s="100" t="str">
        <f t="shared" si="1030"/>
        <v/>
      </c>
      <c r="JJ71" s="101" t="str">
        <f t="shared" si="1031"/>
        <v/>
      </c>
      <c r="JK71" s="102"/>
      <c r="JL71" s="103"/>
      <c r="JM71" s="104" t="str">
        <f t="shared" si="1032"/>
        <v/>
      </c>
      <c r="JN71" s="105" t="str">
        <f t="shared" si="1033"/>
        <v/>
      </c>
      <c r="JO71" s="106" t="str">
        <f t="shared" si="1034"/>
        <v/>
      </c>
      <c r="JP71" s="107" t="str">
        <f t="shared" si="1035"/>
        <v/>
      </c>
      <c r="JQ71" s="108" t="str">
        <f t="shared" si="1036"/>
        <v/>
      </c>
      <c r="JR71" s="2" t="str">
        <f t="shared" si="1037"/>
        <v/>
      </c>
      <c r="JS71" s="99"/>
      <c r="JT71" s="244"/>
      <c r="JU71" s="100" t="str">
        <f t="shared" si="1038"/>
        <v/>
      </c>
      <c r="JV71" s="101" t="str">
        <f t="shared" si="1039"/>
        <v/>
      </c>
      <c r="JW71" s="102"/>
      <c r="JX71" s="103"/>
      <c r="JY71" s="104" t="str">
        <f t="shared" si="1040"/>
        <v/>
      </c>
      <c r="JZ71" s="105" t="str">
        <f t="shared" si="1041"/>
        <v/>
      </c>
      <c r="KA71" s="106" t="str">
        <f t="shared" si="1042"/>
        <v/>
      </c>
      <c r="KB71" s="107" t="str">
        <f t="shared" si="1043"/>
        <v/>
      </c>
      <c r="KC71" s="108" t="str">
        <f t="shared" si="1044"/>
        <v/>
      </c>
      <c r="KD71" s="2" t="str">
        <f t="shared" si="1045"/>
        <v/>
      </c>
      <c r="KE71" s="99"/>
      <c r="KF71" s="244"/>
    </row>
    <row r="72" spans="1:292" ht="13.5" customHeight="1" x14ac:dyDescent="0.25">
      <c r="A72" s="20"/>
      <c r="B72" s="99" t="s">
        <v>549</v>
      </c>
      <c r="C72" s="2" t="s">
        <v>550</v>
      </c>
      <c r="D72" s="244"/>
      <c r="E72" s="100" t="str">
        <f t="shared" si="873"/>
        <v/>
      </c>
      <c r="F72" s="101" t="str">
        <f t="shared" si="874"/>
        <v/>
      </c>
      <c r="G72" s="102"/>
      <c r="H72" s="103"/>
      <c r="I72" s="104" t="str">
        <f t="shared" si="875"/>
        <v/>
      </c>
      <c r="J72" s="105" t="str">
        <f t="shared" si="876"/>
        <v/>
      </c>
      <c r="K72" s="106" t="str">
        <f t="shared" si="877"/>
        <v/>
      </c>
      <c r="L72" s="107" t="str">
        <f t="shared" si="878"/>
        <v/>
      </c>
      <c r="M72" s="108" t="str">
        <f t="shared" si="879"/>
        <v/>
      </c>
      <c r="N72" s="2" t="str">
        <f t="shared" si="880"/>
        <v/>
      </c>
      <c r="O72" s="99"/>
      <c r="P72" s="244" t="s">
        <v>292</v>
      </c>
      <c r="Q72" s="100" t="str">
        <f t="shared" si="881"/>
        <v/>
      </c>
      <c r="R72" s="101" t="str">
        <f t="shared" si="882"/>
        <v/>
      </c>
      <c r="S72" s="102"/>
      <c r="T72" s="103"/>
      <c r="U72" s="104" t="str">
        <f t="shared" si="883"/>
        <v/>
      </c>
      <c r="V72" s="105" t="str">
        <f t="shared" si="884"/>
        <v/>
      </c>
      <c r="W72" s="106" t="str">
        <f t="shared" si="885"/>
        <v/>
      </c>
      <c r="X72" s="107" t="str">
        <f t="shared" si="886"/>
        <v/>
      </c>
      <c r="Y72" s="108" t="str">
        <f t="shared" si="887"/>
        <v/>
      </c>
      <c r="Z72" s="2" t="str">
        <f t="shared" si="888"/>
        <v/>
      </c>
      <c r="AA72" s="99"/>
      <c r="AB72" s="244" t="s">
        <v>292</v>
      </c>
      <c r="AC72" s="100" t="str">
        <f t="shared" si="889"/>
        <v/>
      </c>
      <c r="AD72" s="101" t="str">
        <f t="shared" si="890"/>
        <v/>
      </c>
      <c r="AE72" s="102" t="s">
        <v>292</v>
      </c>
      <c r="AF72" s="103" t="s">
        <v>292</v>
      </c>
      <c r="AG72" s="104" t="str">
        <f t="shared" si="891"/>
        <v/>
      </c>
      <c r="AH72" s="105" t="str">
        <f t="shared" si="892"/>
        <v/>
      </c>
      <c r="AI72" s="106" t="str">
        <f t="shared" si="893"/>
        <v/>
      </c>
      <c r="AJ72" s="107" t="str">
        <f t="shared" si="894"/>
        <v/>
      </c>
      <c r="AK72" s="108" t="str">
        <f t="shared" si="895"/>
        <v/>
      </c>
      <c r="AL72" s="2" t="str">
        <f t="shared" si="896"/>
        <v/>
      </c>
      <c r="AM72" s="99"/>
      <c r="AN72" s="244" t="s">
        <v>292</v>
      </c>
      <c r="AO72" s="100" t="str">
        <f t="shared" si="897"/>
        <v/>
      </c>
      <c r="AP72" s="101" t="str">
        <f t="shared" si="898"/>
        <v/>
      </c>
      <c r="AQ72" s="102" t="s">
        <v>292</v>
      </c>
      <c r="AR72" s="103" t="s">
        <v>292</v>
      </c>
      <c r="AS72" s="104" t="str">
        <f t="shared" si="899"/>
        <v/>
      </c>
      <c r="AT72" s="105" t="str">
        <f t="shared" si="900"/>
        <v/>
      </c>
      <c r="AU72" s="106" t="str">
        <f t="shared" si="901"/>
        <v/>
      </c>
      <c r="AV72" s="107" t="s">
        <v>292</v>
      </c>
      <c r="AW72" s="108" t="str">
        <f t="shared" si="902"/>
        <v/>
      </c>
      <c r="AX72" s="2" t="str">
        <f t="shared" si="903"/>
        <v/>
      </c>
      <c r="AY72" s="99"/>
      <c r="AZ72" s="244" t="s">
        <v>292</v>
      </c>
      <c r="BA72" s="100">
        <f t="shared" si="904"/>
        <v>37183</v>
      </c>
      <c r="BB72" s="101" t="str">
        <f t="shared" si="905"/>
        <v>Stoltenberg I</v>
      </c>
      <c r="BC72" s="102">
        <v>36602</v>
      </c>
      <c r="BD72" s="103">
        <v>37183</v>
      </c>
      <c r="BE72" s="104" t="str">
        <f t="shared" si="906"/>
        <v>Sylvia Brustad</v>
      </c>
      <c r="BF72" s="105" t="str">
        <f t="shared" si="907"/>
        <v>1966</v>
      </c>
      <c r="BG72" s="106" t="str">
        <f t="shared" si="908"/>
        <v>female</v>
      </c>
      <c r="BH72" s="107" t="str">
        <f t="shared" si="909"/>
        <v>no_dna01</v>
      </c>
      <c r="BI72" s="108" t="str">
        <f t="shared" si="910"/>
        <v>Brustad_Sylvia_1966</v>
      </c>
      <c r="BJ72" s="2" t="str">
        <f t="shared" si="911"/>
        <v/>
      </c>
      <c r="BK72" s="99"/>
      <c r="BL72" s="244" t="s">
        <v>706</v>
      </c>
      <c r="BM72" s="100">
        <f t="shared" si="912"/>
        <v>38642</v>
      </c>
      <c r="BN72" s="101" t="str">
        <f t="shared" si="913"/>
        <v>Bondevik II</v>
      </c>
      <c r="BO72" s="102">
        <v>37183</v>
      </c>
      <c r="BP72" s="103">
        <v>38642</v>
      </c>
      <c r="BQ72" s="104" t="str">
        <f t="shared" si="914"/>
        <v>Erna Solberg</v>
      </c>
      <c r="BR72" s="105" t="str">
        <f t="shared" si="915"/>
        <v>1961</v>
      </c>
      <c r="BS72" s="106" t="str">
        <f t="shared" si="916"/>
        <v>female</v>
      </c>
      <c r="BT72" s="107" t="s">
        <v>299</v>
      </c>
      <c r="BU72" s="108" t="str">
        <f t="shared" si="917"/>
        <v>Solberg_Erna_1961</v>
      </c>
      <c r="BV72" s="2" t="str">
        <f t="shared" si="918"/>
        <v/>
      </c>
      <c r="BW72" s="99"/>
      <c r="BX72" s="244" t="s">
        <v>649</v>
      </c>
      <c r="BY72" s="100">
        <f t="shared" si="919"/>
        <v>40106</v>
      </c>
      <c r="BZ72" s="101" t="str">
        <f t="shared" si="920"/>
        <v>Stoltenberg II</v>
      </c>
      <c r="CA72" s="102">
        <v>38642</v>
      </c>
      <c r="CB72" s="103">
        <v>39346</v>
      </c>
      <c r="CC72" s="104" t="str">
        <f t="shared" si="921"/>
        <v>Åslaug Haga</v>
      </c>
      <c r="CD72" s="105" t="str">
        <f t="shared" si="922"/>
        <v>1959</v>
      </c>
      <c r="CE72" s="106" t="str">
        <f t="shared" si="923"/>
        <v>female</v>
      </c>
      <c r="CF72" s="107" t="s">
        <v>297</v>
      </c>
      <c r="CG72" s="108" t="str">
        <f t="shared" si="924"/>
        <v>Haga_Åslaug_1959</v>
      </c>
      <c r="CH72" s="2" t="str">
        <f t="shared" si="925"/>
        <v/>
      </c>
      <c r="CI72" s="99" t="s">
        <v>616</v>
      </c>
      <c r="CJ72" s="244" t="s">
        <v>643</v>
      </c>
      <c r="CK72" s="100">
        <f t="shared" si="926"/>
        <v>41563</v>
      </c>
      <c r="CL72" s="101" t="str">
        <f t="shared" si="927"/>
        <v>Stoltenberg III</v>
      </c>
      <c r="CM72" s="102">
        <v>40106</v>
      </c>
      <c r="CN72" s="103">
        <f>CK$3</f>
        <v>41563</v>
      </c>
      <c r="CO72" s="104" t="str">
        <f t="shared" si="928"/>
        <v>Liv Signe Navarsete</v>
      </c>
      <c r="CP72" s="105" t="str">
        <f t="shared" si="929"/>
        <v>1958</v>
      </c>
      <c r="CQ72" s="106" t="str">
        <f t="shared" si="930"/>
        <v>female</v>
      </c>
      <c r="CR72" s="107" t="s">
        <v>297</v>
      </c>
      <c r="CS72" s="108" t="str">
        <f t="shared" si="931"/>
        <v>Navarsete_Liv_1958</v>
      </c>
      <c r="CT72" s="2" t="str">
        <f t="shared" si="932"/>
        <v/>
      </c>
      <c r="CU72" s="99"/>
      <c r="CV72" s="244" t="s">
        <v>650</v>
      </c>
      <c r="CW72" s="100" t="str">
        <f t="shared" si="933"/>
        <v/>
      </c>
      <c r="CX72" s="101" t="str">
        <f t="shared" si="934"/>
        <v/>
      </c>
      <c r="CY72" s="102" t="str">
        <f t="shared" si="935"/>
        <v/>
      </c>
      <c r="CZ72" s="102" t="str">
        <f t="shared" si="936"/>
        <v/>
      </c>
      <c r="DA72" s="104" t="str">
        <f t="shared" si="937"/>
        <v/>
      </c>
      <c r="DB72" s="105" t="str">
        <f t="shared" si="938"/>
        <v/>
      </c>
      <c r="DC72" s="106" t="str">
        <f t="shared" si="939"/>
        <v/>
      </c>
      <c r="DD72" s="107" t="str">
        <f t="shared" si="940"/>
        <v/>
      </c>
      <c r="DE72" s="108" t="str">
        <f t="shared" si="941"/>
        <v/>
      </c>
      <c r="DF72" s="2" t="str">
        <f t="shared" si="942"/>
        <v/>
      </c>
      <c r="DG72" s="99"/>
      <c r="DH72" s="246"/>
      <c r="DI72" s="100" t="str">
        <f t="shared" si="943"/>
        <v/>
      </c>
      <c r="DJ72" s="101" t="str">
        <f t="shared" si="944"/>
        <v/>
      </c>
      <c r="DK72" s="102" t="str">
        <f t="shared" si="256"/>
        <v/>
      </c>
      <c r="DL72" s="102" t="str">
        <f t="shared" si="257"/>
        <v/>
      </c>
      <c r="DM72" s="104" t="str">
        <f t="shared" si="945"/>
        <v/>
      </c>
      <c r="DN72" s="105" t="str">
        <f t="shared" si="946"/>
        <v/>
      </c>
      <c r="DO72" s="106" t="str">
        <f t="shared" si="947"/>
        <v/>
      </c>
      <c r="DP72" s="107" t="str">
        <f t="shared" si="948"/>
        <v/>
      </c>
      <c r="DQ72" s="108" t="str">
        <f t="shared" si="949"/>
        <v/>
      </c>
      <c r="DR72" s="2" t="str">
        <f t="shared" si="950"/>
        <v/>
      </c>
      <c r="DS72" s="99"/>
      <c r="DT72" s="244"/>
      <c r="DU72" s="100" t="str">
        <f t="shared" si="71"/>
        <v/>
      </c>
      <c r="DV72" s="101" t="str">
        <f t="shared" si="951"/>
        <v/>
      </c>
      <c r="DW72" s="102" t="str">
        <f t="shared" si="265"/>
        <v/>
      </c>
      <c r="DX72" s="102" t="str">
        <f t="shared" si="266"/>
        <v/>
      </c>
      <c r="DY72" s="104" t="str">
        <f t="shared" si="952"/>
        <v/>
      </c>
      <c r="DZ72" s="105" t="str">
        <f t="shared" si="953"/>
        <v/>
      </c>
      <c r="EA72" s="106" t="str">
        <f t="shared" si="954"/>
        <v/>
      </c>
      <c r="EB72" s="107" t="str">
        <f t="shared" si="955"/>
        <v/>
      </c>
      <c r="EC72" s="108" t="str">
        <f t="shared" si="956"/>
        <v/>
      </c>
      <c r="ED72" s="2" t="str">
        <f t="shared" si="957"/>
        <v/>
      </c>
      <c r="EE72" s="99"/>
      <c r="EF72" s="244"/>
      <c r="EG72" s="100" t="str">
        <f t="shared" si="79"/>
        <v/>
      </c>
      <c r="EH72" s="101" t="str">
        <f t="shared" si="832"/>
        <v/>
      </c>
      <c r="EI72" s="102" t="str">
        <f t="shared" si="623"/>
        <v/>
      </c>
      <c r="EJ72" s="102" t="str">
        <f t="shared" si="614"/>
        <v/>
      </c>
      <c r="EK72" s="104" t="str">
        <f t="shared" si="833"/>
        <v/>
      </c>
      <c r="EL72" s="105" t="str">
        <f t="shared" si="834"/>
        <v/>
      </c>
      <c r="EM72" s="106" t="str">
        <f t="shared" si="835"/>
        <v/>
      </c>
      <c r="EN72" s="107" t="str">
        <f t="shared" si="836"/>
        <v/>
      </c>
      <c r="EO72" s="108" t="str">
        <f t="shared" si="837"/>
        <v/>
      </c>
      <c r="EP72" s="2" t="str">
        <f t="shared" si="958"/>
        <v/>
      </c>
      <c r="EQ72" s="99"/>
      <c r="ER72" s="244"/>
      <c r="ES72" s="100">
        <f t="shared" si="87"/>
        <v>45291</v>
      </c>
      <c r="ET72" s="101" t="str">
        <f t="shared" si="275"/>
        <v>Støre I</v>
      </c>
      <c r="EU72" s="102">
        <f t="shared" si="276"/>
        <v>44483</v>
      </c>
      <c r="EV72" s="102">
        <v>44663</v>
      </c>
      <c r="EW72" s="104" t="str">
        <f t="shared" si="278"/>
        <v>Bjørn Arild Gram</v>
      </c>
      <c r="EX72" s="105" t="str">
        <f t="shared" si="279"/>
        <v>1972</v>
      </c>
      <c r="EY72" s="106" t="str">
        <f t="shared" si="280"/>
        <v>male</v>
      </c>
      <c r="EZ72" s="107" t="str">
        <f t="shared" si="281"/>
        <v>no_sp01</v>
      </c>
      <c r="FA72" s="108" t="str">
        <f t="shared" si="282"/>
        <v>Gram_Bjørn_1972</v>
      </c>
      <c r="FB72" s="2" t="str">
        <f t="shared" si="283"/>
        <v/>
      </c>
      <c r="FC72" s="99" t="s">
        <v>909</v>
      </c>
      <c r="FD72" s="244" t="s">
        <v>963</v>
      </c>
      <c r="FE72" s="100"/>
      <c r="FF72" s="101" t="str">
        <f t="shared" si="959"/>
        <v/>
      </c>
      <c r="FG72" s="102"/>
      <c r="FH72" s="103"/>
      <c r="FI72" s="104" t="str">
        <f t="shared" si="960"/>
        <v/>
      </c>
      <c r="FJ72" s="105" t="str">
        <f t="shared" si="961"/>
        <v/>
      </c>
      <c r="FK72" s="106" t="str">
        <f t="shared" si="962"/>
        <v/>
      </c>
      <c r="FL72" s="107" t="str">
        <f t="shared" si="963"/>
        <v/>
      </c>
      <c r="FM72" s="108" t="str">
        <f t="shared" si="964"/>
        <v/>
      </c>
      <c r="FN72" s="2" t="str">
        <f t="shared" si="965"/>
        <v/>
      </c>
      <c r="FO72" s="99"/>
      <c r="FP72" s="244"/>
      <c r="FQ72" s="100" t="str">
        <f t="shared" si="966"/>
        <v/>
      </c>
      <c r="FR72" s="101" t="str">
        <f t="shared" si="967"/>
        <v/>
      </c>
      <c r="FS72" s="102"/>
      <c r="FT72" s="103"/>
      <c r="FU72" s="104" t="str">
        <f t="shared" si="968"/>
        <v/>
      </c>
      <c r="FV72" s="105" t="str">
        <f t="shared" si="969"/>
        <v/>
      </c>
      <c r="FW72" s="106" t="str">
        <f t="shared" si="970"/>
        <v/>
      </c>
      <c r="FX72" s="107" t="str">
        <f t="shared" si="971"/>
        <v/>
      </c>
      <c r="FY72" s="108" t="str">
        <f t="shared" si="972"/>
        <v/>
      </c>
      <c r="FZ72" s="2" t="str">
        <f t="shared" si="973"/>
        <v/>
      </c>
      <c r="GA72" s="99"/>
      <c r="GB72" s="244"/>
      <c r="GC72" s="100" t="str">
        <f t="shared" si="974"/>
        <v/>
      </c>
      <c r="GD72" s="101" t="str">
        <f t="shared" si="975"/>
        <v/>
      </c>
      <c r="GE72" s="102"/>
      <c r="GF72" s="103"/>
      <c r="GG72" s="104" t="str">
        <f t="shared" si="976"/>
        <v/>
      </c>
      <c r="GH72" s="105" t="str">
        <f t="shared" si="977"/>
        <v/>
      </c>
      <c r="GI72" s="106" t="str">
        <f t="shared" si="978"/>
        <v/>
      </c>
      <c r="GJ72" s="107" t="str">
        <f t="shared" si="979"/>
        <v/>
      </c>
      <c r="GK72" s="108" t="str">
        <f t="shared" si="980"/>
        <v/>
      </c>
      <c r="GL72" s="2" t="str">
        <f t="shared" si="981"/>
        <v/>
      </c>
      <c r="GM72" s="99"/>
      <c r="GN72" s="244"/>
      <c r="GO72" s="100" t="str">
        <f t="shared" si="982"/>
        <v/>
      </c>
      <c r="GP72" s="101" t="str">
        <f t="shared" si="983"/>
        <v/>
      </c>
      <c r="GQ72" s="102"/>
      <c r="GR72" s="103"/>
      <c r="GS72" s="104" t="str">
        <f t="shared" si="984"/>
        <v/>
      </c>
      <c r="GT72" s="105" t="str">
        <f t="shared" si="985"/>
        <v/>
      </c>
      <c r="GU72" s="106" t="str">
        <f t="shared" si="986"/>
        <v/>
      </c>
      <c r="GV72" s="107" t="str">
        <f t="shared" si="987"/>
        <v/>
      </c>
      <c r="GW72" s="108" t="str">
        <f t="shared" si="988"/>
        <v/>
      </c>
      <c r="GX72" s="2" t="str">
        <f t="shared" si="989"/>
        <v/>
      </c>
      <c r="GY72" s="99"/>
      <c r="GZ72" s="244"/>
      <c r="HA72" s="100" t="str">
        <f t="shared" si="990"/>
        <v/>
      </c>
      <c r="HB72" s="101" t="str">
        <f t="shared" si="991"/>
        <v/>
      </c>
      <c r="HC72" s="102"/>
      <c r="HD72" s="103"/>
      <c r="HE72" s="104" t="str">
        <f t="shared" si="992"/>
        <v/>
      </c>
      <c r="HF72" s="105" t="str">
        <f t="shared" si="993"/>
        <v/>
      </c>
      <c r="HG72" s="106" t="str">
        <f t="shared" si="994"/>
        <v/>
      </c>
      <c r="HH72" s="107" t="str">
        <f t="shared" si="995"/>
        <v/>
      </c>
      <c r="HI72" s="108" t="str">
        <f t="shared" si="996"/>
        <v/>
      </c>
      <c r="HJ72" s="2" t="str">
        <f t="shared" si="997"/>
        <v/>
      </c>
      <c r="HK72" s="99"/>
      <c r="HL72" s="244"/>
      <c r="HM72" s="100" t="str">
        <f t="shared" si="998"/>
        <v/>
      </c>
      <c r="HN72" s="101" t="str">
        <f t="shared" si="999"/>
        <v/>
      </c>
      <c r="HO72" s="102"/>
      <c r="HP72" s="103"/>
      <c r="HQ72" s="104" t="str">
        <f t="shared" si="1000"/>
        <v/>
      </c>
      <c r="HR72" s="105" t="str">
        <f t="shared" si="1001"/>
        <v/>
      </c>
      <c r="HS72" s="106" t="str">
        <f t="shared" si="1002"/>
        <v/>
      </c>
      <c r="HT72" s="107" t="str">
        <f t="shared" si="1003"/>
        <v/>
      </c>
      <c r="HU72" s="108" t="str">
        <f t="shared" si="1004"/>
        <v/>
      </c>
      <c r="HV72" s="2" t="str">
        <f t="shared" si="1005"/>
        <v/>
      </c>
      <c r="HW72" s="99"/>
      <c r="HX72" s="244"/>
      <c r="HY72" s="100" t="str">
        <f t="shared" si="1006"/>
        <v/>
      </c>
      <c r="HZ72" s="101" t="str">
        <f t="shared" si="1007"/>
        <v/>
      </c>
      <c r="IA72" s="102"/>
      <c r="IB72" s="103"/>
      <c r="IC72" s="104" t="str">
        <f t="shared" si="1008"/>
        <v/>
      </c>
      <c r="ID72" s="105" t="str">
        <f t="shared" si="1009"/>
        <v/>
      </c>
      <c r="IE72" s="106" t="str">
        <f t="shared" si="1010"/>
        <v/>
      </c>
      <c r="IF72" s="107" t="str">
        <f t="shared" si="1011"/>
        <v/>
      </c>
      <c r="IG72" s="108" t="str">
        <f t="shared" si="1012"/>
        <v/>
      </c>
      <c r="IH72" s="2" t="str">
        <f t="shared" si="1013"/>
        <v/>
      </c>
      <c r="II72" s="99"/>
      <c r="IJ72" s="244"/>
      <c r="IK72" s="100" t="str">
        <f t="shared" si="1014"/>
        <v/>
      </c>
      <c r="IL72" s="101" t="str">
        <f t="shared" si="1015"/>
        <v/>
      </c>
      <c r="IM72" s="102"/>
      <c r="IN72" s="103"/>
      <c r="IO72" s="104" t="str">
        <f t="shared" si="1016"/>
        <v/>
      </c>
      <c r="IP72" s="105" t="str">
        <f t="shared" si="1017"/>
        <v/>
      </c>
      <c r="IQ72" s="106" t="str">
        <f t="shared" si="1018"/>
        <v/>
      </c>
      <c r="IR72" s="107" t="str">
        <f t="shared" si="1019"/>
        <v/>
      </c>
      <c r="IS72" s="108" t="str">
        <f t="shared" si="1020"/>
        <v/>
      </c>
      <c r="IT72" s="2" t="str">
        <f t="shared" si="1021"/>
        <v/>
      </c>
      <c r="IU72" s="99"/>
      <c r="IV72" s="244"/>
      <c r="IW72" s="100" t="str">
        <f t="shared" si="1022"/>
        <v/>
      </c>
      <c r="IX72" s="101" t="str">
        <f t="shared" si="1023"/>
        <v/>
      </c>
      <c r="IY72" s="102"/>
      <c r="IZ72" s="103"/>
      <c r="JA72" s="104" t="str">
        <f t="shared" si="1024"/>
        <v/>
      </c>
      <c r="JB72" s="105" t="str">
        <f t="shared" si="1025"/>
        <v/>
      </c>
      <c r="JC72" s="106" t="str">
        <f t="shared" si="1026"/>
        <v/>
      </c>
      <c r="JD72" s="107" t="str">
        <f t="shared" si="1027"/>
        <v/>
      </c>
      <c r="JE72" s="108" t="str">
        <f t="shared" si="1028"/>
        <v/>
      </c>
      <c r="JF72" s="2" t="str">
        <f t="shared" si="1029"/>
        <v/>
      </c>
      <c r="JG72" s="99"/>
      <c r="JH72" s="244"/>
      <c r="JI72" s="100" t="str">
        <f t="shared" si="1030"/>
        <v/>
      </c>
      <c r="JJ72" s="101" t="str">
        <f t="shared" si="1031"/>
        <v/>
      </c>
      <c r="JK72" s="102"/>
      <c r="JL72" s="103"/>
      <c r="JM72" s="104" t="str">
        <f t="shared" si="1032"/>
        <v/>
      </c>
      <c r="JN72" s="105" t="str">
        <f t="shared" si="1033"/>
        <v/>
      </c>
      <c r="JO72" s="106" t="str">
        <f t="shared" si="1034"/>
        <v/>
      </c>
      <c r="JP72" s="107" t="str">
        <f t="shared" si="1035"/>
        <v/>
      </c>
      <c r="JQ72" s="108" t="str">
        <f t="shared" si="1036"/>
        <v/>
      </c>
      <c r="JR72" s="2" t="str">
        <f t="shared" si="1037"/>
        <v/>
      </c>
      <c r="JS72" s="99"/>
      <c r="JT72" s="244"/>
      <c r="JU72" s="100" t="str">
        <f t="shared" si="1038"/>
        <v/>
      </c>
      <c r="JV72" s="101" t="str">
        <f t="shared" si="1039"/>
        <v/>
      </c>
      <c r="JW72" s="102"/>
      <c r="JX72" s="103"/>
      <c r="JY72" s="104" t="str">
        <f t="shared" si="1040"/>
        <v/>
      </c>
      <c r="JZ72" s="105" t="str">
        <f t="shared" si="1041"/>
        <v/>
      </c>
      <c r="KA72" s="106" t="str">
        <f t="shared" si="1042"/>
        <v/>
      </c>
      <c r="KB72" s="107" t="str">
        <f t="shared" si="1043"/>
        <v/>
      </c>
      <c r="KC72" s="108" t="str">
        <f t="shared" si="1044"/>
        <v/>
      </c>
      <c r="KD72" s="2" t="str">
        <f t="shared" si="1045"/>
        <v/>
      </c>
      <c r="KE72" s="99"/>
      <c r="KF72" s="244"/>
    </row>
    <row r="73" spans="1:292" ht="13.5" customHeight="1" x14ac:dyDescent="0.25">
      <c r="A73" s="20"/>
      <c r="B73" s="99" t="s">
        <v>549</v>
      </c>
      <c r="C73" s="2" t="s">
        <v>550</v>
      </c>
      <c r="D73" s="244"/>
      <c r="E73" s="100" t="str">
        <f t="shared" si="873"/>
        <v/>
      </c>
      <c r="F73" s="101" t="str">
        <f t="shared" si="874"/>
        <v/>
      </c>
      <c r="G73" s="102"/>
      <c r="H73" s="103"/>
      <c r="I73" s="104" t="str">
        <f t="shared" si="875"/>
        <v/>
      </c>
      <c r="J73" s="105" t="str">
        <f t="shared" si="876"/>
        <v/>
      </c>
      <c r="K73" s="106" t="str">
        <f t="shared" si="877"/>
        <v/>
      </c>
      <c r="L73" s="107" t="str">
        <f t="shared" si="878"/>
        <v/>
      </c>
      <c r="M73" s="108" t="str">
        <f t="shared" si="879"/>
        <v/>
      </c>
      <c r="N73" s="2" t="str">
        <f t="shared" si="880"/>
        <v/>
      </c>
      <c r="O73" s="99"/>
      <c r="P73" s="244" t="s">
        <v>292</v>
      </c>
      <c r="Q73" s="100" t="str">
        <f t="shared" si="881"/>
        <v/>
      </c>
      <c r="R73" s="101" t="str">
        <f t="shared" si="882"/>
        <v/>
      </c>
      <c r="S73" s="102"/>
      <c r="T73" s="103"/>
      <c r="U73" s="104" t="str">
        <f t="shared" si="883"/>
        <v/>
      </c>
      <c r="V73" s="105" t="str">
        <f t="shared" si="884"/>
        <v/>
      </c>
      <c r="W73" s="106" t="str">
        <f t="shared" si="885"/>
        <v/>
      </c>
      <c r="X73" s="107" t="str">
        <f t="shared" si="886"/>
        <v/>
      </c>
      <c r="Y73" s="108" t="str">
        <f t="shared" si="887"/>
        <v/>
      </c>
      <c r="Z73" s="2" t="str">
        <f t="shared" si="888"/>
        <v/>
      </c>
      <c r="AA73" s="99"/>
      <c r="AB73" s="244" t="s">
        <v>292</v>
      </c>
      <c r="AC73" s="100" t="str">
        <f t="shared" si="889"/>
        <v/>
      </c>
      <c r="AD73" s="101" t="str">
        <f t="shared" si="890"/>
        <v/>
      </c>
      <c r="AE73" s="102" t="s">
        <v>292</v>
      </c>
      <c r="AF73" s="103" t="s">
        <v>292</v>
      </c>
      <c r="AG73" s="104" t="str">
        <f t="shared" si="891"/>
        <v/>
      </c>
      <c r="AH73" s="105" t="str">
        <f t="shared" si="892"/>
        <v/>
      </c>
      <c r="AI73" s="106" t="str">
        <f t="shared" si="893"/>
        <v/>
      </c>
      <c r="AJ73" s="107" t="str">
        <f t="shared" si="894"/>
        <v/>
      </c>
      <c r="AK73" s="108" t="str">
        <f t="shared" si="895"/>
        <v/>
      </c>
      <c r="AL73" s="2" t="str">
        <f t="shared" si="896"/>
        <v/>
      </c>
      <c r="AM73" s="99"/>
      <c r="AN73" s="244" t="s">
        <v>292</v>
      </c>
      <c r="AO73" s="100" t="str">
        <f t="shared" si="897"/>
        <v/>
      </c>
      <c r="AP73" s="101" t="str">
        <f t="shared" si="898"/>
        <v/>
      </c>
      <c r="AQ73" s="102" t="s">
        <v>292</v>
      </c>
      <c r="AR73" s="103" t="s">
        <v>292</v>
      </c>
      <c r="AS73" s="104" t="str">
        <f t="shared" si="899"/>
        <v/>
      </c>
      <c r="AT73" s="105" t="str">
        <f t="shared" si="900"/>
        <v/>
      </c>
      <c r="AU73" s="106" t="str">
        <f t="shared" si="901"/>
        <v/>
      </c>
      <c r="AV73" s="107" t="s">
        <v>292</v>
      </c>
      <c r="AW73" s="108" t="str">
        <f t="shared" si="902"/>
        <v/>
      </c>
      <c r="AX73" s="2" t="str">
        <f t="shared" si="903"/>
        <v/>
      </c>
      <c r="AY73" s="99"/>
      <c r="AZ73" s="244" t="s">
        <v>292</v>
      </c>
      <c r="BA73" s="100" t="str">
        <f t="shared" si="904"/>
        <v/>
      </c>
      <c r="BB73" s="101" t="str">
        <f t="shared" si="905"/>
        <v/>
      </c>
      <c r="BC73" s="102" t="s">
        <v>292</v>
      </c>
      <c r="BD73" s="103" t="s">
        <v>292</v>
      </c>
      <c r="BE73" s="104" t="str">
        <f t="shared" si="906"/>
        <v/>
      </c>
      <c r="BF73" s="105" t="str">
        <f t="shared" si="907"/>
        <v/>
      </c>
      <c r="BG73" s="106" t="str">
        <f t="shared" si="908"/>
        <v/>
      </c>
      <c r="BH73" s="107" t="str">
        <f t="shared" si="909"/>
        <v/>
      </c>
      <c r="BI73" s="108" t="str">
        <f t="shared" si="910"/>
        <v/>
      </c>
      <c r="BJ73" s="2" t="str">
        <f t="shared" si="911"/>
        <v/>
      </c>
      <c r="BK73" s="99"/>
      <c r="BL73" s="244" t="s">
        <v>292</v>
      </c>
      <c r="BM73" s="100" t="str">
        <f t="shared" si="912"/>
        <v/>
      </c>
      <c r="BN73" s="101" t="str">
        <f t="shared" si="913"/>
        <v/>
      </c>
      <c r="BO73" s="102" t="s">
        <v>292</v>
      </c>
      <c r="BP73" s="103" t="s">
        <v>292</v>
      </c>
      <c r="BQ73" s="104" t="str">
        <f t="shared" si="914"/>
        <v/>
      </c>
      <c r="BR73" s="105" t="str">
        <f t="shared" si="915"/>
        <v/>
      </c>
      <c r="BS73" s="106" t="str">
        <f t="shared" si="916"/>
        <v/>
      </c>
      <c r="BT73" s="107" t="s">
        <v>292</v>
      </c>
      <c r="BU73" s="108" t="str">
        <f t="shared" si="917"/>
        <v/>
      </c>
      <c r="BV73" s="2" t="str">
        <f t="shared" si="918"/>
        <v/>
      </c>
      <c r="BW73" s="99"/>
      <c r="BX73" s="244" t="s">
        <v>292</v>
      </c>
      <c r="BY73" s="100">
        <f t="shared" si="919"/>
        <v>40106</v>
      </c>
      <c r="BZ73" s="101" t="str">
        <f t="shared" si="920"/>
        <v>Stoltenberg II</v>
      </c>
      <c r="CA73" s="102">
        <v>39346</v>
      </c>
      <c r="CB73" s="103">
        <v>40106</v>
      </c>
      <c r="CC73" s="104" t="str">
        <f t="shared" si="921"/>
        <v>Magnhild Meltveit Kleppa</v>
      </c>
      <c r="CD73" s="105" t="str">
        <f t="shared" si="922"/>
        <v>1948</v>
      </c>
      <c r="CE73" s="106" t="str">
        <f t="shared" si="923"/>
        <v>female</v>
      </c>
      <c r="CF73" s="107" t="s">
        <v>297</v>
      </c>
      <c r="CG73" s="108" t="str">
        <f t="shared" si="924"/>
        <v>Kleppa_Magnhild_1948</v>
      </c>
      <c r="CH73" s="2" t="str">
        <f t="shared" si="925"/>
        <v/>
      </c>
      <c r="CI73" s="99"/>
      <c r="CJ73" s="244" t="s">
        <v>651</v>
      </c>
      <c r="CK73" s="100" t="str">
        <f t="shared" si="926"/>
        <v/>
      </c>
      <c r="CL73" s="101" t="str">
        <f t="shared" si="927"/>
        <v/>
      </c>
      <c r="CM73" s="102"/>
      <c r="CN73" s="103" t="s">
        <v>292</v>
      </c>
      <c r="CO73" s="104" t="str">
        <f t="shared" si="928"/>
        <v/>
      </c>
      <c r="CP73" s="105" t="str">
        <f t="shared" si="929"/>
        <v/>
      </c>
      <c r="CQ73" s="106" t="str">
        <f t="shared" si="930"/>
        <v/>
      </c>
      <c r="CR73" s="107" t="s">
        <v>292</v>
      </c>
      <c r="CS73" s="108" t="str">
        <f t="shared" si="931"/>
        <v/>
      </c>
      <c r="CT73" s="2" t="str">
        <f t="shared" si="932"/>
        <v/>
      </c>
      <c r="CU73" s="99"/>
      <c r="CV73" s="244" t="s">
        <v>292</v>
      </c>
      <c r="CW73" s="100" t="str">
        <f t="shared" si="933"/>
        <v/>
      </c>
      <c r="CX73" s="101" t="str">
        <f t="shared" si="934"/>
        <v/>
      </c>
      <c r="CY73" s="102" t="str">
        <f t="shared" si="935"/>
        <v/>
      </c>
      <c r="CZ73" s="102" t="str">
        <f t="shared" si="936"/>
        <v/>
      </c>
      <c r="DA73" s="104" t="str">
        <f t="shared" si="937"/>
        <v/>
      </c>
      <c r="DB73" s="105" t="str">
        <f t="shared" si="938"/>
        <v/>
      </c>
      <c r="DC73" s="106" t="str">
        <f t="shared" si="939"/>
        <v/>
      </c>
      <c r="DD73" s="107" t="str">
        <f t="shared" si="940"/>
        <v/>
      </c>
      <c r="DE73" s="108" t="str">
        <f t="shared" si="941"/>
        <v/>
      </c>
      <c r="DF73" s="2" t="str">
        <f t="shared" si="942"/>
        <v/>
      </c>
      <c r="DG73" s="99"/>
      <c r="DH73" s="244"/>
      <c r="DI73" s="100" t="str">
        <f t="shared" si="943"/>
        <v/>
      </c>
      <c r="DJ73" s="101" t="str">
        <f t="shared" si="944"/>
        <v/>
      </c>
      <c r="DK73" s="102" t="str">
        <f t="shared" si="256"/>
        <v/>
      </c>
      <c r="DL73" s="102" t="str">
        <f t="shared" si="257"/>
        <v/>
      </c>
      <c r="DM73" s="104" t="str">
        <f t="shared" si="945"/>
        <v/>
      </c>
      <c r="DN73" s="105" t="str">
        <f t="shared" si="946"/>
        <v/>
      </c>
      <c r="DO73" s="106" t="str">
        <f t="shared" si="947"/>
        <v/>
      </c>
      <c r="DP73" s="107" t="str">
        <f t="shared" si="948"/>
        <v/>
      </c>
      <c r="DQ73" s="108" t="str">
        <f t="shared" si="949"/>
        <v/>
      </c>
      <c r="DR73" s="2" t="str">
        <f t="shared" si="950"/>
        <v/>
      </c>
      <c r="DS73" s="99"/>
      <c r="DT73" s="244"/>
      <c r="DU73" s="100" t="str">
        <f t="shared" si="71"/>
        <v/>
      </c>
      <c r="DV73" s="101" t="str">
        <f t="shared" si="951"/>
        <v/>
      </c>
      <c r="DW73" s="102" t="str">
        <f t="shared" si="265"/>
        <v/>
      </c>
      <c r="DX73" s="102" t="str">
        <f t="shared" si="266"/>
        <v/>
      </c>
      <c r="DY73" s="104" t="str">
        <f t="shared" si="952"/>
        <v/>
      </c>
      <c r="DZ73" s="105" t="str">
        <f t="shared" si="953"/>
        <v/>
      </c>
      <c r="EA73" s="106" t="str">
        <f t="shared" si="954"/>
        <v/>
      </c>
      <c r="EB73" s="107" t="str">
        <f t="shared" si="955"/>
        <v/>
      </c>
      <c r="EC73" s="108" t="str">
        <f t="shared" si="956"/>
        <v/>
      </c>
      <c r="ED73" s="2" t="str">
        <f t="shared" si="957"/>
        <v/>
      </c>
      <c r="EE73" s="99"/>
      <c r="EF73" s="244"/>
      <c r="EG73" s="100" t="str">
        <f t="shared" si="79"/>
        <v/>
      </c>
      <c r="EH73" s="101" t="str">
        <f t="shared" si="832"/>
        <v/>
      </c>
      <c r="EI73" s="102" t="str">
        <f t="shared" si="623"/>
        <v/>
      </c>
      <c r="EJ73" s="102" t="str">
        <f t="shared" si="614"/>
        <v/>
      </c>
      <c r="EK73" s="104" t="str">
        <f t="shared" si="833"/>
        <v/>
      </c>
      <c r="EL73" s="105" t="str">
        <f t="shared" si="834"/>
        <v/>
      </c>
      <c r="EM73" s="106" t="str">
        <f t="shared" si="835"/>
        <v/>
      </c>
      <c r="EN73" s="107" t="str">
        <f t="shared" si="836"/>
        <v/>
      </c>
      <c r="EO73" s="108" t="str">
        <f t="shared" si="837"/>
        <v/>
      </c>
      <c r="EP73" s="2" t="str">
        <f t="shared" si="958"/>
        <v/>
      </c>
      <c r="EQ73" s="99"/>
      <c r="ER73" s="244"/>
      <c r="ES73" s="100">
        <f t="shared" si="87"/>
        <v>45291</v>
      </c>
      <c r="ET73" s="101" t="str">
        <f t="shared" si="275"/>
        <v>Støre I</v>
      </c>
      <c r="EU73" s="102">
        <v>44663</v>
      </c>
      <c r="EV73" s="102">
        <v>45215</v>
      </c>
      <c r="EW73" s="104" t="str">
        <f t="shared" si="278"/>
        <v>Sigbjørn Gjelsvik</v>
      </c>
      <c r="EX73" s="105" t="str">
        <f t="shared" si="279"/>
        <v>1974</v>
      </c>
      <c r="EY73" s="106" t="str">
        <f t="shared" si="280"/>
        <v>male</v>
      </c>
      <c r="EZ73" s="107" t="str">
        <f t="shared" si="281"/>
        <v>no_sp01</v>
      </c>
      <c r="FA73" s="108" t="str">
        <f t="shared" si="282"/>
        <v>Gjelsvik_Sigbjørn_1974</v>
      </c>
      <c r="FB73" s="2" t="str">
        <f t="shared" si="283"/>
        <v/>
      </c>
      <c r="FC73" s="99"/>
      <c r="FD73" s="244" t="s">
        <v>977</v>
      </c>
      <c r="FE73" s="100"/>
      <c r="FF73" s="101" t="str">
        <f t="shared" si="959"/>
        <v/>
      </c>
      <c r="FG73" s="102"/>
      <c r="FH73" s="103"/>
      <c r="FI73" s="104" t="str">
        <f t="shared" si="960"/>
        <v/>
      </c>
      <c r="FJ73" s="105" t="str">
        <f t="shared" si="961"/>
        <v/>
      </c>
      <c r="FK73" s="106" t="str">
        <f t="shared" si="962"/>
        <v/>
      </c>
      <c r="FL73" s="107" t="str">
        <f t="shared" si="963"/>
        <v/>
      </c>
      <c r="FM73" s="108" t="str">
        <f t="shared" si="964"/>
        <v/>
      </c>
      <c r="FN73" s="2" t="str">
        <f t="shared" si="965"/>
        <v/>
      </c>
      <c r="FO73" s="99"/>
      <c r="FP73" s="244"/>
      <c r="FQ73" s="100" t="str">
        <f t="shared" si="966"/>
        <v/>
      </c>
      <c r="FR73" s="101" t="str">
        <f t="shared" si="967"/>
        <v/>
      </c>
      <c r="FS73" s="102"/>
      <c r="FT73" s="103"/>
      <c r="FU73" s="104" t="str">
        <f t="shared" si="968"/>
        <v/>
      </c>
      <c r="FV73" s="105" t="str">
        <f t="shared" si="969"/>
        <v/>
      </c>
      <c r="FW73" s="106" t="str">
        <f t="shared" si="970"/>
        <v/>
      </c>
      <c r="FX73" s="107" t="str">
        <f t="shared" si="971"/>
        <v/>
      </c>
      <c r="FY73" s="108" t="str">
        <f t="shared" si="972"/>
        <v/>
      </c>
      <c r="FZ73" s="2" t="str">
        <f t="shared" si="973"/>
        <v/>
      </c>
      <c r="GA73" s="99"/>
      <c r="GB73" s="244"/>
      <c r="GC73" s="100" t="str">
        <f t="shared" si="974"/>
        <v/>
      </c>
      <c r="GD73" s="101" t="str">
        <f t="shared" si="975"/>
        <v/>
      </c>
      <c r="GE73" s="102"/>
      <c r="GF73" s="103"/>
      <c r="GG73" s="104" t="str">
        <f t="shared" si="976"/>
        <v/>
      </c>
      <c r="GH73" s="105" t="str">
        <f t="shared" si="977"/>
        <v/>
      </c>
      <c r="GI73" s="106" t="str">
        <f t="shared" si="978"/>
        <v/>
      </c>
      <c r="GJ73" s="107" t="str">
        <f t="shared" si="979"/>
        <v/>
      </c>
      <c r="GK73" s="108" t="str">
        <f t="shared" si="980"/>
        <v/>
      </c>
      <c r="GL73" s="2" t="str">
        <f t="shared" si="981"/>
        <v/>
      </c>
      <c r="GM73" s="99"/>
      <c r="GN73" s="244"/>
      <c r="GO73" s="100" t="str">
        <f t="shared" si="982"/>
        <v/>
      </c>
      <c r="GP73" s="101" t="str">
        <f t="shared" si="983"/>
        <v/>
      </c>
      <c r="GQ73" s="102"/>
      <c r="GR73" s="103"/>
      <c r="GS73" s="104" t="str">
        <f t="shared" si="984"/>
        <v/>
      </c>
      <c r="GT73" s="105" t="str">
        <f t="shared" si="985"/>
        <v/>
      </c>
      <c r="GU73" s="106" t="str">
        <f t="shared" si="986"/>
        <v/>
      </c>
      <c r="GV73" s="107" t="str">
        <f t="shared" si="987"/>
        <v/>
      </c>
      <c r="GW73" s="108" t="str">
        <f t="shared" si="988"/>
        <v/>
      </c>
      <c r="GX73" s="2" t="str">
        <f t="shared" si="989"/>
        <v/>
      </c>
      <c r="GY73" s="99"/>
      <c r="GZ73" s="244"/>
      <c r="HA73" s="100" t="str">
        <f t="shared" si="990"/>
        <v/>
      </c>
      <c r="HB73" s="101" t="str">
        <f t="shared" si="991"/>
        <v/>
      </c>
      <c r="HC73" s="102"/>
      <c r="HD73" s="103"/>
      <c r="HE73" s="104" t="str">
        <f t="shared" si="992"/>
        <v/>
      </c>
      <c r="HF73" s="105" t="str">
        <f t="shared" si="993"/>
        <v/>
      </c>
      <c r="HG73" s="106" t="str">
        <f t="shared" si="994"/>
        <v/>
      </c>
      <c r="HH73" s="107" t="str">
        <f t="shared" si="995"/>
        <v/>
      </c>
      <c r="HI73" s="108" t="str">
        <f t="shared" si="996"/>
        <v/>
      </c>
      <c r="HJ73" s="2" t="str">
        <f t="shared" si="997"/>
        <v/>
      </c>
      <c r="HK73" s="99"/>
      <c r="HL73" s="244"/>
      <c r="HM73" s="100" t="str">
        <f t="shared" si="998"/>
        <v/>
      </c>
      <c r="HN73" s="101" t="str">
        <f t="shared" si="999"/>
        <v/>
      </c>
      <c r="HO73" s="102"/>
      <c r="HP73" s="103"/>
      <c r="HQ73" s="104" t="str">
        <f t="shared" si="1000"/>
        <v/>
      </c>
      <c r="HR73" s="105" t="str">
        <f t="shared" si="1001"/>
        <v/>
      </c>
      <c r="HS73" s="106" t="str">
        <f t="shared" si="1002"/>
        <v/>
      </c>
      <c r="HT73" s="107" t="str">
        <f t="shared" si="1003"/>
        <v/>
      </c>
      <c r="HU73" s="108" t="str">
        <f t="shared" si="1004"/>
        <v/>
      </c>
      <c r="HV73" s="2" t="str">
        <f t="shared" si="1005"/>
        <v/>
      </c>
      <c r="HW73" s="99"/>
      <c r="HX73" s="244"/>
      <c r="HY73" s="100" t="str">
        <f t="shared" si="1006"/>
        <v/>
      </c>
      <c r="HZ73" s="101" t="str">
        <f t="shared" si="1007"/>
        <v/>
      </c>
      <c r="IA73" s="102"/>
      <c r="IB73" s="103"/>
      <c r="IC73" s="104" t="str">
        <f t="shared" si="1008"/>
        <v/>
      </c>
      <c r="ID73" s="105" t="str">
        <f t="shared" si="1009"/>
        <v/>
      </c>
      <c r="IE73" s="106" t="str">
        <f t="shared" si="1010"/>
        <v/>
      </c>
      <c r="IF73" s="107" t="str">
        <f t="shared" si="1011"/>
        <v/>
      </c>
      <c r="IG73" s="108" t="str">
        <f t="shared" si="1012"/>
        <v/>
      </c>
      <c r="IH73" s="2" t="str">
        <f t="shared" si="1013"/>
        <v/>
      </c>
      <c r="II73" s="99"/>
      <c r="IJ73" s="244"/>
      <c r="IK73" s="100" t="str">
        <f t="shared" si="1014"/>
        <v/>
      </c>
      <c r="IL73" s="101" t="str">
        <f t="shared" si="1015"/>
        <v/>
      </c>
      <c r="IM73" s="102"/>
      <c r="IN73" s="103"/>
      <c r="IO73" s="104" t="str">
        <f t="shared" si="1016"/>
        <v/>
      </c>
      <c r="IP73" s="105" t="str">
        <f t="shared" si="1017"/>
        <v/>
      </c>
      <c r="IQ73" s="106" t="str">
        <f t="shared" si="1018"/>
        <v/>
      </c>
      <c r="IR73" s="107" t="str">
        <f t="shared" si="1019"/>
        <v/>
      </c>
      <c r="IS73" s="108" t="str">
        <f t="shared" si="1020"/>
        <v/>
      </c>
      <c r="IT73" s="2" t="str">
        <f t="shared" si="1021"/>
        <v/>
      </c>
      <c r="IU73" s="99"/>
      <c r="IV73" s="244"/>
      <c r="IW73" s="100" t="str">
        <f t="shared" si="1022"/>
        <v/>
      </c>
      <c r="IX73" s="101" t="str">
        <f t="shared" si="1023"/>
        <v/>
      </c>
      <c r="IY73" s="102"/>
      <c r="IZ73" s="103"/>
      <c r="JA73" s="104" t="str">
        <f t="shared" si="1024"/>
        <v/>
      </c>
      <c r="JB73" s="105" t="str">
        <f t="shared" si="1025"/>
        <v/>
      </c>
      <c r="JC73" s="106" t="str">
        <f t="shared" si="1026"/>
        <v/>
      </c>
      <c r="JD73" s="107" t="str">
        <f t="shared" si="1027"/>
        <v/>
      </c>
      <c r="JE73" s="108" t="str">
        <f t="shared" si="1028"/>
        <v/>
      </c>
      <c r="JF73" s="2" t="str">
        <f t="shared" si="1029"/>
        <v/>
      </c>
      <c r="JG73" s="99"/>
      <c r="JH73" s="244"/>
      <c r="JI73" s="100" t="str">
        <f t="shared" si="1030"/>
        <v/>
      </c>
      <c r="JJ73" s="101" t="str">
        <f t="shared" si="1031"/>
        <v/>
      </c>
      <c r="JK73" s="102"/>
      <c r="JL73" s="103"/>
      <c r="JM73" s="104" t="str">
        <f t="shared" si="1032"/>
        <v/>
      </c>
      <c r="JN73" s="105" t="str">
        <f t="shared" si="1033"/>
        <v/>
      </c>
      <c r="JO73" s="106" t="str">
        <f t="shared" si="1034"/>
        <v/>
      </c>
      <c r="JP73" s="107" t="str">
        <f t="shared" si="1035"/>
        <v/>
      </c>
      <c r="JQ73" s="108" t="str">
        <f t="shared" si="1036"/>
        <v/>
      </c>
      <c r="JR73" s="2" t="str">
        <f t="shared" si="1037"/>
        <v/>
      </c>
      <c r="JS73" s="99"/>
      <c r="JT73" s="244"/>
      <c r="JU73" s="100" t="str">
        <f t="shared" si="1038"/>
        <v/>
      </c>
      <c r="JV73" s="101" t="str">
        <f t="shared" si="1039"/>
        <v/>
      </c>
      <c r="JW73" s="102"/>
      <c r="JX73" s="103"/>
      <c r="JY73" s="104" t="str">
        <f t="shared" si="1040"/>
        <v/>
      </c>
      <c r="JZ73" s="105" t="str">
        <f t="shared" si="1041"/>
        <v/>
      </c>
      <c r="KA73" s="106" t="str">
        <f t="shared" si="1042"/>
        <v/>
      </c>
      <c r="KB73" s="107" t="str">
        <f t="shared" si="1043"/>
        <v/>
      </c>
      <c r="KC73" s="108" t="str">
        <f t="shared" si="1044"/>
        <v/>
      </c>
      <c r="KD73" s="2" t="str">
        <f t="shared" si="1045"/>
        <v/>
      </c>
      <c r="KE73" s="99"/>
      <c r="KF73" s="244"/>
    </row>
    <row r="74" spans="1:292" ht="13.5" customHeight="1" x14ac:dyDescent="0.25">
      <c r="A74" s="20"/>
      <c r="B74" s="99" t="s">
        <v>549</v>
      </c>
      <c r="C74" s="2" t="s">
        <v>550</v>
      </c>
      <c r="D74" s="244"/>
      <c r="E74" s="100" t="str">
        <f t="shared" si="873"/>
        <v/>
      </c>
      <c r="F74" s="101" t="str">
        <f t="shared" si="874"/>
        <v/>
      </c>
      <c r="G74" s="102"/>
      <c r="H74" s="103"/>
      <c r="I74" s="104" t="str">
        <f t="shared" si="875"/>
        <v/>
      </c>
      <c r="J74" s="105" t="str">
        <f t="shared" si="876"/>
        <v/>
      </c>
      <c r="K74" s="106" t="str">
        <f t="shared" si="877"/>
        <v/>
      </c>
      <c r="L74" s="107" t="str">
        <f t="shared" si="878"/>
        <v/>
      </c>
      <c r="M74" s="108" t="str">
        <f t="shared" si="879"/>
        <v/>
      </c>
      <c r="N74" s="2" t="str">
        <f t="shared" si="880"/>
        <v/>
      </c>
      <c r="O74" s="99"/>
      <c r="P74" s="244" t="s">
        <v>292</v>
      </c>
      <c r="Q74" s="100" t="str">
        <f t="shared" si="881"/>
        <v/>
      </c>
      <c r="R74" s="101" t="str">
        <f t="shared" si="882"/>
        <v/>
      </c>
      <c r="S74" s="102"/>
      <c r="T74" s="103"/>
      <c r="U74" s="104" t="str">
        <f t="shared" si="883"/>
        <v/>
      </c>
      <c r="V74" s="105" t="str">
        <f t="shared" si="884"/>
        <v/>
      </c>
      <c r="W74" s="106" t="str">
        <f t="shared" si="885"/>
        <v/>
      </c>
      <c r="X74" s="107" t="str">
        <f t="shared" si="886"/>
        <v/>
      </c>
      <c r="Y74" s="108" t="str">
        <f t="shared" si="887"/>
        <v/>
      </c>
      <c r="Z74" s="2" t="str">
        <f t="shared" si="888"/>
        <v/>
      </c>
      <c r="AA74" s="99"/>
      <c r="AB74" s="244" t="s">
        <v>292</v>
      </c>
      <c r="AC74" s="100" t="str">
        <f t="shared" si="889"/>
        <v/>
      </c>
      <c r="AD74" s="101" t="str">
        <f t="shared" si="890"/>
        <v/>
      </c>
      <c r="AE74" s="102" t="s">
        <v>292</v>
      </c>
      <c r="AF74" s="103" t="s">
        <v>292</v>
      </c>
      <c r="AG74" s="104" t="str">
        <f t="shared" si="891"/>
        <v/>
      </c>
      <c r="AH74" s="105" t="str">
        <f t="shared" si="892"/>
        <v/>
      </c>
      <c r="AI74" s="106" t="str">
        <f t="shared" si="893"/>
        <v/>
      </c>
      <c r="AJ74" s="107" t="str">
        <f t="shared" si="894"/>
        <v/>
      </c>
      <c r="AK74" s="108" t="str">
        <f t="shared" si="895"/>
        <v/>
      </c>
      <c r="AL74" s="2" t="str">
        <f t="shared" si="896"/>
        <v/>
      </c>
      <c r="AM74" s="99"/>
      <c r="AN74" s="244" t="s">
        <v>292</v>
      </c>
      <c r="AO74" s="100" t="str">
        <f t="shared" si="897"/>
        <v/>
      </c>
      <c r="AP74" s="101" t="str">
        <f t="shared" si="898"/>
        <v/>
      </c>
      <c r="AQ74" s="102" t="s">
        <v>292</v>
      </c>
      <c r="AR74" s="103" t="s">
        <v>292</v>
      </c>
      <c r="AS74" s="104" t="str">
        <f t="shared" si="899"/>
        <v/>
      </c>
      <c r="AT74" s="105" t="str">
        <f t="shared" si="900"/>
        <v/>
      </c>
      <c r="AU74" s="106" t="str">
        <f t="shared" si="901"/>
        <v/>
      </c>
      <c r="AV74" s="107" t="s">
        <v>292</v>
      </c>
      <c r="AW74" s="108" t="str">
        <f t="shared" si="902"/>
        <v/>
      </c>
      <c r="AX74" s="2" t="str">
        <f t="shared" si="903"/>
        <v/>
      </c>
      <c r="AY74" s="99"/>
      <c r="AZ74" s="244" t="s">
        <v>292</v>
      </c>
      <c r="BA74" s="100" t="str">
        <f t="shared" si="904"/>
        <v/>
      </c>
      <c r="BB74" s="101" t="str">
        <f t="shared" si="905"/>
        <v/>
      </c>
      <c r="BC74" s="102" t="s">
        <v>292</v>
      </c>
      <c r="BD74" s="103" t="s">
        <v>292</v>
      </c>
      <c r="BE74" s="104" t="str">
        <f t="shared" si="906"/>
        <v/>
      </c>
      <c r="BF74" s="105" t="str">
        <f t="shared" si="907"/>
        <v/>
      </c>
      <c r="BG74" s="106" t="str">
        <f t="shared" si="908"/>
        <v/>
      </c>
      <c r="BH74" s="107" t="str">
        <f t="shared" si="909"/>
        <v/>
      </c>
      <c r="BI74" s="108" t="str">
        <f t="shared" si="910"/>
        <v/>
      </c>
      <c r="BJ74" s="2" t="str">
        <f t="shared" si="911"/>
        <v/>
      </c>
      <c r="BK74" s="99"/>
      <c r="BL74" s="244" t="s">
        <v>292</v>
      </c>
      <c r="BM74" s="100" t="str">
        <f t="shared" si="912"/>
        <v/>
      </c>
      <c r="BN74" s="101" t="str">
        <f t="shared" si="913"/>
        <v/>
      </c>
      <c r="BO74" s="102" t="s">
        <v>292</v>
      </c>
      <c r="BP74" s="103" t="s">
        <v>292</v>
      </c>
      <c r="BQ74" s="104" t="str">
        <f t="shared" si="914"/>
        <v/>
      </c>
      <c r="BR74" s="105" t="str">
        <f t="shared" si="915"/>
        <v/>
      </c>
      <c r="BS74" s="106" t="str">
        <f t="shared" si="916"/>
        <v/>
      </c>
      <c r="BT74" s="107" t="s">
        <v>292</v>
      </c>
      <c r="BU74" s="108" t="str">
        <f t="shared" si="917"/>
        <v/>
      </c>
      <c r="BV74" s="2" t="str">
        <f t="shared" si="918"/>
        <v/>
      </c>
      <c r="BW74" s="99"/>
      <c r="BX74" s="244" t="s">
        <v>292</v>
      </c>
      <c r="BY74" s="100" t="str">
        <f t="shared" si="919"/>
        <v/>
      </c>
      <c r="BZ74" s="101" t="str">
        <f t="shared" si="920"/>
        <v/>
      </c>
      <c r="CA74" s="102"/>
      <c r="CB74" s="103"/>
      <c r="CC74" s="104" t="str">
        <f t="shared" si="921"/>
        <v/>
      </c>
      <c r="CD74" s="105" t="str">
        <f t="shared" si="922"/>
        <v/>
      </c>
      <c r="CE74" s="106" t="str">
        <f t="shared" si="923"/>
        <v/>
      </c>
      <c r="CF74" s="107" t="s">
        <v>292</v>
      </c>
      <c r="CG74" s="108" t="str">
        <f t="shared" si="924"/>
        <v/>
      </c>
      <c r="CH74" s="2" t="str">
        <f t="shared" si="925"/>
        <v/>
      </c>
      <c r="CI74" s="99"/>
      <c r="CJ74" s="244" t="s">
        <v>292</v>
      </c>
      <c r="CK74" s="100" t="str">
        <f t="shared" si="926"/>
        <v/>
      </c>
      <c r="CL74" s="101" t="str">
        <f t="shared" si="927"/>
        <v/>
      </c>
      <c r="CM74" s="102" t="s">
        <v>292</v>
      </c>
      <c r="CN74" s="103" t="s">
        <v>292</v>
      </c>
      <c r="CO74" s="104" t="str">
        <f t="shared" si="928"/>
        <v/>
      </c>
      <c r="CP74" s="105" t="str">
        <f t="shared" si="929"/>
        <v/>
      </c>
      <c r="CQ74" s="106" t="str">
        <f t="shared" si="930"/>
        <v/>
      </c>
      <c r="CR74" s="107" t="s">
        <v>292</v>
      </c>
      <c r="CS74" s="108" t="str">
        <f t="shared" si="931"/>
        <v/>
      </c>
      <c r="CT74" s="2" t="str">
        <f t="shared" si="932"/>
        <v/>
      </c>
      <c r="CU74" s="99"/>
      <c r="CV74" s="244" t="s">
        <v>292</v>
      </c>
      <c r="CW74" s="100" t="str">
        <f t="shared" si="933"/>
        <v/>
      </c>
      <c r="CX74" s="101" t="str">
        <f t="shared" si="934"/>
        <v/>
      </c>
      <c r="CY74" s="102" t="str">
        <f t="shared" si="935"/>
        <v/>
      </c>
      <c r="CZ74" s="102" t="str">
        <f t="shared" si="936"/>
        <v/>
      </c>
      <c r="DA74" s="104" t="str">
        <f t="shared" si="937"/>
        <v/>
      </c>
      <c r="DB74" s="105" t="str">
        <f t="shared" si="938"/>
        <v/>
      </c>
      <c r="DC74" s="106" t="str">
        <f t="shared" si="939"/>
        <v/>
      </c>
      <c r="DD74" s="107" t="str">
        <f t="shared" si="940"/>
        <v/>
      </c>
      <c r="DE74" s="108" t="str">
        <f t="shared" si="941"/>
        <v/>
      </c>
      <c r="DF74" s="2" t="str">
        <f t="shared" si="942"/>
        <v/>
      </c>
      <c r="DG74" s="99"/>
      <c r="DH74" s="244"/>
      <c r="DI74" s="100" t="str">
        <f t="shared" si="943"/>
        <v/>
      </c>
      <c r="DJ74" s="101" t="str">
        <f t="shared" si="944"/>
        <v/>
      </c>
      <c r="DK74" s="102" t="str">
        <f t="shared" si="256"/>
        <v/>
      </c>
      <c r="DL74" s="102" t="str">
        <f t="shared" si="257"/>
        <v/>
      </c>
      <c r="DM74" s="104" t="str">
        <f t="shared" si="945"/>
        <v/>
      </c>
      <c r="DN74" s="105" t="str">
        <f t="shared" si="946"/>
        <v/>
      </c>
      <c r="DO74" s="106" t="str">
        <f t="shared" si="947"/>
        <v/>
      </c>
      <c r="DP74" s="107" t="str">
        <f t="shared" si="948"/>
        <v/>
      </c>
      <c r="DQ74" s="108" t="str">
        <f t="shared" si="949"/>
        <v/>
      </c>
      <c r="DR74" s="2" t="str">
        <f t="shared" si="950"/>
        <v/>
      </c>
      <c r="DS74" s="99"/>
      <c r="DT74" s="244"/>
      <c r="DU74" s="100" t="str">
        <f t="shared" si="71"/>
        <v/>
      </c>
      <c r="DV74" s="101" t="str">
        <f t="shared" si="951"/>
        <v/>
      </c>
      <c r="DW74" s="102" t="str">
        <f t="shared" si="265"/>
        <v/>
      </c>
      <c r="DX74" s="102" t="str">
        <f t="shared" si="266"/>
        <v/>
      </c>
      <c r="DY74" s="104" t="str">
        <f t="shared" si="952"/>
        <v/>
      </c>
      <c r="DZ74" s="105" t="str">
        <f t="shared" si="953"/>
        <v/>
      </c>
      <c r="EA74" s="106" t="str">
        <f t="shared" si="954"/>
        <v/>
      </c>
      <c r="EB74" s="107" t="str">
        <f t="shared" si="955"/>
        <v/>
      </c>
      <c r="EC74" s="108" t="str">
        <f t="shared" si="956"/>
        <v/>
      </c>
      <c r="ED74" s="2" t="str">
        <f t="shared" si="957"/>
        <v/>
      </c>
      <c r="EE74" s="99"/>
      <c r="EF74" s="244"/>
      <c r="EG74" s="100" t="str">
        <f t="shared" si="79"/>
        <v/>
      </c>
      <c r="EH74" s="101" t="str">
        <f t="shared" si="832"/>
        <v/>
      </c>
      <c r="EI74" s="102" t="str">
        <f t="shared" si="623"/>
        <v/>
      </c>
      <c r="EJ74" s="102" t="str">
        <f t="shared" si="614"/>
        <v/>
      </c>
      <c r="EK74" s="104" t="str">
        <f t="shared" si="833"/>
        <v/>
      </c>
      <c r="EL74" s="105" t="str">
        <f t="shared" si="834"/>
        <v/>
      </c>
      <c r="EM74" s="106" t="str">
        <f t="shared" si="835"/>
        <v/>
      </c>
      <c r="EN74" s="107" t="str">
        <f t="shared" si="836"/>
        <v/>
      </c>
      <c r="EO74" s="108" t="str">
        <f t="shared" si="837"/>
        <v/>
      </c>
      <c r="EP74" s="2" t="str">
        <f t="shared" si="958"/>
        <v/>
      </c>
      <c r="EQ74" s="99"/>
      <c r="ER74" s="244"/>
      <c r="ES74" s="100">
        <f t="shared" si="87"/>
        <v>45291</v>
      </c>
      <c r="ET74" s="101" t="str">
        <f t="shared" si="275"/>
        <v>Støre I</v>
      </c>
      <c r="EU74" s="102">
        <v>45215</v>
      </c>
      <c r="EV74" s="102">
        <f t="shared" si="277"/>
        <v>45291</v>
      </c>
      <c r="EW74" s="104" t="str">
        <f t="shared" si="278"/>
        <v>Erling Sande</v>
      </c>
      <c r="EX74" s="105" t="str">
        <f t="shared" si="279"/>
        <v>1978</v>
      </c>
      <c r="EY74" s="106" t="str">
        <f t="shared" si="280"/>
        <v>male</v>
      </c>
      <c r="EZ74" s="107" t="str">
        <f t="shared" si="281"/>
        <v>no_sp01</v>
      </c>
      <c r="FA74" s="108" t="str">
        <f t="shared" si="282"/>
        <v>Sande_Erling_1978</v>
      </c>
      <c r="FB74" s="2" t="str">
        <f t="shared" si="283"/>
        <v/>
      </c>
      <c r="FC74" s="99"/>
      <c r="FD74" s="244" t="s">
        <v>1067</v>
      </c>
      <c r="FE74" s="100"/>
      <c r="FF74" s="101" t="str">
        <f t="shared" si="959"/>
        <v/>
      </c>
      <c r="FG74" s="102"/>
      <c r="FH74" s="103"/>
      <c r="FI74" s="104" t="str">
        <f t="shared" si="960"/>
        <v/>
      </c>
      <c r="FJ74" s="105" t="str">
        <f t="shared" si="961"/>
        <v/>
      </c>
      <c r="FK74" s="106" t="str">
        <f t="shared" si="962"/>
        <v/>
      </c>
      <c r="FL74" s="107" t="str">
        <f t="shared" si="963"/>
        <v/>
      </c>
      <c r="FM74" s="108" t="str">
        <f t="shared" si="964"/>
        <v/>
      </c>
      <c r="FN74" s="2" t="str">
        <f t="shared" si="965"/>
        <v/>
      </c>
      <c r="FO74" s="99"/>
      <c r="FP74" s="244"/>
      <c r="FQ74" s="100" t="str">
        <f t="shared" si="966"/>
        <v/>
      </c>
      <c r="FR74" s="101" t="str">
        <f t="shared" si="967"/>
        <v/>
      </c>
      <c r="FS74" s="102"/>
      <c r="FT74" s="103"/>
      <c r="FU74" s="104" t="str">
        <f t="shared" si="968"/>
        <v/>
      </c>
      <c r="FV74" s="105" t="str">
        <f t="shared" si="969"/>
        <v/>
      </c>
      <c r="FW74" s="106" t="str">
        <f t="shared" si="970"/>
        <v/>
      </c>
      <c r="FX74" s="107" t="str">
        <f t="shared" si="971"/>
        <v/>
      </c>
      <c r="FY74" s="108" t="str">
        <f t="shared" si="972"/>
        <v/>
      </c>
      <c r="FZ74" s="2" t="str">
        <f t="shared" si="973"/>
        <v/>
      </c>
      <c r="GA74" s="99"/>
      <c r="GB74" s="244"/>
      <c r="GC74" s="100" t="str">
        <f t="shared" si="974"/>
        <v/>
      </c>
      <c r="GD74" s="101" t="str">
        <f t="shared" si="975"/>
        <v/>
      </c>
      <c r="GE74" s="102"/>
      <c r="GF74" s="103"/>
      <c r="GG74" s="104" t="str">
        <f t="shared" si="976"/>
        <v/>
      </c>
      <c r="GH74" s="105" t="str">
        <f t="shared" si="977"/>
        <v/>
      </c>
      <c r="GI74" s="106" t="str">
        <f t="shared" si="978"/>
        <v/>
      </c>
      <c r="GJ74" s="107" t="str">
        <f t="shared" si="979"/>
        <v/>
      </c>
      <c r="GK74" s="108" t="str">
        <f t="shared" si="980"/>
        <v/>
      </c>
      <c r="GL74" s="2" t="str">
        <f t="shared" si="981"/>
        <v/>
      </c>
      <c r="GM74" s="99"/>
      <c r="GN74" s="244"/>
      <c r="GO74" s="100" t="str">
        <f t="shared" si="982"/>
        <v/>
      </c>
      <c r="GP74" s="101" t="str">
        <f t="shared" si="983"/>
        <v/>
      </c>
      <c r="GQ74" s="102"/>
      <c r="GR74" s="103"/>
      <c r="GS74" s="104" t="str">
        <f t="shared" si="984"/>
        <v/>
      </c>
      <c r="GT74" s="105" t="str">
        <f t="shared" si="985"/>
        <v/>
      </c>
      <c r="GU74" s="106" t="str">
        <f t="shared" si="986"/>
        <v/>
      </c>
      <c r="GV74" s="107" t="str">
        <f t="shared" si="987"/>
        <v/>
      </c>
      <c r="GW74" s="108" t="str">
        <f t="shared" si="988"/>
        <v/>
      </c>
      <c r="GX74" s="2" t="str">
        <f t="shared" si="989"/>
        <v/>
      </c>
      <c r="GY74" s="99"/>
      <c r="GZ74" s="244"/>
      <c r="HA74" s="100" t="str">
        <f t="shared" si="990"/>
        <v/>
      </c>
      <c r="HB74" s="101" t="str">
        <f t="shared" si="991"/>
        <v/>
      </c>
      <c r="HC74" s="102"/>
      <c r="HD74" s="103"/>
      <c r="HE74" s="104" t="str">
        <f t="shared" si="992"/>
        <v/>
      </c>
      <c r="HF74" s="105" t="str">
        <f t="shared" si="993"/>
        <v/>
      </c>
      <c r="HG74" s="106" t="str">
        <f t="shared" si="994"/>
        <v/>
      </c>
      <c r="HH74" s="107" t="str">
        <f t="shared" si="995"/>
        <v/>
      </c>
      <c r="HI74" s="108" t="str">
        <f t="shared" si="996"/>
        <v/>
      </c>
      <c r="HJ74" s="2" t="str">
        <f t="shared" si="997"/>
        <v/>
      </c>
      <c r="HK74" s="99"/>
      <c r="HL74" s="244"/>
      <c r="HM74" s="100" t="str">
        <f t="shared" si="998"/>
        <v/>
      </c>
      <c r="HN74" s="101" t="str">
        <f t="shared" si="999"/>
        <v/>
      </c>
      <c r="HO74" s="102"/>
      <c r="HP74" s="103"/>
      <c r="HQ74" s="104" t="str">
        <f t="shared" si="1000"/>
        <v/>
      </c>
      <c r="HR74" s="105" t="str">
        <f t="shared" si="1001"/>
        <v/>
      </c>
      <c r="HS74" s="106" t="str">
        <f t="shared" si="1002"/>
        <v/>
      </c>
      <c r="HT74" s="107" t="str">
        <f t="shared" si="1003"/>
        <v/>
      </c>
      <c r="HU74" s="108" t="str">
        <f t="shared" si="1004"/>
        <v/>
      </c>
      <c r="HV74" s="2" t="str">
        <f t="shared" si="1005"/>
        <v/>
      </c>
      <c r="HW74" s="99"/>
      <c r="HX74" s="244"/>
      <c r="HY74" s="100" t="str">
        <f t="shared" si="1006"/>
        <v/>
      </c>
      <c r="HZ74" s="101" t="str">
        <f t="shared" si="1007"/>
        <v/>
      </c>
      <c r="IA74" s="102"/>
      <c r="IB74" s="103"/>
      <c r="IC74" s="104" t="str">
        <f t="shared" si="1008"/>
        <v/>
      </c>
      <c r="ID74" s="105" t="str">
        <f t="shared" si="1009"/>
        <v/>
      </c>
      <c r="IE74" s="106" t="str">
        <f t="shared" si="1010"/>
        <v/>
      </c>
      <c r="IF74" s="107" t="str">
        <f t="shared" si="1011"/>
        <v/>
      </c>
      <c r="IG74" s="108" t="str">
        <f t="shared" si="1012"/>
        <v/>
      </c>
      <c r="IH74" s="2" t="str">
        <f t="shared" si="1013"/>
        <v/>
      </c>
      <c r="II74" s="99"/>
      <c r="IJ74" s="244"/>
      <c r="IK74" s="100" t="str">
        <f t="shared" si="1014"/>
        <v/>
      </c>
      <c r="IL74" s="101" t="str">
        <f t="shared" si="1015"/>
        <v/>
      </c>
      <c r="IM74" s="102"/>
      <c r="IN74" s="103"/>
      <c r="IO74" s="104" t="str">
        <f t="shared" si="1016"/>
        <v/>
      </c>
      <c r="IP74" s="105" t="str">
        <f t="shared" si="1017"/>
        <v/>
      </c>
      <c r="IQ74" s="106" t="str">
        <f t="shared" si="1018"/>
        <v/>
      </c>
      <c r="IR74" s="107" t="str">
        <f t="shared" si="1019"/>
        <v/>
      </c>
      <c r="IS74" s="108" t="str">
        <f t="shared" si="1020"/>
        <v/>
      </c>
      <c r="IT74" s="2" t="str">
        <f t="shared" si="1021"/>
        <v/>
      </c>
      <c r="IU74" s="99"/>
      <c r="IV74" s="244"/>
      <c r="IW74" s="100" t="str">
        <f t="shared" si="1022"/>
        <v/>
      </c>
      <c r="IX74" s="101" t="str">
        <f t="shared" si="1023"/>
        <v/>
      </c>
      <c r="IY74" s="102"/>
      <c r="IZ74" s="103"/>
      <c r="JA74" s="104" t="str">
        <f t="shared" si="1024"/>
        <v/>
      </c>
      <c r="JB74" s="105" t="str">
        <f t="shared" si="1025"/>
        <v/>
      </c>
      <c r="JC74" s="106" t="str">
        <f t="shared" si="1026"/>
        <v/>
      </c>
      <c r="JD74" s="107" t="str">
        <f t="shared" si="1027"/>
        <v/>
      </c>
      <c r="JE74" s="108" t="str">
        <f t="shared" si="1028"/>
        <v/>
      </c>
      <c r="JF74" s="2" t="str">
        <f t="shared" si="1029"/>
        <v/>
      </c>
      <c r="JG74" s="99"/>
      <c r="JH74" s="244"/>
      <c r="JI74" s="100" t="str">
        <f t="shared" si="1030"/>
        <v/>
      </c>
      <c r="JJ74" s="101" t="str">
        <f t="shared" si="1031"/>
        <v/>
      </c>
      <c r="JK74" s="102"/>
      <c r="JL74" s="103"/>
      <c r="JM74" s="104" t="str">
        <f t="shared" si="1032"/>
        <v/>
      </c>
      <c r="JN74" s="105" t="str">
        <f t="shared" si="1033"/>
        <v/>
      </c>
      <c r="JO74" s="106" t="str">
        <f t="shared" si="1034"/>
        <v/>
      </c>
      <c r="JP74" s="107" t="str">
        <f t="shared" si="1035"/>
        <v/>
      </c>
      <c r="JQ74" s="108" t="str">
        <f t="shared" si="1036"/>
        <v/>
      </c>
      <c r="JR74" s="2" t="str">
        <f t="shared" si="1037"/>
        <v/>
      </c>
      <c r="JS74" s="99"/>
      <c r="JT74" s="244"/>
      <c r="JU74" s="100" t="str">
        <f t="shared" si="1038"/>
        <v/>
      </c>
      <c r="JV74" s="101" t="str">
        <f t="shared" si="1039"/>
        <v/>
      </c>
      <c r="JW74" s="102"/>
      <c r="JX74" s="103"/>
      <c r="JY74" s="104" t="str">
        <f t="shared" si="1040"/>
        <v/>
      </c>
      <c r="JZ74" s="105" t="str">
        <f t="shared" si="1041"/>
        <v/>
      </c>
      <c r="KA74" s="106" t="str">
        <f t="shared" si="1042"/>
        <v/>
      </c>
      <c r="KB74" s="107" t="str">
        <f t="shared" si="1043"/>
        <v/>
      </c>
      <c r="KC74" s="108" t="str">
        <f t="shared" si="1044"/>
        <v/>
      </c>
      <c r="KD74" s="2" t="str">
        <f t="shared" si="1045"/>
        <v/>
      </c>
      <c r="KE74" s="99"/>
      <c r="KF74" s="244"/>
    </row>
    <row r="75" spans="1:292" ht="13.5" customHeight="1" x14ac:dyDescent="0.25">
      <c r="A75" s="20"/>
      <c r="B75" s="99" t="s">
        <v>582</v>
      </c>
      <c r="C75" s="99" t="s">
        <v>583</v>
      </c>
      <c r="E75" s="100">
        <f t="shared" si="873"/>
        <v>34226</v>
      </c>
      <c r="F75" s="101" t="str">
        <f t="shared" si="874"/>
        <v>Brundtland III</v>
      </c>
      <c r="G75" s="102">
        <v>33180</v>
      </c>
      <c r="H75" s="103">
        <v>33851</v>
      </c>
      <c r="I75" s="104" t="str">
        <f t="shared" si="875"/>
        <v>Tove Veierød</v>
      </c>
      <c r="J75" s="105" t="str">
        <f t="shared" si="876"/>
        <v>1940</v>
      </c>
      <c r="K75" s="106" t="str">
        <f t="shared" si="877"/>
        <v>female</v>
      </c>
      <c r="L75" s="107" t="str">
        <f t="shared" si="878"/>
        <v>no_dna01</v>
      </c>
      <c r="M75" s="108" t="str">
        <f t="shared" si="879"/>
        <v>Veierød_Tove_1940</v>
      </c>
      <c r="N75" s="2" t="str">
        <f t="shared" si="880"/>
        <v/>
      </c>
      <c r="O75" s="99"/>
      <c r="P75" s="244" t="s">
        <v>736</v>
      </c>
      <c r="Q75" s="100" t="str">
        <f t="shared" si="881"/>
        <v/>
      </c>
      <c r="R75" s="101" t="str">
        <f t="shared" si="882"/>
        <v/>
      </c>
      <c r="S75" s="102"/>
      <c r="T75" s="103"/>
      <c r="U75" s="104" t="str">
        <f t="shared" si="883"/>
        <v/>
      </c>
      <c r="V75" s="105" t="str">
        <f t="shared" si="884"/>
        <v/>
      </c>
      <c r="W75" s="106" t="str">
        <f t="shared" si="885"/>
        <v/>
      </c>
      <c r="X75" s="107" t="str">
        <f t="shared" si="886"/>
        <v/>
      </c>
      <c r="Y75" s="108" t="str">
        <f t="shared" si="887"/>
        <v/>
      </c>
      <c r="Z75" s="2" t="str">
        <f t="shared" si="888"/>
        <v/>
      </c>
      <c r="AA75" s="99"/>
      <c r="AB75" s="244" t="s">
        <v>292</v>
      </c>
      <c r="AC75" s="100" t="str">
        <f t="shared" si="889"/>
        <v/>
      </c>
      <c r="AD75" s="101" t="str">
        <f t="shared" si="890"/>
        <v/>
      </c>
      <c r="AE75" s="102" t="s">
        <v>292</v>
      </c>
      <c r="AF75" s="103" t="s">
        <v>292</v>
      </c>
      <c r="AG75" s="104" t="str">
        <f t="shared" si="891"/>
        <v/>
      </c>
      <c r="AH75" s="105" t="str">
        <f t="shared" si="892"/>
        <v/>
      </c>
      <c r="AI75" s="106" t="str">
        <f t="shared" si="893"/>
        <v/>
      </c>
      <c r="AJ75" s="107" t="str">
        <f t="shared" si="894"/>
        <v/>
      </c>
      <c r="AK75" s="108" t="str">
        <f t="shared" si="895"/>
        <v/>
      </c>
      <c r="AL75" s="2" t="str">
        <f t="shared" si="896"/>
        <v/>
      </c>
      <c r="AM75" s="99"/>
      <c r="AN75" s="244" t="s">
        <v>292</v>
      </c>
      <c r="AO75" s="100" t="str">
        <f t="shared" si="897"/>
        <v/>
      </c>
      <c r="AP75" s="101" t="str">
        <f t="shared" si="898"/>
        <v/>
      </c>
      <c r="AQ75" s="102" t="s">
        <v>292</v>
      </c>
      <c r="AR75" s="103" t="s">
        <v>292</v>
      </c>
      <c r="AS75" s="104" t="str">
        <f t="shared" si="899"/>
        <v/>
      </c>
      <c r="AT75" s="105" t="str">
        <f t="shared" si="900"/>
        <v/>
      </c>
      <c r="AU75" s="106" t="str">
        <f t="shared" si="901"/>
        <v/>
      </c>
      <c r="AV75" s="107" t="s">
        <v>292</v>
      </c>
      <c r="AW75" s="108" t="str">
        <f t="shared" si="902"/>
        <v/>
      </c>
      <c r="AX75" s="2" t="str">
        <f t="shared" si="903"/>
        <v/>
      </c>
      <c r="AY75" s="99"/>
      <c r="AZ75" s="244" t="s">
        <v>292</v>
      </c>
      <c r="BA75" s="100" t="str">
        <f t="shared" si="904"/>
        <v/>
      </c>
      <c r="BB75" s="101" t="str">
        <f t="shared" si="905"/>
        <v/>
      </c>
      <c r="BC75" s="102" t="s">
        <v>292</v>
      </c>
      <c r="BD75" s="103" t="s">
        <v>292</v>
      </c>
      <c r="BE75" s="104" t="str">
        <f t="shared" si="906"/>
        <v/>
      </c>
      <c r="BF75" s="105" t="str">
        <f t="shared" si="907"/>
        <v/>
      </c>
      <c r="BG75" s="106" t="str">
        <f t="shared" si="908"/>
        <v/>
      </c>
      <c r="BH75" s="107" t="str">
        <f t="shared" si="909"/>
        <v/>
      </c>
      <c r="BI75" s="108" t="str">
        <f t="shared" si="910"/>
        <v/>
      </c>
      <c r="BJ75" s="2" t="str">
        <f t="shared" si="911"/>
        <v/>
      </c>
      <c r="BK75" s="99"/>
      <c r="BL75" s="244" t="s">
        <v>292</v>
      </c>
      <c r="BM75" s="100" t="str">
        <f t="shared" si="912"/>
        <v/>
      </c>
      <c r="BN75" s="101" t="str">
        <f t="shared" si="913"/>
        <v/>
      </c>
      <c r="BO75" s="102" t="s">
        <v>292</v>
      </c>
      <c r="BP75" s="103" t="s">
        <v>292</v>
      </c>
      <c r="BQ75" s="104" t="str">
        <f t="shared" si="914"/>
        <v/>
      </c>
      <c r="BR75" s="105" t="str">
        <f t="shared" si="915"/>
        <v/>
      </c>
      <c r="BS75" s="106" t="str">
        <f t="shared" si="916"/>
        <v/>
      </c>
      <c r="BT75" s="107" t="s">
        <v>292</v>
      </c>
      <c r="BU75" s="108" t="str">
        <f t="shared" si="917"/>
        <v/>
      </c>
      <c r="BV75" s="2" t="str">
        <f t="shared" si="918"/>
        <v/>
      </c>
      <c r="BW75" s="99"/>
      <c r="BX75" s="244" t="s">
        <v>292</v>
      </c>
      <c r="BY75" s="100" t="str">
        <f t="shared" si="919"/>
        <v/>
      </c>
      <c r="BZ75" s="101" t="str">
        <f t="shared" si="920"/>
        <v/>
      </c>
      <c r="CA75" s="102" t="s">
        <v>292</v>
      </c>
      <c r="CB75" s="103" t="s">
        <v>292</v>
      </c>
      <c r="CC75" s="104" t="str">
        <f t="shared" si="921"/>
        <v/>
      </c>
      <c r="CD75" s="105" t="str">
        <f t="shared" si="922"/>
        <v/>
      </c>
      <c r="CE75" s="106" t="str">
        <f t="shared" si="923"/>
        <v/>
      </c>
      <c r="CF75" s="107" t="s">
        <v>292</v>
      </c>
      <c r="CG75" s="108" t="str">
        <f t="shared" si="924"/>
        <v/>
      </c>
      <c r="CH75" s="2" t="str">
        <f t="shared" si="925"/>
        <v/>
      </c>
      <c r="CI75" s="99"/>
      <c r="CJ75" s="244" t="s">
        <v>292</v>
      </c>
      <c r="CK75" s="100" t="str">
        <f t="shared" si="926"/>
        <v/>
      </c>
      <c r="CL75" s="101" t="str">
        <f t="shared" si="927"/>
        <v/>
      </c>
      <c r="CM75" s="102" t="s">
        <v>292</v>
      </c>
      <c r="CN75" s="103" t="s">
        <v>292</v>
      </c>
      <c r="CO75" s="104" t="str">
        <f t="shared" si="928"/>
        <v/>
      </c>
      <c r="CP75" s="105" t="str">
        <f t="shared" si="929"/>
        <v/>
      </c>
      <c r="CQ75" s="106" t="str">
        <f t="shared" si="930"/>
        <v/>
      </c>
      <c r="CR75" s="107" t="s">
        <v>292</v>
      </c>
      <c r="CS75" s="108" t="str">
        <f t="shared" si="931"/>
        <v/>
      </c>
      <c r="CT75" s="2" t="str">
        <f t="shared" si="932"/>
        <v/>
      </c>
      <c r="CU75" s="99"/>
      <c r="CV75" s="244" t="s">
        <v>292</v>
      </c>
      <c r="CW75" s="100" t="str">
        <f t="shared" si="933"/>
        <v/>
      </c>
      <c r="CX75" s="101" t="str">
        <f t="shared" si="934"/>
        <v/>
      </c>
      <c r="CY75" s="102" t="str">
        <f t="shared" si="935"/>
        <v/>
      </c>
      <c r="CZ75" s="102" t="str">
        <f t="shared" si="936"/>
        <v/>
      </c>
      <c r="DA75" s="104" t="str">
        <f t="shared" si="937"/>
        <v/>
      </c>
      <c r="DB75" s="105" t="str">
        <f t="shared" si="938"/>
        <v/>
      </c>
      <c r="DC75" s="106" t="str">
        <f t="shared" si="939"/>
        <v/>
      </c>
      <c r="DD75" s="107" t="str">
        <f t="shared" si="940"/>
        <v/>
      </c>
      <c r="DE75" s="108" t="str">
        <f t="shared" si="941"/>
        <v/>
      </c>
      <c r="DF75" s="2" t="str">
        <f t="shared" si="942"/>
        <v/>
      </c>
      <c r="DG75" s="99"/>
      <c r="DH75" s="244"/>
      <c r="DI75" s="100" t="str">
        <f t="shared" si="943"/>
        <v/>
      </c>
      <c r="DJ75" s="101" t="str">
        <f t="shared" si="944"/>
        <v/>
      </c>
      <c r="DK75" s="102" t="str">
        <f t="shared" si="256"/>
        <v/>
      </c>
      <c r="DL75" s="102" t="str">
        <f t="shared" si="257"/>
        <v/>
      </c>
      <c r="DM75" s="104" t="str">
        <f t="shared" si="945"/>
        <v/>
      </c>
      <c r="DN75" s="105" t="str">
        <f t="shared" si="946"/>
        <v/>
      </c>
      <c r="DO75" s="106" t="str">
        <f t="shared" si="947"/>
        <v/>
      </c>
      <c r="DP75" s="107" t="str">
        <f t="shared" si="948"/>
        <v/>
      </c>
      <c r="DQ75" s="108" t="str">
        <f t="shared" si="949"/>
        <v/>
      </c>
      <c r="DR75" s="2" t="str">
        <f t="shared" si="950"/>
        <v/>
      </c>
      <c r="DS75" s="99"/>
      <c r="DT75" s="244"/>
      <c r="DU75" s="100" t="str">
        <f t="shared" si="71"/>
        <v/>
      </c>
      <c r="DV75" s="101" t="str">
        <f t="shared" si="951"/>
        <v/>
      </c>
      <c r="DW75" s="102" t="str">
        <f t="shared" si="265"/>
        <v/>
      </c>
      <c r="DX75" s="102" t="str">
        <f t="shared" si="266"/>
        <v/>
      </c>
      <c r="DY75" s="104" t="str">
        <f t="shared" si="952"/>
        <v/>
      </c>
      <c r="DZ75" s="105" t="str">
        <f t="shared" si="953"/>
        <v/>
      </c>
      <c r="EA75" s="106" t="str">
        <f t="shared" si="954"/>
        <v/>
      </c>
      <c r="EB75" s="107" t="str">
        <f t="shared" si="955"/>
        <v/>
      </c>
      <c r="EC75" s="108" t="str">
        <f t="shared" si="956"/>
        <v/>
      </c>
      <c r="ED75" s="2" t="str">
        <f t="shared" si="957"/>
        <v/>
      </c>
      <c r="EE75" s="99"/>
      <c r="EF75" s="244"/>
      <c r="EG75" s="100" t="str">
        <f t="shared" si="79"/>
        <v/>
      </c>
      <c r="EH75" s="101" t="str">
        <f t="shared" si="832"/>
        <v/>
      </c>
      <c r="EI75" s="102" t="str">
        <f t="shared" si="623"/>
        <v/>
      </c>
      <c r="EJ75" s="102" t="str">
        <f t="shared" si="614"/>
        <v/>
      </c>
      <c r="EK75" s="104" t="str">
        <f t="shared" si="833"/>
        <v/>
      </c>
      <c r="EL75" s="105" t="str">
        <f t="shared" si="834"/>
        <v/>
      </c>
      <c r="EM75" s="106" t="str">
        <f t="shared" si="835"/>
        <v/>
      </c>
      <c r="EN75" s="107" t="str">
        <f t="shared" si="836"/>
        <v/>
      </c>
      <c r="EO75" s="108" t="str">
        <f t="shared" si="837"/>
        <v/>
      </c>
      <c r="EP75" s="2" t="str">
        <f t="shared" si="958"/>
        <v/>
      </c>
      <c r="EQ75" s="99"/>
      <c r="ER75" s="244"/>
      <c r="ES75" s="100" t="str">
        <f t="shared" si="87"/>
        <v/>
      </c>
      <c r="ET75" s="101" t="str">
        <f t="shared" si="275"/>
        <v/>
      </c>
      <c r="EU75" s="102" t="str">
        <f t="shared" si="276"/>
        <v/>
      </c>
      <c r="EV75" s="102" t="str">
        <f t="shared" si="277"/>
        <v/>
      </c>
      <c r="EW75" s="104" t="str">
        <f t="shared" si="278"/>
        <v/>
      </c>
      <c r="EX75" s="105" t="str">
        <f t="shared" si="279"/>
        <v/>
      </c>
      <c r="EY75" s="106" t="str">
        <f t="shared" si="280"/>
        <v/>
      </c>
      <c r="EZ75" s="107" t="str">
        <f t="shared" si="281"/>
        <v/>
      </c>
      <c r="FA75" s="108" t="str">
        <f t="shared" si="282"/>
        <v/>
      </c>
      <c r="FB75" s="2" t="str">
        <f t="shared" si="283"/>
        <v/>
      </c>
      <c r="FC75" s="99"/>
      <c r="FD75" s="244"/>
      <c r="FE75" s="100"/>
      <c r="FF75" s="101" t="str">
        <f t="shared" si="959"/>
        <v/>
      </c>
      <c r="FG75" s="102"/>
      <c r="FH75" s="103"/>
      <c r="FI75" s="104" t="str">
        <f t="shared" si="960"/>
        <v/>
      </c>
      <c r="FJ75" s="105" t="str">
        <f t="shared" si="961"/>
        <v/>
      </c>
      <c r="FK75" s="106" t="str">
        <f t="shared" si="962"/>
        <v/>
      </c>
      <c r="FL75" s="107" t="str">
        <f t="shared" si="963"/>
        <v/>
      </c>
      <c r="FM75" s="108" t="str">
        <f t="shared" si="964"/>
        <v/>
      </c>
      <c r="FN75" s="2" t="str">
        <f t="shared" si="965"/>
        <v/>
      </c>
      <c r="FO75" s="99"/>
      <c r="FP75" s="244"/>
      <c r="FQ75" s="100" t="str">
        <f t="shared" si="966"/>
        <v/>
      </c>
      <c r="FR75" s="101" t="str">
        <f t="shared" si="967"/>
        <v/>
      </c>
      <c r="FS75" s="102"/>
      <c r="FT75" s="103"/>
      <c r="FU75" s="104" t="str">
        <f t="shared" si="968"/>
        <v/>
      </c>
      <c r="FV75" s="105" t="str">
        <f t="shared" si="969"/>
        <v/>
      </c>
      <c r="FW75" s="106" t="str">
        <f t="shared" si="970"/>
        <v/>
      </c>
      <c r="FX75" s="107" t="str">
        <f t="shared" si="971"/>
        <v/>
      </c>
      <c r="FY75" s="108" t="str">
        <f t="shared" si="972"/>
        <v/>
      </c>
      <c r="FZ75" s="2" t="str">
        <f t="shared" si="973"/>
        <v/>
      </c>
      <c r="GA75" s="99"/>
      <c r="GB75" s="244"/>
      <c r="GC75" s="100" t="str">
        <f t="shared" si="974"/>
        <v/>
      </c>
      <c r="GD75" s="101" t="str">
        <f t="shared" si="975"/>
        <v/>
      </c>
      <c r="GE75" s="102"/>
      <c r="GF75" s="103"/>
      <c r="GG75" s="104" t="str">
        <f t="shared" si="976"/>
        <v/>
      </c>
      <c r="GH75" s="105" t="str">
        <f t="shared" si="977"/>
        <v/>
      </c>
      <c r="GI75" s="106" t="str">
        <f t="shared" si="978"/>
        <v/>
      </c>
      <c r="GJ75" s="107" t="str">
        <f t="shared" si="979"/>
        <v/>
      </c>
      <c r="GK75" s="108" t="str">
        <f t="shared" si="980"/>
        <v/>
      </c>
      <c r="GL75" s="2" t="str">
        <f t="shared" si="981"/>
        <v/>
      </c>
      <c r="GM75" s="99"/>
      <c r="GN75" s="244"/>
      <c r="GO75" s="100" t="str">
        <f t="shared" si="982"/>
        <v/>
      </c>
      <c r="GP75" s="101" t="str">
        <f t="shared" si="983"/>
        <v/>
      </c>
      <c r="GQ75" s="102"/>
      <c r="GR75" s="103"/>
      <c r="GS75" s="104" t="str">
        <f t="shared" si="984"/>
        <v/>
      </c>
      <c r="GT75" s="105" t="str">
        <f t="shared" si="985"/>
        <v/>
      </c>
      <c r="GU75" s="106" t="str">
        <f t="shared" si="986"/>
        <v/>
      </c>
      <c r="GV75" s="107" t="str">
        <f t="shared" si="987"/>
        <v/>
      </c>
      <c r="GW75" s="108" t="str">
        <f t="shared" si="988"/>
        <v/>
      </c>
      <c r="GX75" s="2" t="str">
        <f t="shared" si="989"/>
        <v/>
      </c>
      <c r="GY75" s="99"/>
      <c r="GZ75" s="244"/>
      <c r="HA75" s="100" t="str">
        <f t="shared" si="990"/>
        <v/>
      </c>
      <c r="HB75" s="101" t="str">
        <f t="shared" si="991"/>
        <v/>
      </c>
      <c r="HC75" s="102"/>
      <c r="HD75" s="103"/>
      <c r="HE75" s="104" t="str">
        <f t="shared" si="992"/>
        <v/>
      </c>
      <c r="HF75" s="105" t="str">
        <f t="shared" si="993"/>
        <v/>
      </c>
      <c r="HG75" s="106" t="str">
        <f t="shared" si="994"/>
        <v/>
      </c>
      <c r="HH75" s="107" t="str">
        <f t="shared" si="995"/>
        <v/>
      </c>
      <c r="HI75" s="108" t="str">
        <f t="shared" si="996"/>
        <v/>
      </c>
      <c r="HJ75" s="2" t="str">
        <f t="shared" si="997"/>
        <v/>
      </c>
      <c r="HK75" s="99"/>
      <c r="HL75" s="244"/>
      <c r="HM75" s="100" t="str">
        <f t="shared" si="998"/>
        <v/>
      </c>
      <c r="HN75" s="101" t="str">
        <f t="shared" si="999"/>
        <v/>
      </c>
      <c r="HO75" s="102"/>
      <c r="HP75" s="103"/>
      <c r="HQ75" s="104" t="str">
        <f t="shared" si="1000"/>
        <v/>
      </c>
      <c r="HR75" s="105" t="str">
        <f t="shared" si="1001"/>
        <v/>
      </c>
      <c r="HS75" s="106" t="str">
        <f t="shared" si="1002"/>
        <v/>
      </c>
      <c r="HT75" s="107" t="str">
        <f t="shared" si="1003"/>
        <v/>
      </c>
      <c r="HU75" s="108" t="str">
        <f t="shared" si="1004"/>
        <v/>
      </c>
      <c r="HV75" s="2" t="str">
        <f t="shared" si="1005"/>
        <v/>
      </c>
      <c r="HW75" s="99"/>
      <c r="HX75" s="244"/>
      <c r="HY75" s="100" t="str">
        <f t="shared" si="1006"/>
        <v/>
      </c>
      <c r="HZ75" s="101" t="str">
        <f t="shared" si="1007"/>
        <v/>
      </c>
      <c r="IA75" s="102"/>
      <c r="IB75" s="103"/>
      <c r="IC75" s="104" t="str">
        <f t="shared" si="1008"/>
        <v/>
      </c>
      <c r="ID75" s="105" t="str">
        <f t="shared" si="1009"/>
        <v/>
      </c>
      <c r="IE75" s="106" t="str">
        <f t="shared" si="1010"/>
        <v/>
      </c>
      <c r="IF75" s="107" t="str">
        <f t="shared" si="1011"/>
        <v/>
      </c>
      <c r="IG75" s="108" t="str">
        <f t="shared" si="1012"/>
        <v/>
      </c>
      <c r="IH75" s="2" t="str">
        <f t="shared" si="1013"/>
        <v/>
      </c>
      <c r="II75" s="99"/>
      <c r="IJ75" s="244"/>
      <c r="IK75" s="100" t="str">
        <f t="shared" si="1014"/>
        <v/>
      </c>
      <c r="IL75" s="101" t="str">
        <f t="shared" si="1015"/>
        <v/>
      </c>
      <c r="IM75" s="102"/>
      <c r="IN75" s="103"/>
      <c r="IO75" s="104" t="str">
        <f t="shared" si="1016"/>
        <v/>
      </c>
      <c r="IP75" s="105" t="str">
        <f t="shared" si="1017"/>
        <v/>
      </c>
      <c r="IQ75" s="106" t="str">
        <f t="shared" si="1018"/>
        <v/>
      </c>
      <c r="IR75" s="107" t="str">
        <f t="shared" si="1019"/>
        <v/>
      </c>
      <c r="IS75" s="108" t="str">
        <f t="shared" si="1020"/>
        <v/>
      </c>
      <c r="IT75" s="2" t="str">
        <f t="shared" si="1021"/>
        <v/>
      </c>
      <c r="IU75" s="99"/>
      <c r="IV75" s="244"/>
      <c r="IW75" s="100" t="str">
        <f t="shared" si="1022"/>
        <v/>
      </c>
      <c r="IX75" s="101" t="str">
        <f t="shared" si="1023"/>
        <v/>
      </c>
      <c r="IY75" s="102"/>
      <c r="IZ75" s="103"/>
      <c r="JA75" s="104" t="str">
        <f t="shared" si="1024"/>
        <v/>
      </c>
      <c r="JB75" s="105" t="str">
        <f t="shared" si="1025"/>
        <v/>
      </c>
      <c r="JC75" s="106" t="str">
        <f t="shared" si="1026"/>
        <v/>
      </c>
      <c r="JD75" s="107" t="str">
        <f t="shared" si="1027"/>
        <v/>
      </c>
      <c r="JE75" s="108" t="str">
        <f t="shared" si="1028"/>
        <v/>
      </c>
      <c r="JF75" s="2" t="str">
        <f t="shared" si="1029"/>
        <v/>
      </c>
      <c r="JG75" s="99"/>
      <c r="JH75" s="244"/>
      <c r="JI75" s="100" t="str">
        <f t="shared" si="1030"/>
        <v/>
      </c>
      <c r="JJ75" s="101" t="str">
        <f t="shared" si="1031"/>
        <v/>
      </c>
      <c r="JK75" s="102"/>
      <c r="JL75" s="103"/>
      <c r="JM75" s="104" t="str">
        <f t="shared" si="1032"/>
        <v/>
      </c>
      <c r="JN75" s="105" t="str">
        <f t="shared" si="1033"/>
        <v/>
      </c>
      <c r="JO75" s="106" t="str">
        <f t="shared" si="1034"/>
        <v/>
      </c>
      <c r="JP75" s="107" t="str">
        <f t="shared" si="1035"/>
        <v/>
      </c>
      <c r="JQ75" s="108" t="str">
        <f t="shared" si="1036"/>
        <v/>
      </c>
      <c r="JR75" s="2" t="str">
        <f t="shared" si="1037"/>
        <v/>
      </c>
      <c r="JS75" s="99"/>
      <c r="JT75" s="244"/>
      <c r="JU75" s="100" t="str">
        <f t="shared" si="1038"/>
        <v/>
      </c>
      <c r="JV75" s="101" t="str">
        <f t="shared" si="1039"/>
        <v/>
      </c>
      <c r="JW75" s="102"/>
      <c r="JX75" s="103"/>
      <c r="JY75" s="104" t="str">
        <f t="shared" si="1040"/>
        <v/>
      </c>
      <c r="JZ75" s="105" t="str">
        <f t="shared" si="1041"/>
        <v/>
      </c>
      <c r="KA75" s="106" t="str">
        <f t="shared" si="1042"/>
        <v/>
      </c>
      <c r="KB75" s="107" t="str">
        <f t="shared" si="1043"/>
        <v/>
      </c>
      <c r="KC75" s="108" t="str">
        <f t="shared" si="1044"/>
        <v/>
      </c>
      <c r="KD75" s="2" t="str">
        <f t="shared" si="1045"/>
        <v/>
      </c>
      <c r="KE75" s="99"/>
      <c r="KF75" s="244"/>
    </row>
    <row r="76" spans="1:292" ht="13.5" customHeight="1" x14ac:dyDescent="0.25">
      <c r="A76" s="20"/>
      <c r="B76" s="99" t="s">
        <v>804</v>
      </c>
      <c r="C76" s="2" t="s">
        <v>584</v>
      </c>
      <c r="E76" s="100">
        <f t="shared" si="873"/>
        <v>34226</v>
      </c>
      <c r="F76" s="101" t="str">
        <f t="shared" si="874"/>
        <v>Brundtland III</v>
      </c>
      <c r="G76" s="102">
        <v>33851</v>
      </c>
      <c r="H76" s="103">
        <v>34226</v>
      </c>
      <c r="I76" s="104" t="str">
        <f t="shared" si="875"/>
        <v>Grete Knudsen</v>
      </c>
      <c r="J76" s="105" t="str">
        <f t="shared" si="876"/>
        <v>1940</v>
      </c>
      <c r="K76" s="106" t="str">
        <f t="shared" si="877"/>
        <v>female</v>
      </c>
      <c r="L76" s="107" t="str">
        <f t="shared" si="878"/>
        <v>no_dna01</v>
      </c>
      <c r="M76" s="108" t="str">
        <f t="shared" si="879"/>
        <v>Knudsen_Grete_1940</v>
      </c>
      <c r="N76" s="2" t="str">
        <f t="shared" si="880"/>
        <v/>
      </c>
      <c r="O76" s="99"/>
      <c r="P76" s="244" t="s">
        <v>692</v>
      </c>
      <c r="Q76" s="100">
        <f t="shared" si="881"/>
        <v>35363</v>
      </c>
      <c r="R76" s="101" t="str">
        <f t="shared" si="882"/>
        <v>Brundtland IV</v>
      </c>
      <c r="S76" s="102">
        <v>34226</v>
      </c>
      <c r="T76" s="103">
        <v>34358</v>
      </c>
      <c r="U76" s="104" t="str">
        <f t="shared" si="883"/>
        <v>Grete Knudsen</v>
      </c>
      <c r="V76" s="105" t="str">
        <f t="shared" si="884"/>
        <v>1940</v>
      </c>
      <c r="W76" s="106" t="str">
        <f t="shared" si="885"/>
        <v>female</v>
      </c>
      <c r="X76" s="107" t="str">
        <f t="shared" si="886"/>
        <v>no_dna01</v>
      </c>
      <c r="Y76" s="108" t="str">
        <f t="shared" si="887"/>
        <v>Knudsen_Grete_1940</v>
      </c>
      <c r="Z76" s="2" t="str">
        <f t="shared" si="888"/>
        <v/>
      </c>
      <c r="AA76" s="99" t="s">
        <v>603</v>
      </c>
      <c r="AB76" s="244" t="s">
        <v>692</v>
      </c>
      <c r="AC76" s="100">
        <f t="shared" si="889"/>
        <v>35720</v>
      </c>
      <c r="AD76" s="101" t="str">
        <f t="shared" si="890"/>
        <v>Jagland I</v>
      </c>
      <c r="AE76" s="102">
        <v>35363</v>
      </c>
      <c r="AF76" s="103">
        <v>35713</v>
      </c>
      <c r="AG76" s="104" t="str">
        <f t="shared" si="891"/>
        <v>Hill-Marta Solberg</v>
      </c>
      <c r="AH76" s="105" t="str">
        <f t="shared" si="892"/>
        <v>1951</v>
      </c>
      <c r="AI76" s="106" t="str">
        <f t="shared" si="893"/>
        <v>female</v>
      </c>
      <c r="AJ76" s="107" t="str">
        <f t="shared" si="894"/>
        <v>no_dna01</v>
      </c>
      <c r="AK76" s="108" t="str">
        <f t="shared" si="895"/>
        <v>Solberg_Hill-Marta_1951</v>
      </c>
      <c r="AL76" s="2" t="str">
        <f t="shared" si="896"/>
        <v/>
      </c>
      <c r="AM76" s="99"/>
      <c r="AN76" s="244" t="s">
        <v>768</v>
      </c>
      <c r="AO76" s="100">
        <f t="shared" si="897"/>
        <v>36602</v>
      </c>
      <c r="AP76" s="101" t="str">
        <f t="shared" si="898"/>
        <v>Bondevik I</v>
      </c>
      <c r="AQ76" s="102">
        <v>35713</v>
      </c>
      <c r="AR76" s="103">
        <v>36602</v>
      </c>
      <c r="AS76" s="104" t="str">
        <f t="shared" si="899"/>
        <v>Magnhild Meltveit Kleppa</v>
      </c>
      <c r="AT76" s="105" t="str">
        <f t="shared" si="900"/>
        <v>1948</v>
      </c>
      <c r="AU76" s="106" t="str">
        <f t="shared" si="901"/>
        <v>female</v>
      </c>
      <c r="AV76" s="107" t="s">
        <v>297</v>
      </c>
      <c r="AW76" s="108" t="str">
        <f t="shared" si="902"/>
        <v>Kleppa_Magnhild_1948</v>
      </c>
      <c r="AX76" s="2" t="str">
        <f t="shared" si="903"/>
        <v/>
      </c>
      <c r="AY76" s="99"/>
      <c r="AZ76" s="244" t="s">
        <v>651</v>
      </c>
      <c r="BA76" s="100">
        <f t="shared" si="904"/>
        <v>37183</v>
      </c>
      <c r="BB76" s="101" t="str">
        <f t="shared" si="905"/>
        <v>Stoltenberg I</v>
      </c>
      <c r="BC76" s="102">
        <v>36602</v>
      </c>
      <c r="BD76" s="103">
        <v>37183</v>
      </c>
      <c r="BE76" s="104" t="str">
        <f t="shared" si="906"/>
        <v>Guri Ingebrigtsen</v>
      </c>
      <c r="BF76" s="105" t="str">
        <f t="shared" si="907"/>
        <v>1952</v>
      </c>
      <c r="BG76" s="106" t="str">
        <f t="shared" si="908"/>
        <v>female</v>
      </c>
      <c r="BH76" s="107" t="str">
        <f t="shared" si="909"/>
        <v>no_dna01</v>
      </c>
      <c r="BI76" s="108" t="str">
        <f t="shared" si="910"/>
        <v>Ingebrigtsen_Guri_1952</v>
      </c>
      <c r="BJ76" s="2" t="str">
        <f t="shared" si="911"/>
        <v/>
      </c>
      <c r="BK76" s="99"/>
      <c r="BL76" s="244" t="s">
        <v>737</v>
      </c>
      <c r="BM76" s="100">
        <f t="shared" si="912"/>
        <v>38642</v>
      </c>
      <c r="BN76" s="101" t="str">
        <f t="shared" si="913"/>
        <v>Bondevik II</v>
      </c>
      <c r="BO76" s="102">
        <v>37183</v>
      </c>
      <c r="BP76" s="103">
        <v>38156</v>
      </c>
      <c r="BQ76" s="104" t="str">
        <f t="shared" si="914"/>
        <v>Ingjerd Schou</v>
      </c>
      <c r="BR76" s="105" t="str">
        <f t="shared" si="915"/>
        <v>1955</v>
      </c>
      <c r="BS76" s="106" t="str">
        <f t="shared" si="916"/>
        <v>female</v>
      </c>
      <c r="BT76" s="107" t="s">
        <v>299</v>
      </c>
      <c r="BU76" s="108" t="str">
        <f t="shared" si="917"/>
        <v>Schou_Ingjerd_1955</v>
      </c>
      <c r="BV76" s="2" t="str">
        <f t="shared" si="918"/>
        <v/>
      </c>
      <c r="BW76" s="99" t="s">
        <v>609</v>
      </c>
      <c r="BX76" s="244" t="s">
        <v>667</v>
      </c>
      <c r="BY76" s="100" t="str">
        <f t="shared" si="919"/>
        <v/>
      </c>
      <c r="BZ76" s="101" t="str">
        <f t="shared" si="920"/>
        <v/>
      </c>
      <c r="CA76" s="102" t="s">
        <v>292</v>
      </c>
      <c r="CB76" s="103" t="s">
        <v>292</v>
      </c>
      <c r="CC76" s="104" t="str">
        <f t="shared" si="921"/>
        <v/>
      </c>
      <c r="CD76" s="105" t="str">
        <f t="shared" si="922"/>
        <v/>
      </c>
      <c r="CE76" s="106" t="str">
        <f t="shared" si="923"/>
        <v/>
      </c>
      <c r="CF76" s="107" t="s">
        <v>292</v>
      </c>
      <c r="CG76" s="108" t="str">
        <f t="shared" si="924"/>
        <v/>
      </c>
      <c r="CH76" s="2" t="str">
        <f t="shared" si="925"/>
        <v/>
      </c>
      <c r="CI76" s="99"/>
      <c r="CJ76" s="244" t="s">
        <v>292</v>
      </c>
      <c r="CK76" s="100" t="str">
        <f t="shared" si="926"/>
        <v/>
      </c>
      <c r="CL76" s="101" t="str">
        <f t="shared" si="927"/>
        <v/>
      </c>
      <c r="CM76" s="102" t="s">
        <v>292</v>
      </c>
      <c r="CN76" s="103" t="s">
        <v>292</v>
      </c>
      <c r="CO76" s="104" t="str">
        <f t="shared" si="928"/>
        <v/>
      </c>
      <c r="CP76" s="105" t="str">
        <f t="shared" si="929"/>
        <v/>
      </c>
      <c r="CQ76" s="106" t="str">
        <f t="shared" si="930"/>
        <v/>
      </c>
      <c r="CR76" s="107" t="s">
        <v>292</v>
      </c>
      <c r="CS76" s="108" t="str">
        <f t="shared" si="931"/>
        <v/>
      </c>
      <c r="CT76" s="2" t="str">
        <f t="shared" si="932"/>
        <v/>
      </c>
      <c r="CU76" s="99"/>
      <c r="CV76" s="244" t="s">
        <v>292</v>
      </c>
      <c r="CW76" s="100" t="str">
        <f t="shared" si="933"/>
        <v/>
      </c>
      <c r="CX76" s="101" t="str">
        <f t="shared" si="934"/>
        <v/>
      </c>
      <c r="CY76" s="102" t="str">
        <f t="shared" si="935"/>
        <v/>
      </c>
      <c r="CZ76" s="102" t="str">
        <f t="shared" si="936"/>
        <v/>
      </c>
      <c r="DA76" s="104" t="str">
        <f t="shared" si="937"/>
        <v/>
      </c>
      <c r="DB76" s="105" t="str">
        <f t="shared" si="938"/>
        <v/>
      </c>
      <c r="DC76" s="106" t="str">
        <f t="shared" si="939"/>
        <v/>
      </c>
      <c r="DD76" s="107" t="str">
        <f t="shared" si="940"/>
        <v/>
      </c>
      <c r="DE76" s="108" t="str">
        <f t="shared" si="941"/>
        <v/>
      </c>
      <c r="DF76" s="2" t="str">
        <f t="shared" si="942"/>
        <v/>
      </c>
      <c r="DG76" s="99"/>
      <c r="DH76" s="244"/>
      <c r="DI76" s="100" t="str">
        <f t="shared" si="943"/>
        <v/>
      </c>
      <c r="DJ76" s="101" t="str">
        <f t="shared" si="944"/>
        <v/>
      </c>
      <c r="DK76" s="102" t="str">
        <f t="shared" si="256"/>
        <v/>
      </c>
      <c r="DL76" s="102" t="str">
        <f t="shared" si="257"/>
        <v/>
      </c>
      <c r="DM76" s="104" t="str">
        <f t="shared" si="945"/>
        <v/>
      </c>
      <c r="DN76" s="105" t="str">
        <f t="shared" si="946"/>
        <v/>
      </c>
      <c r="DO76" s="106" t="str">
        <f t="shared" si="947"/>
        <v/>
      </c>
      <c r="DP76" s="107" t="str">
        <f t="shared" si="948"/>
        <v/>
      </c>
      <c r="DQ76" s="108" t="str">
        <f t="shared" si="949"/>
        <v/>
      </c>
      <c r="DR76" s="2" t="str">
        <f t="shared" si="950"/>
        <v/>
      </c>
      <c r="DS76" s="99"/>
      <c r="DT76" s="244"/>
      <c r="DU76" s="100" t="str">
        <f t="shared" ref="DU76:DU123" si="1046">IF(DY76="","",DU$3)</f>
        <v/>
      </c>
      <c r="DV76" s="101" t="str">
        <f t="shared" si="951"/>
        <v/>
      </c>
      <c r="DW76" s="102" t="str">
        <f t="shared" si="265"/>
        <v/>
      </c>
      <c r="DX76" s="102" t="str">
        <f t="shared" si="266"/>
        <v/>
      </c>
      <c r="DY76" s="104" t="str">
        <f t="shared" si="952"/>
        <v/>
      </c>
      <c r="DZ76" s="105" t="str">
        <f t="shared" si="953"/>
        <v/>
      </c>
      <c r="EA76" s="106" t="str">
        <f t="shared" si="954"/>
        <v/>
      </c>
      <c r="EB76" s="107" t="str">
        <f t="shared" si="955"/>
        <v/>
      </c>
      <c r="EC76" s="108" t="str">
        <f t="shared" si="956"/>
        <v/>
      </c>
      <c r="ED76" s="2" t="str">
        <f t="shared" si="957"/>
        <v/>
      </c>
      <c r="EE76" s="99"/>
      <c r="EF76" s="244"/>
      <c r="EG76" s="100" t="str">
        <f t="shared" ref="EG76:EG122" si="1047">IF(EK76="","",EG$3)</f>
        <v/>
      </c>
      <c r="EH76" s="101" t="str">
        <f t="shared" si="832"/>
        <v/>
      </c>
      <c r="EI76" s="102" t="str">
        <f t="shared" si="623"/>
        <v/>
      </c>
      <c r="EJ76" s="102" t="str">
        <f t="shared" si="614"/>
        <v/>
      </c>
      <c r="EK76" s="104" t="str">
        <f t="shared" si="833"/>
        <v/>
      </c>
      <c r="EL76" s="105" t="str">
        <f t="shared" si="834"/>
        <v/>
      </c>
      <c r="EM76" s="106" t="str">
        <f t="shared" si="835"/>
        <v/>
      </c>
      <c r="EN76" s="107" t="str">
        <f t="shared" si="836"/>
        <v/>
      </c>
      <c r="EO76" s="108" t="str">
        <f t="shared" si="837"/>
        <v/>
      </c>
      <c r="EP76" s="2" t="str">
        <f t="shared" si="958"/>
        <v/>
      </c>
      <c r="EQ76" s="99"/>
      <c r="ER76" s="244"/>
      <c r="ES76" s="100" t="str">
        <f t="shared" ref="ES76:ES127" si="1048">IF(EW76="","",ES$3)</f>
        <v/>
      </c>
      <c r="ET76" s="101" t="str">
        <f t="shared" si="275"/>
        <v/>
      </c>
      <c r="EU76" s="102" t="str">
        <f t="shared" si="276"/>
        <v/>
      </c>
      <c r="EV76" s="102" t="str">
        <f t="shared" si="277"/>
        <v/>
      </c>
      <c r="EW76" s="104" t="str">
        <f t="shared" si="278"/>
        <v/>
      </c>
      <c r="EX76" s="105" t="str">
        <f t="shared" si="279"/>
        <v/>
      </c>
      <c r="EY76" s="106" t="str">
        <f t="shared" si="280"/>
        <v/>
      </c>
      <c r="EZ76" s="107" t="str">
        <f t="shared" si="281"/>
        <v/>
      </c>
      <c r="FA76" s="108" t="str">
        <f t="shared" si="282"/>
        <v/>
      </c>
      <c r="FB76" s="2" t="str">
        <f t="shared" si="283"/>
        <v/>
      </c>
      <c r="FC76" s="99"/>
      <c r="FD76" s="244"/>
      <c r="FE76" s="100"/>
      <c r="FF76" s="101" t="str">
        <f t="shared" si="959"/>
        <v/>
      </c>
      <c r="FG76" s="102"/>
      <c r="FH76" s="103"/>
      <c r="FI76" s="104" t="str">
        <f t="shared" si="960"/>
        <v/>
      </c>
      <c r="FJ76" s="105" t="str">
        <f t="shared" si="961"/>
        <v/>
      </c>
      <c r="FK76" s="106" t="str">
        <f t="shared" si="962"/>
        <v/>
      </c>
      <c r="FL76" s="107" t="str">
        <f t="shared" si="963"/>
        <v/>
      </c>
      <c r="FM76" s="108" t="str">
        <f t="shared" si="964"/>
        <v/>
      </c>
      <c r="FN76" s="2" t="str">
        <f t="shared" si="965"/>
        <v/>
      </c>
      <c r="FO76" s="99"/>
      <c r="FP76" s="244"/>
      <c r="FQ76" s="100" t="str">
        <f t="shared" si="966"/>
        <v/>
      </c>
      <c r="FR76" s="101" t="str">
        <f t="shared" si="967"/>
        <v/>
      </c>
      <c r="FS76" s="102"/>
      <c r="FT76" s="103"/>
      <c r="FU76" s="104" t="str">
        <f t="shared" si="968"/>
        <v/>
      </c>
      <c r="FV76" s="105" t="str">
        <f t="shared" si="969"/>
        <v/>
      </c>
      <c r="FW76" s="106" t="str">
        <f t="shared" si="970"/>
        <v/>
      </c>
      <c r="FX76" s="107" t="str">
        <f t="shared" si="971"/>
        <v/>
      </c>
      <c r="FY76" s="108" t="str">
        <f t="shared" si="972"/>
        <v/>
      </c>
      <c r="FZ76" s="2" t="str">
        <f t="shared" si="973"/>
        <v/>
      </c>
      <c r="GA76" s="99"/>
      <c r="GB76" s="244"/>
      <c r="GC76" s="100" t="str">
        <f t="shared" si="974"/>
        <v/>
      </c>
      <c r="GD76" s="101" t="str">
        <f t="shared" si="975"/>
        <v/>
      </c>
      <c r="GE76" s="102"/>
      <c r="GF76" s="103"/>
      <c r="GG76" s="104" t="str">
        <f t="shared" si="976"/>
        <v/>
      </c>
      <c r="GH76" s="105" t="str">
        <f t="shared" si="977"/>
        <v/>
      </c>
      <c r="GI76" s="106" t="str">
        <f t="shared" si="978"/>
        <v/>
      </c>
      <c r="GJ76" s="107" t="str">
        <f t="shared" si="979"/>
        <v/>
      </c>
      <c r="GK76" s="108" t="str">
        <f t="shared" si="980"/>
        <v/>
      </c>
      <c r="GL76" s="2" t="str">
        <f t="shared" si="981"/>
        <v/>
      </c>
      <c r="GM76" s="99"/>
      <c r="GN76" s="244"/>
      <c r="GO76" s="100" t="str">
        <f t="shared" si="982"/>
        <v/>
      </c>
      <c r="GP76" s="101" t="str">
        <f t="shared" si="983"/>
        <v/>
      </c>
      <c r="GQ76" s="102"/>
      <c r="GR76" s="103"/>
      <c r="GS76" s="104" t="str">
        <f t="shared" si="984"/>
        <v/>
      </c>
      <c r="GT76" s="105" t="str">
        <f t="shared" si="985"/>
        <v/>
      </c>
      <c r="GU76" s="106" t="str">
        <f t="shared" si="986"/>
        <v/>
      </c>
      <c r="GV76" s="107" t="str">
        <f t="shared" si="987"/>
        <v/>
      </c>
      <c r="GW76" s="108" t="str">
        <f t="shared" si="988"/>
        <v/>
      </c>
      <c r="GX76" s="2" t="str">
        <f t="shared" si="989"/>
        <v/>
      </c>
      <c r="GY76" s="99"/>
      <c r="GZ76" s="244"/>
      <c r="HA76" s="100" t="str">
        <f t="shared" si="990"/>
        <v/>
      </c>
      <c r="HB76" s="101" t="str">
        <f t="shared" si="991"/>
        <v/>
      </c>
      <c r="HC76" s="102"/>
      <c r="HD76" s="103"/>
      <c r="HE76" s="104" t="str">
        <f t="shared" si="992"/>
        <v/>
      </c>
      <c r="HF76" s="105" t="str">
        <f t="shared" si="993"/>
        <v/>
      </c>
      <c r="HG76" s="106" t="str">
        <f t="shared" si="994"/>
        <v/>
      </c>
      <c r="HH76" s="107" t="str">
        <f t="shared" si="995"/>
        <v/>
      </c>
      <c r="HI76" s="108" t="str">
        <f t="shared" si="996"/>
        <v/>
      </c>
      <c r="HJ76" s="2" t="str">
        <f t="shared" si="997"/>
        <v/>
      </c>
      <c r="HK76" s="99"/>
      <c r="HL76" s="244"/>
      <c r="HM76" s="100" t="str">
        <f t="shared" si="998"/>
        <v/>
      </c>
      <c r="HN76" s="101" t="str">
        <f t="shared" si="999"/>
        <v/>
      </c>
      <c r="HO76" s="102"/>
      <c r="HP76" s="103"/>
      <c r="HQ76" s="104" t="str">
        <f t="shared" si="1000"/>
        <v/>
      </c>
      <c r="HR76" s="105" t="str">
        <f t="shared" si="1001"/>
        <v/>
      </c>
      <c r="HS76" s="106" t="str">
        <f t="shared" si="1002"/>
        <v/>
      </c>
      <c r="HT76" s="107" t="str">
        <f t="shared" si="1003"/>
        <v/>
      </c>
      <c r="HU76" s="108" t="str">
        <f t="shared" si="1004"/>
        <v/>
      </c>
      <c r="HV76" s="2" t="str">
        <f t="shared" si="1005"/>
        <v/>
      </c>
      <c r="HW76" s="99"/>
      <c r="HX76" s="244"/>
      <c r="HY76" s="100" t="str">
        <f t="shared" si="1006"/>
        <v/>
      </c>
      <c r="HZ76" s="101" t="str">
        <f t="shared" si="1007"/>
        <v/>
      </c>
      <c r="IA76" s="102"/>
      <c r="IB76" s="103"/>
      <c r="IC76" s="104" t="str">
        <f t="shared" si="1008"/>
        <v/>
      </c>
      <c r="ID76" s="105" t="str">
        <f t="shared" si="1009"/>
        <v/>
      </c>
      <c r="IE76" s="106" t="str">
        <f t="shared" si="1010"/>
        <v/>
      </c>
      <c r="IF76" s="107" t="str">
        <f t="shared" si="1011"/>
        <v/>
      </c>
      <c r="IG76" s="108" t="str">
        <f t="shared" si="1012"/>
        <v/>
      </c>
      <c r="IH76" s="2" t="str">
        <f t="shared" si="1013"/>
        <v/>
      </c>
      <c r="II76" s="99"/>
      <c r="IJ76" s="244"/>
      <c r="IK76" s="100" t="str">
        <f t="shared" si="1014"/>
        <v/>
      </c>
      <c r="IL76" s="101" t="str">
        <f t="shared" si="1015"/>
        <v/>
      </c>
      <c r="IM76" s="102"/>
      <c r="IN76" s="103"/>
      <c r="IO76" s="104" t="str">
        <f t="shared" si="1016"/>
        <v/>
      </c>
      <c r="IP76" s="105" t="str">
        <f t="shared" si="1017"/>
        <v/>
      </c>
      <c r="IQ76" s="106" t="str">
        <f t="shared" si="1018"/>
        <v/>
      </c>
      <c r="IR76" s="107" t="str">
        <f t="shared" si="1019"/>
        <v/>
      </c>
      <c r="IS76" s="108" t="str">
        <f t="shared" si="1020"/>
        <v/>
      </c>
      <c r="IT76" s="2" t="str">
        <f t="shared" si="1021"/>
        <v/>
      </c>
      <c r="IU76" s="99"/>
      <c r="IV76" s="244"/>
      <c r="IW76" s="100" t="str">
        <f t="shared" si="1022"/>
        <v/>
      </c>
      <c r="IX76" s="101" t="str">
        <f t="shared" si="1023"/>
        <v/>
      </c>
      <c r="IY76" s="102"/>
      <c r="IZ76" s="103"/>
      <c r="JA76" s="104" t="str">
        <f t="shared" si="1024"/>
        <v/>
      </c>
      <c r="JB76" s="105" t="str">
        <f t="shared" si="1025"/>
        <v/>
      </c>
      <c r="JC76" s="106" t="str">
        <f t="shared" si="1026"/>
        <v/>
      </c>
      <c r="JD76" s="107" t="str">
        <f t="shared" si="1027"/>
        <v/>
      </c>
      <c r="JE76" s="108" t="str">
        <f t="shared" si="1028"/>
        <v/>
      </c>
      <c r="JF76" s="2" t="str">
        <f t="shared" si="1029"/>
        <v/>
      </c>
      <c r="JG76" s="99"/>
      <c r="JH76" s="244"/>
      <c r="JI76" s="100" t="str">
        <f t="shared" si="1030"/>
        <v/>
      </c>
      <c r="JJ76" s="101" t="str">
        <f t="shared" si="1031"/>
        <v/>
      </c>
      <c r="JK76" s="102"/>
      <c r="JL76" s="103"/>
      <c r="JM76" s="104" t="str">
        <f t="shared" si="1032"/>
        <v/>
      </c>
      <c r="JN76" s="105" t="str">
        <f t="shared" si="1033"/>
        <v/>
      </c>
      <c r="JO76" s="106" t="str">
        <f t="shared" si="1034"/>
        <v/>
      </c>
      <c r="JP76" s="107" t="str">
        <f t="shared" si="1035"/>
        <v/>
      </c>
      <c r="JQ76" s="108" t="str">
        <f t="shared" si="1036"/>
        <v/>
      </c>
      <c r="JR76" s="2" t="str">
        <f t="shared" si="1037"/>
        <v/>
      </c>
      <c r="JS76" s="99"/>
      <c r="JT76" s="244"/>
      <c r="JU76" s="100" t="str">
        <f t="shared" si="1038"/>
        <v/>
      </c>
      <c r="JV76" s="101" t="str">
        <f t="shared" si="1039"/>
        <v/>
      </c>
      <c r="JW76" s="102"/>
      <c r="JX76" s="103"/>
      <c r="JY76" s="104" t="str">
        <f t="shared" si="1040"/>
        <v/>
      </c>
      <c r="JZ76" s="105" t="str">
        <f t="shared" si="1041"/>
        <v/>
      </c>
      <c r="KA76" s="106" t="str">
        <f t="shared" si="1042"/>
        <v/>
      </c>
      <c r="KB76" s="107" t="str">
        <f t="shared" si="1043"/>
        <v/>
      </c>
      <c r="KC76" s="108" t="str">
        <f t="shared" si="1044"/>
        <v/>
      </c>
      <c r="KD76" s="2" t="str">
        <f t="shared" si="1045"/>
        <v/>
      </c>
      <c r="KE76" s="99"/>
      <c r="KF76" s="244"/>
    </row>
    <row r="77" spans="1:292" ht="13.5" customHeight="1" x14ac:dyDescent="0.25">
      <c r="A77" s="20"/>
      <c r="B77" s="99" t="s">
        <v>804</v>
      </c>
      <c r="C77" s="2" t="s">
        <v>584</v>
      </c>
      <c r="E77" s="100" t="str">
        <f t="shared" si="873"/>
        <v/>
      </c>
      <c r="F77" s="101" t="str">
        <f t="shared" si="874"/>
        <v/>
      </c>
      <c r="G77" s="102"/>
      <c r="H77" s="103"/>
      <c r="I77" s="104" t="str">
        <f t="shared" si="875"/>
        <v/>
      </c>
      <c r="J77" s="105" t="str">
        <f t="shared" si="876"/>
        <v/>
      </c>
      <c r="K77" s="106" t="str">
        <f t="shared" si="877"/>
        <v/>
      </c>
      <c r="L77" s="107" t="str">
        <f t="shared" si="878"/>
        <v/>
      </c>
      <c r="M77" s="108" t="str">
        <f t="shared" si="879"/>
        <v/>
      </c>
      <c r="N77" s="2" t="str">
        <f t="shared" si="880"/>
        <v/>
      </c>
      <c r="O77" s="99"/>
      <c r="P77" s="244" t="s">
        <v>292</v>
      </c>
      <c r="Q77" s="100">
        <f t="shared" si="881"/>
        <v>35363</v>
      </c>
      <c r="R77" s="101" t="str">
        <f t="shared" si="882"/>
        <v>Brundtland IV</v>
      </c>
      <c r="S77" s="102">
        <v>34358</v>
      </c>
      <c r="T77" s="103">
        <v>35363</v>
      </c>
      <c r="U77" s="104" t="str">
        <f t="shared" si="883"/>
        <v>Hill-Marta Solberg</v>
      </c>
      <c r="V77" s="105" t="str">
        <f t="shared" si="884"/>
        <v>1951</v>
      </c>
      <c r="W77" s="106" t="str">
        <f t="shared" si="885"/>
        <v>female</v>
      </c>
      <c r="X77" s="107" t="str">
        <f t="shared" si="886"/>
        <v>no_dna01</v>
      </c>
      <c r="Y77" s="108" t="str">
        <f t="shared" si="887"/>
        <v>Solberg_Hill-Marta_1951</v>
      </c>
      <c r="Z77" s="2" t="str">
        <f t="shared" si="888"/>
        <v/>
      </c>
      <c r="AA77" s="99"/>
      <c r="AB77" s="244" t="s">
        <v>768</v>
      </c>
      <c r="AC77" s="100" t="str">
        <f t="shared" si="889"/>
        <v/>
      </c>
      <c r="AD77" s="101" t="str">
        <f t="shared" si="890"/>
        <v/>
      </c>
      <c r="AE77" s="102" t="s">
        <v>292</v>
      </c>
      <c r="AF77" s="103" t="s">
        <v>292</v>
      </c>
      <c r="AG77" s="104" t="str">
        <f t="shared" si="891"/>
        <v/>
      </c>
      <c r="AH77" s="105" t="str">
        <f t="shared" si="892"/>
        <v/>
      </c>
      <c r="AI77" s="106" t="str">
        <f t="shared" si="893"/>
        <v/>
      </c>
      <c r="AJ77" s="107" t="str">
        <f t="shared" si="894"/>
        <v/>
      </c>
      <c r="AK77" s="108" t="str">
        <f t="shared" si="895"/>
        <v/>
      </c>
      <c r="AL77" s="2" t="str">
        <f t="shared" si="896"/>
        <v/>
      </c>
      <c r="AM77" s="99"/>
      <c r="AN77" s="244" t="s">
        <v>292</v>
      </c>
      <c r="AO77" s="100" t="str">
        <f t="shared" si="897"/>
        <v/>
      </c>
      <c r="AP77" s="101" t="str">
        <f t="shared" si="898"/>
        <v/>
      </c>
      <c r="AQ77" s="102" t="s">
        <v>292</v>
      </c>
      <c r="AR77" s="103" t="s">
        <v>292</v>
      </c>
      <c r="AS77" s="104" t="str">
        <f t="shared" si="899"/>
        <v/>
      </c>
      <c r="AT77" s="105" t="str">
        <f t="shared" si="900"/>
        <v/>
      </c>
      <c r="AU77" s="106" t="str">
        <f t="shared" si="901"/>
        <v/>
      </c>
      <c r="AV77" s="107" t="s">
        <v>292</v>
      </c>
      <c r="AW77" s="108" t="str">
        <f t="shared" si="902"/>
        <v/>
      </c>
      <c r="AX77" s="2" t="str">
        <f t="shared" si="903"/>
        <v/>
      </c>
      <c r="AY77" s="99"/>
      <c r="AZ77" s="244" t="s">
        <v>292</v>
      </c>
      <c r="BA77" s="100" t="str">
        <f t="shared" si="904"/>
        <v/>
      </c>
      <c r="BB77" s="101" t="str">
        <f t="shared" si="905"/>
        <v/>
      </c>
      <c r="BC77" s="102" t="s">
        <v>292</v>
      </c>
      <c r="BD77" s="103" t="s">
        <v>292</v>
      </c>
      <c r="BE77" s="104" t="str">
        <f t="shared" si="906"/>
        <v/>
      </c>
      <c r="BF77" s="105" t="str">
        <f t="shared" si="907"/>
        <v/>
      </c>
      <c r="BG77" s="106" t="str">
        <f t="shared" si="908"/>
        <v/>
      </c>
      <c r="BH77" s="107" t="str">
        <f t="shared" si="909"/>
        <v/>
      </c>
      <c r="BI77" s="108" t="str">
        <f t="shared" si="910"/>
        <v/>
      </c>
      <c r="BJ77" s="2" t="str">
        <f t="shared" si="911"/>
        <v/>
      </c>
      <c r="BK77" s="99"/>
      <c r="BL77" s="244" t="s">
        <v>292</v>
      </c>
      <c r="BM77" s="100">
        <f t="shared" si="912"/>
        <v>38642</v>
      </c>
      <c r="BN77" s="101" t="str">
        <f t="shared" si="913"/>
        <v>Bondevik II</v>
      </c>
      <c r="BO77" s="102">
        <v>38156</v>
      </c>
      <c r="BP77" s="103">
        <v>38261</v>
      </c>
      <c r="BQ77" s="104" t="str">
        <f t="shared" si="914"/>
        <v>Dagfinn Høybråten</v>
      </c>
      <c r="BR77" s="105" t="str">
        <f t="shared" si="915"/>
        <v>1957</v>
      </c>
      <c r="BS77" s="106" t="str">
        <f t="shared" si="916"/>
        <v>male</v>
      </c>
      <c r="BT77" s="107" t="s">
        <v>296</v>
      </c>
      <c r="BU77" s="108" t="str">
        <f t="shared" si="917"/>
        <v>Høybråten_Dagfinn_1957</v>
      </c>
      <c r="BV77" s="2" t="str">
        <f t="shared" si="918"/>
        <v/>
      </c>
      <c r="BW77" s="99"/>
      <c r="BX77" s="244" t="s">
        <v>762</v>
      </c>
      <c r="BY77" s="100" t="str">
        <f t="shared" si="919"/>
        <v/>
      </c>
      <c r="BZ77" s="101" t="str">
        <f t="shared" si="920"/>
        <v/>
      </c>
      <c r="CA77" s="102" t="s">
        <v>292</v>
      </c>
      <c r="CB77" s="103" t="s">
        <v>292</v>
      </c>
      <c r="CC77" s="104" t="str">
        <f t="shared" si="921"/>
        <v/>
      </c>
      <c r="CD77" s="105" t="str">
        <f t="shared" si="922"/>
        <v/>
      </c>
      <c r="CE77" s="106" t="str">
        <f t="shared" si="923"/>
        <v/>
      </c>
      <c r="CF77" s="107" t="s">
        <v>292</v>
      </c>
      <c r="CG77" s="108" t="str">
        <f t="shared" si="924"/>
        <v/>
      </c>
      <c r="CH77" s="2" t="str">
        <f t="shared" si="925"/>
        <v/>
      </c>
      <c r="CI77" s="99"/>
      <c r="CJ77" s="244" t="s">
        <v>292</v>
      </c>
      <c r="CK77" s="100" t="str">
        <f t="shared" si="926"/>
        <v/>
      </c>
      <c r="CL77" s="101" t="str">
        <f t="shared" si="927"/>
        <v/>
      </c>
      <c r="CM77" s="102" t="s">
        <v>292</v>
      </c>
      <c r="CN77" s="103" t="s">
        <v>292</v>
      </c>
      <c r="CO77" s="104" t="str">
        <f t="shared" si="928"/>
        <v/>
      </c>
      <c r="CP77" s="105" t="str">
        <f t="shared" si="929"/>
        <v/>
      </c>
      <c r="CQ77" s="106" t="str">
        <f t="shared" si="930"/>
        <v/>
      </c>
      <c r="CR77" s="107" t="s">
        <v>292</v>
      </c>
      <c r="CS77" s="108" t="str">
        <f t="shared" si="931"/>
        <v/>
      </c>
      <c r="CT77" s="2" t="str">
        <f t="shared" si="932"/>
        <v/>
      </c>
      <c r="CU77" s="99"/>
      <c r="CV77" s="244" t="s">
        <v>292</v>
      </c>
      <c r="CW77" s="100" t="str">
        <f t="shared" si="933"/>
        <v/>
      </c>
      <c r="CX77" s="101" t="str">
        <f t="shared" si="934"/>
        <v/>
      </c>
      <c r="CY77" s="102" t="str">
        <f t="shared" si="935"/>
        <v/>
      </c>
      <c r="CZ77" s="102" t="str">
        <f t="shared" si="936"/>
        <v/>
      </c>
      <c r="DA77" s="104" t="str">
        <f t="shared" si="937"/>
        <v/>
      </c>
      <c r="DB77" s="105" t="str">
        <f t="shared" si="938"/>
        <v/>
      </c>
      <c r="DC77" s="106" t="str">
        <f t="shared" si="939"/>
        <v/>
      </c>
      <c r="DD77" s="107" t="str">
        <f t="shared" si="940"/>
        <v/>
      </c>
      <c r="DE77" s="108" t="str">
        <f t="shared" si="941"/>
        <v/>
      </c>
      <c r="DF77" s="2" t="str">
        <f t="shared" si="942"/>
        <v/>
      </c>
      <c r="DG77" s="99"/>
      <c r="DH77" s="244"/>
      <c r="DI77" s="100" t="str">
        <f t="shared" si="943"/>
        <v/>
      </c>
      <c r="DJ77" s="101" t="str">
        <f t="shared" si="944"/>
        <v/>
      </c>
      <c r="DK77" s="102" t="str">
        <f t="shared" si="256"/>
        <v/>
      </c>
      <c r="DL77" s="102" t="str">
        <f t="shared" si="257"/>
        <v/>
      </c>
      <c r="DM77" s="104" t="str">
        <f t="shared" si="945"/>
        <v/>
      </c>
      <c r="DN77" s="105" t="str">
        <f t="shared" si="946"/>
        <v/>
      </c>
      <c r="DO77" s="106" t="str">
        <f t="shared" si="947"/>
        <v/>
      </c>
      <c r="DP77" s="107" t="str">
        <f t="shared" si="948"/>
        <v/>
      </c>
      <c r="DQ77" s="108" t="str">
        <f t="shared" si="949"/>
        <v/>
      </c>
      <c r="DR77" s="2" t="str">
        <f t="shared" si="950"/>
        <v/>
      </c>
      <c r="DS77" s="99"/>
      <c r="DT77" s="244"/>
      <c r="DU77" s="100" t="str">
        <f t="shared" si="1046"/>
        <v/>
      </c>
      <c r="DV77" s="101" t="str">
        <f t="shared" si="951"/>
        <v/>
      </c>
      <c r="DW77" s="102" t="str">
        <f t="shared" si="265"/>
        <v/>
      </c>
      <c r="DX77" s="102" t="str">
        <f t="shared" si="266"/>
        <v/>
      </c>
      <c r="DY77" s="104" t="str">
        <f t="shared" si="952"/>
        <v/>
      </c>
      <c r="DZ77" s="105" t="str">
        <f t="shared" si="953"/>
        <v/>
      </c>
      <c r="EA77" s="106" t="str">
        <f t="shared" si="954"/>
        <v/>
      </c>
      <c r="EB77" s="107" t="str">
        <f t="shared" si="955"/>
        <v/>
      </c>
      <c r="EC77" s="108" t="str">
        <f t="shared" si="956"/>
        <v/>
      </c>
      <c r="ED77" s="2" t="str">
        <f t="shared" si="957"/>
        <v/>
      </c>
      <c r="EE77" s="99"/>
      <c r="EF77" s="244"/>
      <c r="EG77" s="100" t="str">
        <f t="shared" si="1047"/>
        <v/>
      </c>
      <c r="EH77" s="101" t="str">
        <f t="shared" si="832"/>
        <v/>
      </c>
      <c r="EI77" s="102" t="str">
        <f t="shared" si="623"/>
        <v/>
      </c>
      <c r="EJ77" s="102" t="str">
        <f t="shared" si="614"/>
        <v/>
      </c>
      <c r="EK77" s="104" t="str">
        <f t="shared" si="833"/>
        <v/>
      </c>
      <c r="EL77" s="105" t="str">
        <f t="shared" si="834"/>
        <v/>
      </c>
      <c r="EM77" s="106" t="str">
        <f t="shared" si="835"/>
        <v/>
      </c>
      <c r="EN77" s="107" t="str">
        <f t="shared" si="836"/>
        <v/>
      </c>
      <c r="EO77" s="108" t="str">
        <f t="shared" si="837"/>
        <v/>
      </c>
      <c r="EP77" s="2" t="str">
        <f t="shared" si="958"/>
        <v/>
      </c>
      <c r="EQ77" s="99"/>
      <c r="ER77" s="244"/>
      <c r="ES77" s="100" t="str">
        <f t="shared" si="1048"/>
        <v/>
      </c>
      <c r="ET77" s="101" t="str">
        <f t="shared" ref="ET77:ET127" si="1049">IF(EW77="","",ES$1)</f>
        <v/>
      </c>
      <c r="EU77" s="102" t="str">
        <f t="shared" ref="EU77:EU127" si="1050">IF(EW77="","",ES$2)</f>
        <v/>
      </c>
      <c r="EV77" s="102" t="str">
        <f t="shared" ref="EV77:EV127" si="1051">IF(EW77="","",ES$3)</f>
        <v/>
      </c>
      <c r="EW77" s="104" t="str">
        <f t="shared" ref="EW77:EW127" si="1052">IF(FD77="","",IF(ISNUMBER(SEARCH(":",FD77)),MID(FD77,FIND(":",FD77)+2,FIND("(",FD77)-FIND(":",FD77)-3),LEFT(FD77,FIND("(",FD77)-2)))</f>
        <v/>
      </c>
      <c r="EX77" s="105" t="str">
        <f t="shared" ref="EX77:EX127" si="1053">IF(FD77="","",MID(FD77,FIND("(",FD77)+1,4))</f>
        <v/>
      </c>
      <c r="EY77" s="106" t="str">
        <f t="shared" ref="EY77:EY127" si="1054">IF(ISNUMBER(SEARCH("*female*",FD77)),"female",IF(ISNUMBER(SEARCH("*male*",FD77)),"male",""))</f>
        <v/>
      </c>
      <c r="EZ77" s="107" t="str">
        <f t="shared" ref="EZ77:EZ127" si="1055">IF(FD77="","",IF(ISERROR(MID(FD77,FIND("male,",FD77)+6,(FIND(")",FD77)-(FIND("male,",FD77)+6))))=TRUE,"missing/error",MID(FD77,FIND("male,",FD77)+6,(FIND(")",FD77)-(FIND("male,",FD77)+6)))))</f>
        <v/>
      </c>
      <c r="FA77" s="108" t="str">
        <f t="shared" ref="FA77:FA127" si="1056">IF(EW77="","",(MID(EW77,(SEARCH("^^",SUBSTITUTE(EW77," ","^^",LEN(EW77)-LEN(SUBSTITUTE(EW77," ","")))))+1,99)&amp;"_"&amp;LEFT(EW77,FIND(" ",EW77)-1)&amp;"_"&amp;EX77))</f>
        <v/>
      </c>
      <c r="FB77" s="2" t="str">
        <f t="shared" ref="FB77:FB127" si="1057">IF(FD77="","",IF((LEN(FD77)-LEN(SUBSTITUTE(FD77,"male","")))/LEN("male")&gt;1,"!",IF(RIGHT(FD77,1)=")","",IF(RIGHT(FD77,2)=") ","",IF(RIGHT(FD77,2)=").","","!!")))))</f>
        <v/>
      </c>
      <c r="FC77" s="99"/>
      <c r="FD77" s="244"/>
      <c r="FE77" s="100"/>
      <c r="FF77" s="101" t="str">
        <f t="shared" si="959"/>
        <v/>
      </c>
      <c r="FG77" s="102"/>
      <c r="FH77" s="103"/>
      <c r="FI77" s="104" t="str">
        <f t="shared" si="960"/>
        <v/>
      </c>
      <c r="FJ77" s="105" t="str">
        <f t="shared" si="961"/>
        <v/>
      </c>
      <c r="FK77" s="106" t="str">
        <f t="shared" si="962"/>
        <v/>
      </c>
      <c r="FL77" s="107" t="str">
        <f t="shared" si="963"/>
        <v/>
      </c>
      <c r="FM77" s="108" t="str">
        <f t="shared" si="964"/>
        <v/>
      </c>
      <c r="FN77" s="2" t="str">
        <f t="shared" si="965"/>
        <v/>
      </c>
      <c r="FO77" s="99"/>
      <c r="FP77" s="244"/>
      <c r="FQ77" s="100" t="str">
        <f t="shared" si="966"/>
        <v/>
      </c>
      <c r="FR77" s="101" t="str">
        <f t="shared" si="967"/>
        <v/>
      </c>
      <c r="FS77" s="102"/>
      <c r="FT77" s="103"/>
      <c r="FU77" s="104" t="str">
        <f t="shared" si="968"/>
        <v/>
      </c>
      <c r="FV77" s="105" t="str">
        <f t="shared" si="969"/>
        <v/>
      </c>
      <c r="FW77" s="106" t="str">
        <f t="shared" si="970"/>
        <v/>
      </c>
      <c r="FX77" s="107" t="str">
        <f t="shared" si="971"/>
        <v/>
      </c>
      <c r="FY77" s="108" t="str">
        <f t="shared" si="972"/>
        <v/>
      </c>
      <c r="FZ77" s="2" t="str">
        <f t="shared" si="973"/>
        <v/>
      </c>
      <c r="GA77" s="99"/>
      <c r="GB77" s="244"/>
      <c r="GC77" s="100" t="str">
        <f t="shared" si="974"/>
        <v/>
      </c>
      <c r="GD77" s="101" t="str">
        <f t="shared" si="975"/>
        <v/>
      </c>
      <c r="GE77" s="102"/>
      <c r="GF77" s="103"/>
      <c r="GG77" s="104" t="str">
        <f t="shared" si="976"/>
        <v/>
      </c>
      <c r="GH77" s="105" t="str">
        <f t="shared" si="977"/>
        <v/>
      </c>
      <c r="GI77" s="106" t="str">
        <f t="shared" si="978"/>
        <v/>
      </c>
      <c r="GJ77" s="107" t="str">
        <f t="shared" si="979"/>
        <v/>
      </c>
      <c r="GK77" s="108" t="str">
        <f t="shared" si="980"/>
        <v/>
      </c>
      <c r="GL77" s="2" t="str">
        <f t="shared" si="981"/>
        <v/>
      </c>
      <c r="GM77" s="99"/>
      <c r="GN77" s="244"/>
      <c r="GO77" s="100" t="str">
        <f t="shared" si="982"/>
        <v/>
      </c>
      <c r="GP77" s="101" t="str">
        <f t="shared" si="983"/>
        <v/>
      </c>
      <c r="GQ77" s="102"/>
      <c r="GR77" s="103"/>
      <c r="GS77" s="104" t="str">
        <f t="shared" si="984"/>
        <v/>
      </c>
      <c r="GT77" s="105" t="str">
        <f t="shared" si="985"/>
        <v/>
      </c>
      <c r="GU77" s="106" t="str">
        <f t="shared" si="986"/>
        <v/>
      </c>
      <c r="GV77" s="107" t="str">
        <f t="shared" si="987"/>
        <v/>
      </c>
      <c r="GW77" s="108" t="str">
        <f t="shared" si="988"/>
        <v/>
      </c>
      <c r="GX77" s="2" t="str">
        <f t="shared" si="989"/>
        <v/>
      </c>
      <c r="GY77" s="99"/>
      <c r="GZ77" s="244"/>
      <c r="HA77" s="100" t="str">
        <f t="shared" si="990"/>
        <v/>
      </c>
      <c r="HB77" s="101" t="str">
        <f t="shared" si="991"/>
        <v/>
      </c>
      <c r="HC77" s="102"/>
      <c r="HD77" s="103"/>
      <c r="HE77" s="104" t="str">
        <f t="shared" si="992"/>
        <v/>
      </c>
      <c r="HF77" s="105" t="str">
        <f t="shared" si="993"/>
        <v/>
      </c>
      <c r="HG77" s="106" t="str">
        <f t="shared" si="994"/>
        <v/>
      </c>
      <c r="HH77" s="107" t="str">
        <f t="shared" si="995"/>
        <v/>
      </c>
      <c r="HI77" s="108" t="str">
        <f t="shared" si="996"/>
        <v/>
      </c>
      <c r="HJ77" s="2" t="str">
        <f t="shared" si="997"/>
        <v/>
      </c>
      <c r="HK77" s="99"/>
      <c r="HL77" s="244"/>
      <c r="HM77" s="100" t="str">
        <f t="shared" si="998"/>
        <v/>
      </c>
      <c r="HN77" s="101" t="str">
        <f t="shared" si="999"/>
        <v/>
      </c>
      <c r="HO77" s="102"/>
      <c r="HP77" s="103"/>
      <c r="HQ77" s="104" t="str">
        <f t="shared" si="1000"/>
        <v/>
      </c>
      <c r="HR77" s="105" t="str">
        <f t="shared" si="1001"/>
        <v/>
      </c>
      <c r="HS77" s="106" t="str">
        <f t="shared" si="1002"/>
        <v/>
      </c>
      <c r="HT77" s="107" t="str">
        <f t="shared" si="1003"/>
        <v/>
      </c>
      <c r="HU77" s="108" t="str">
        <f t="shared" si="1004"/>
        <v/>
      </c>
      <c r="HV77" s="2" t="str">
        <f t="shared" si="1005"/>
        <v/>
      </c>
      <c r="HW77" s="99"/>
      <c r="HX77" s="244"/>
      <c r="HY77" s="100" t="str">
        <f t="shared" si="1006"/>
        <v/>
      </c>
      <c r="HZ77" s="101" t="str">
        <f t="shared" si="1007"/>
        <v/>
      </c>
      <c r="IA77" s="102"/>
      <c r="IB77" s="103"/>
      <c r="IC77" s="104" t="str">
        <f t="shared" si="1008"/>
        <v/>
      </c>
      <c r="ID77" s="105" t="str">
        <f t="shared" si="1009"/>
        <v/>
      </c>
      <c r="IE77" s="106" t="str">
        <f t="shared" si="1010"/>
        <v/>
      </c>
      <c r="IF77" s="107" t="str">
        <f t="shared" si="1011"/>
        <v/>
      </c>
      <c r="IG77" s="108" t="str">
        <f t="shared" si="1012"/>
        <v/>
      </c>
      <c r="IH77" s="2" t="str">
        <f t="shared" si="1013"/>
        <v/>
      </c>
      <c r="II77" s="99"/>
      <c r="IJ77" s="244"/>
      <c r="IK77" s="100" t="str">
        <f t="shared" si="1014"/>
        <v/>
      </c>
      <c r="IL77" s="101" t="str">
        <f t="shared" si="1015"/>
        <v/>
      </c>
      <c r="IM77" s="102"/>
      <c r="IN77" s="103"/>
      <c r="IO77" s="104" t="str">
        <f t="shared" si="1016"/>
        <v/>
      </c>
      <c r="IP77" s="105" t="str">
        <f t="shared" si="1017"/>
        <v/>
      </c>
      <c r="IQ77" s="106" t="str">
        <f t="shared" si="1018"/>
        <v/>
      </c>
      <c r="IR77" s="107" t="str">
        <f t="shared" si="1019"/>
        <v/>
      </c>
      <c r="IS77" s="108" t="str">
        <f t="shared" si="1020"/>
        <v/>
      </c>
      <c r="IT77" s="2" t="str">
        <f t="shared" si="1021"/>
        <v/>
      </c>
      <c r="IU77" s="99"/>
      <c r="IV77" s="244"/>
      <c r="IW77" s="100" t="str">
        <f t="shared" si="1022"/>
        <v/>
      </c>
      <c r="IX77" s="101" t="str">
        <f t="shared" si="1023"/>
        <v/>
      </c>
      <c r="IY77" s="102"/>
      <c r="IZ77" s="103"/>
      <c r="JA77" s="104" t="str">
        <f t="shared" si="1024"/>
        <v/>
      </c>
      <c r="JB77" s="105" t="str">
        <f t="shared" si="1025"/>
        <v/>
      </c>
      <c r="JC77" s="106" t="str">
        <f t="shared" si="1026"/>
        <v/>
      </c>
      <c r="JD77" s="107" t="str">
        <f t="shared" si="1027"/>
        <v/>
      </c>
      <c r="JE77" s="108" t="str">
        <f t="shared" si="1028"/>
        <v/>
      </c>
      <c r="JF77" s="2" t="str">
        <f t="shared" si="1029"/>
        <v/>
      </c>
      <c r="JG77" s="99"/>
      <c r="JH77" s="244"/>
      <c r="JI77" s="100" t="str">
        <f t="shared" si="1030"/>
        <v/>
      </c>
      <c r="JJ77" s="101" t="str">
        <f t="shared" si="1031"/>
        <v/>
      </c>
      <c r="JK77" s="102"/>
      <c r="JL77" s="103"/>
      <c r="JM77" s="104" t="str">
        <f t="shared" si="1032"/>
        <v/>
      </c>
      <c r="JN77" s="105" t="str">
        <f t="shared" si="1033"/>
        <v/>
      </c>
      <c r="JO77" s="106" t="str">
        <f t="shared" si="1034"/>
        <v/>
      </c>
      <c r="JP77" s="107" t="str">
        <f t="shared" si="1035"/>
        <v/>
      </c>
      <c r="JQ77" s="108" t="str">
        <f t="shared" si="1036"/>
        <v/>
      </c>
      <c r="JR77" s="2" t="str">
        <f t="shared" si="1037"/>
        <v/>
      </c>
      <c r="JS77" s="99"/>
      <c r="JT77" s="244"/>
      <c r="JU77" s="100" t="str">
        <f t="shared" si="1038"/>
        <v/>
      </c>
      <c r="JV77" s="101" t="str">
        <f t="shared" si="1039"/>
        <v/>
      </c>
      <c r="JW77" s="102"/>
      <c r="JX77" s="103"/>
      <c r="JY77" s="104" t="str">
        <f t="shared" si="1040"/>
        <v/>
      </c>
      <c r="JZ77" s="105" t="str">
        <f t="shared" si="1041"/>
        <v/>
      </c>
      <c r="KA77" s="106" t="str">
        <f t="shared" si="1042"/>
        <v/>
      </c>
      <c r="KB77" s="107" t="str">
        <f t="shared" si="1043"/>
        <v/>
      </c>
      <c r="KC77" s="108" t="str">
        <f t="shared" si="1044"/>
        <v/>
      </c>
      <c r="KD77" s="2" t="str">
        <f t="shared" si="1045"/>
        <v/>
      </c>
      <c r="KE77" s="99"/>
      <c r="KF77" s="244"/>
    </row>
    <row r="78" spans="1:292" ht="13.5" customHeight="1" x14ac:dyDescent="0.25">
      <c r="A78" s="20"/>
      <c r="B78" s="99" t="s">
        <v>805</v>
      </c>
      <c r="C78" s="99" t="s">
        <v>585</v>
      </c>
      <c r="E78" s="100">
        <f t="shared" si="873"/>
        <v>34226</v>
      </c>
      <c r="F78" s="101" t="str">
        <f t="shared" si="874"/>
        <v>Brundtland III</v>
      </c>
      <c r="G78" s="102">
        <v>33851</v>
      </c>
      <c r="H78" s="103">
        <v>34226</v>
      </c>
      <c r="I78" s="104" t="str">
        <f t="shared" si="875"/>
        <v>Werner Chistie</v>
      </c>
      <c r="J78" s="105" t="str">
        <f t="shared" si="876"/>
        <v>1941</v>
      </c>
      <c r="K78" s="106" t="str">
        <f t="shared" si="877"/>
        <v>male</v>
      </c>
      <c r="L78" s="107" t="str">
        <f t="shared" si="878"/>
        <v>no_dna01</v>
      </c>
      <c r="M78" s="108" t="str">
        <f t="shared" si="879"/>
        <v>Chistie_Werner_1941</v>
      </c>
      <c r="N78" s="2" t="str">
        <f t="shared" si="880"/>
        <v/>
      </c>
      <c r="O78" s="99"/>
      <c r="P78" s="244" t="s">
        <v>739</v>
      </c>
      <c r="Q78" s="100">
        <f t="shared" si="881"/>
        <v>35363</v>
      </c>
      <c r="R78" s="101" t="str">
        <f t="shared" si="882"/>
        <v>Brundtland IV</v>
      </c>
      <c r="S78" s="102">
        <v>34226</v>
      </c>
      <c r="T78" s="103">
        <v>35055</v>
      </c>
      <c r="U78" s="104" t="str">
        <f t="shared" si="883"/>
        <v>Werner Chistie</v>
      </c>
      <c r="V78" s="105" t="str">
        <f t="shared" si="884"/>
        <v>1941</v>
      </c>
      <c r="W78" s="106" t="str">
        <f t="shared" si="885"/>
        <v>male</v>
      </c>
      <c r="X78" s="107" t="str">
        <f t="shared" si="886"/>
        <v>no_dna01</v>
      </c>
      <c r="Y78" s="108" t="str">
        <f t="shared" si="887"/>
        <v>Chistie_Werner_1941</v>
      </c>
      <c r="Z78" s="2" t="str">
        <f t="shared" si="888"/>
        <v/>
      </c>
      <c r="AA78" s="99" t="s">
        <v>603</v>
      </c>
      <c r="AB78" s="244" t="s">
        <v>739</v>
      </c>
      <c r="AC78" s="100">
        <f t="shared" si="889"/>
        <v>35720</v>
      </c>
      <c r="AD78" s="101" t="str">
        <f t="shared" si="890"/>
        <v>Jagland I</v>
      </c>
      <c r="AE78" s="102">
        <v>35363</v>
      </c>
      <c r="AF78" s="103">
        <v>35713</v>
      </c>
      <c r="AG78" s="104" t="str">
        <f t="shared" ref="AG78" si="1058">IF(AN78="","",IF(ISNUMBER(SEARCH(":",AN78)),MID(AN78,FIND(":",AN78)+2,FIND("(",AN78)-FIND(":",AN78)-3),LEFT(AN78,FIND("(",AN78)-2)))</f>
        <v>Gudmund Hernes</v>
      </c>
      <c r="AH78" s="105" t="str">
        <f t="shared" ref="AH78" si="1059">IF(AN78="","",MID(AN78,FIND("(",AN78)+1,4))</f>
        <v>1941</v>
      </c>
      <c r="AI78" s="106" t="str">
        <f t="shared" ref="AI78" si="1060">IF(ISNUMBER(SEARCH("*female*",AN78)),"female",IF(ISNUMBER(SEARCH("*male*",AN78)),"male",""))</f>
        <v>male</v>
      </c>
      <c r="AJ78" s="107" t="str">
        <f t="shared" ref="AJ78" si="1061">IF(AN78="","",IF(ISERROR(MID(AN78,FIND("male,",AN78)+6,(FIND(")",AN78)-(FIND("male,",AN78)+6))))=TRUE,"missing/error",MID(AN78,FIND("male,",AN78)+6,(FIND(")",AN78)-(FIND("male,",AN78)+6)))))</f>
        <v>no_dna01</v>
      </c>
      <c r="AK78" s="108" t="str">
        <f t="shared" ref="AK78" si="1062">IF(AG78="","",(MID(AG78,(SEARCH("^^",SUBSTITUTE(AG78," ","^^",LEN(AG78)-LEN(SUBSTITUTE(AG78," ","")))))+1,99)&amp;"_"&amp;LEFT(AG78,FIND(" ",AG78)-1)&amp;"_"&amp;AH78))</f>
        <v>Hernes_Gudmund_1941</v>
      </c>
      <c r="AL78" s="2" t="str">
        <f t="shared" ref="AL78" si="1063">IF(AN78="","",IF((LEN(AN78)-LEN(SUBSTITUTE(AN78,"male","")))/LEN("male")&gt;1,"!",IF(RIGHT(AN78,1)=")","",IF(RIGHT(AN78,2)=") ","",IF(RIGHT(AN78,2)=").","","!!")))))</f>
        <v/>
      </c>
      <c r="AM78" s="99"/>
      <c r="AN78" s="244" t="s">
        <v>741</v>
      </c>
      <c r="AO78" s="100">
        <f t="shared" si="897"/>
        <v>36602</v>
      </c>
      <c r="AP78" s="101" t="str">
        <f t="shared" si="898"/>
        <v>Bondevik I</v>
      </c>
      <c r="AQ78" s="102">
        <v>35713</v>
      </c>
      <c r="AR78" s="103">
        <v>36602</v>
      </c>
      <c r="AS78" s="104" t="str">
        <f t="shared" ref="AS78" si="1064">IF(AZ78="","",IF(ISNUMBER(SEARCH(":",AZ78)),MID(AZ78,FIND(":",AZ78)+2,FIND("(",AZ78)-FIND(":",AZ78)-3),LEFT(AZ78,FIND("(",AZ78)-2)))</f>
        <v>Dagfinn Høybråten</v>
      </c>
      <c r="AT78" s="105" t="str">
        <f t="shared" ref="AT78" si="1065">IF(AZ78="","",MID(AZ78,FIND("(",AZ78)+1,4))</f>
        <v>1957</v>
      </c>
      <c r="AU78" s="106" t="str">
        <f t="shared" ref="AU78" si="1066">IF(ISNUMBER(SEARCH("*female*",AZ78)),"female",IF(ISNUMBER(SEARCH("*male*",AZ78)),"male",""))</f>
        <v>male</v>
      </c>
      <c r="AV78" s="107" t="s">
        <v>296</v>
      </c>
      <c r="AW78" s="108" t="str">
        <f t="shared" ref="AW78" si="1067">IF(AS78="","",(MID(AS78,(SEARCH("^^",SUBSTITUTE(AS78," ","^^",LEN(AS78)-LEN(SUBSTITUTE(AS78," ","")))))+1,99)&amp;"_"&amp;LEFT(AS78,FIND(" ",AS78)-1)&amp;"_"&amp;AT78))</f>
        <v>Høybråten_Dagfinn_1957</v>
      </c>
      <c r="AX78" s="2" t="str">
        <f t="shared" ref="AX78" si="1068">IF(AZ78="","",IF((LEN(AZ78)-LEN(SUBSTITUTE(AZ78,"male","")))/LEN("male")&gt;1,"!",IF(RIGHT(AZ78,1)=")","",IF(RIGHT(AZ78,2)=") ","",IF(RIGHT(AZ78,2)=").","","!!")))))</f>
        <v/>
      </c>
      <c r="AY78" s="99"/>
      <c r="AZ78" s="244" t="s">
        <v>762</v>
      </c>
      <c r="BA78" s="100">
        <f t="shared" si="904"/>
        <v>37183</v>
      </c>
      <c r="BB78" s="101" t="str">
        <f t="shared" si="905"/>
        <v>Stoltenberg I</v>
      </c>
      <c r="BC78" s="102">
        <v>36602</v>
      </c>
      <c r="BD78" s="103">
        <v>37183</v>
      </c>
      <c r="BE78" s="104" t="str">
        <f t="shared" ref="BE78" si="1069">IF(BL78="","",IF(ISNUMBER(SEARCH(":",BL78)),MID(BL78,FIND(":",BL78)+2,FIND("(",BL78)-FIND(":",BL78)-3),LEFT(BL78,FIND("(",BL78)-2)))</f>
        <v>Tore Tønne</v>
      </c>
      <c r="BF78" s="105" t="str">
        <f t="shared" ref="BF78" si="1070">IF(BL78="","",MID(BL78,FIND("(",BL78)+1,4))</f>
        <v>1948</v>
      </c>
      <c r="BG78" s="106" t="str">
        <f t="shared" ref="BG78" si="1071">IF(ISNUMBER(SEARCH("*female*",BL78)),"female",IF(ISNUMBER(SEARCH("*male*",BL78)),"male",""))</f>
        <v>male</v>
      </c>
      <c r="BH78" s="107" t="str">
        <f t="shared" ref="BH78" si="1072">IF(BL78="","",IF(ISERROR(MID(BL78,FIND("male,",BL78)+6,(FIND(")",BL78)-(FIND("male,",BL78)+6))))=TRUE,"missing/error",MID(BL78,FIND("male,",BL78)+6,(FIND(")",BL78)-(FIND("male,",BL78)+6)))))</f>
        <v>no_dna01</v>
      </c>
      <c r="BI78" s="108" t="str">
        <f t="shared" ref="BI78" si="1073">IF(BE78="","",(MID(BE78,(SEARCH("^^",SUBSTITUTE(BE78," ","^^",LEN(BE78)-LEN(SUBSTITUTE(BE78," ","")))))+1,99)&amp;"_"&amp;LEFT(BE78,FIND(" ",BE78)-1)&amp;"_"&amp;BF78))</f>
        <v>Tønne_Tore_1948</v>
      </c>
      <c r="BJ78" s="2" t="str">
        <f t="shared" ref="BJ78" si="1074">IF(BL78="","",IF((LEN(BL78)-LEN(SUBSTITUTE(BL78,"male","")))/LEN("male")&gt;1,"!",IF(RIGHT(BL78,1)=")","",IF(RIGHT(BL78,2)=") ","",IF(RIGHT(BL78,2)=").","","!!")))))</f>
        <v/>
      </c>
      <c r="BK78" s="99"/>
      <c r="BL78" s="244" t="s">
        <v>738</v>
      </c>
      <c r="BM78" s="100">
        <f t="shared" si="912"/>
        <v>38642</v>
      </c>
      <c r="BN78" s="101" t="str">
        <f t="shared" si="913"/>
        <v>Bondevik II</v>
      </c>
      <c r="BO78" s="102">
        <v>37183</v>
      </c>
      <c r="BP78" s="103">
        <v>38156</v>
      </c>
      <c r="BQ78" s="104" t="str">
        <f t="shared" si="914"/>
        <v>Dagfinn Høybråten</v>
      </c>
      <c r="BR78" s="105" t="str">
        <f t="shared" si="915"/>
        <v>1957</v>
      </c>
      <c r="BS78" s="106" t="str">
        <f t="shared" si="916"/>
        <v>male</v>
      </c>
      <c r="BT78" s="107" t="s">
        <v>296</v>
      </c>
      <c r="BU78" s="108" t="str">
        <f t="shared" si="917"/>
        <v>Høybråten_Dagfinn_1957</v>
      </c>
      <c r="BV78" s="2" t="str">
        <f t="shared" si="918"/>
        <v/>
      </c>
      <c r="BW78" s="99" t="s">
        <v>615</v>
      </c>
      <c r="BX78" s="244" t="s">
        <v>762</v>
      </c>
      <c r="BY78" s="100"/>
      <c r="BZ78" s="101"/>
      <c r="CA78" s="102"/>
      <c r="CB78" s="103"/>
      <c r="CC78" s="104"/>
      <c r="CD78" s="105"/>
      <c r="CE78" s="106"/>
      <c r="CF78" s="107"/>
      <c r="CG78" s="108"/>
      <c r="CI78" s="99"/>
      <c r="CJ78" s="244"/>
      <c r="CK78" s="100" t="str">
        <f t="shared" si="926"/>
        <v/>
      </c>
      <c r="CL78" s="101" t="str">
        <f t="shared" si="927"/>
        <v/>
      </c>
      <c r="CM78" s="102" t="s">
        <v>292</v>
      </c>
      <c r="CN78" s="103" t="s">
        <v>292</v>
      </c>
      <c r="CO78" s="104" t="str">
        <f t="shared" ref="CO78:CO79" si="1075">IF(CV78="","",IF(ISNUMBER(SEARCH(":",CV78)),MID(CV78,FIND(":",CV78)+2,FIND("(",CV78)-FIND(":",CV78)-3),LEFT(CV78,FIND("(",CV78)-2)))</f>
        <v/>
      </c>
      <c r="CP78" s="105" t="str">
        <f t="shared" ref="CP78:CP79" si="1076">IF(CV78="","",MID(CV78,FIND("(",CV78)+1,4))</f>
        <v/>
      </c>
      <c r="CQ78" s="106" t="str">
        <f t="shared" ref="CQ78:CQ79" si="1077">IF(ISNUMBER(SEARCH("*female*",CV78)),"female",IF(ISNUMBER(SEARCH("*male*",CV78)),"male",""))</f>
        <v/>
      </c>
      <c r="CR78" s="107" t="s">
        <v>292</v>
      </c>
      <c r="CS78" s="108" t="str">
        <f t="shared" ref="CS78:CS79" si="1078">IF(CO78="","",(MID(CO78,(SEARCH("^^",SUBSTITUTE(CO78," ","^^",LEN(CO78)-LEN(SUBSTITUTE(CO78," ","")))))+1,99)&amp;"_"&amp;LEFT(CO78,FIND(" ",CO78)-1)&amp;"_"&amp;CP78))</f>
        <v/>
      </c>
      <c r="CW78" s="100" t="str">
        <f t="shared" si="933"/>
        <v/>
      </c>
      <c r="CX78" s="101" t="str">
        <f t="shared" si="934"/>
        <v/>
      </c>
      <c r="CY78" s="102" t="str">
        <f t="shared" si="935"/>
        <v/>
      </c>
      <c r="CZ78" s="102" t="str">
        <f t="shared" si="936"/>
        <v/>
      </c>
      <c r="DA78" s="104" t="str">
        <f t="shared" si="937"/>
        <v/>
      </c>
      <c r="DB78" s="105" t="str">
        <f t="shared" si="938"/>
        <v/>
      </c>
      <c r="DC78" s="106" t="str">
        <f t="shared" si="939"/>
        <v/>
      </c>
      <c r="DD78" s="107" t="str">
        <f t="shared" si="940"/>
        <v/>
      </c>
      <c r="DE78" s="108" t="str">
        <f t="shared" si="941"/>
        <v/>
      </c>
      <c r="DF78" s="2" t="str">
        <f t="shared" si="942"/>
        <v/>
      </c>
      <c r="DG78" s="99"/>
      <c r="DH78" s="244"/>
      <c r="DI78" s="100" t="str">
        <f t="shared" si="943"/>
        <v/>
      </c>
      <c r="DJ78" s="101" t="str">
        <f t="shared" si="944"/>
        <v/>
      </c>
      <c r="DK78" s="102" t="str">
        <f t="shared" si="256"/>
        <v/>
      </c>
      <c r="DL78" s="102" t="str">
        <f t="shared" si="257"/>
        <v/>
      </c>
      <c r="DM78" s="104" t="str">
        <f t="shared" si="945"/>
        <v/>
      </c>
      <c r="DN78" s="105" t="str">
        <f t="shared" si="946"/>
        <v/>
      </c>
      <c r="DO78" s="106" t="str">
        <f t="shared" si="947"/>
        <v/>
      </c>
      <c r="DP78" s="107" t="str">
        <f t="shared" si="948"/>
        <v/>
      </c>
      <c r="DQ78" s="108" t="str">
        <f t="shared" si="949"/>
        <v/>
      </c>
      <c r="DR78" s="2" t="str">
        <f t="shared" si="950"/>
        <v/>
      </c>
      <c r="DS78" s="99"/>
      <c r="DT78" s="244"/>
      <c r="DU78" s="100" t="str">
        <f t="shared" si="1046"/>
        <v/>
      </c>
      <c r="DV78" s="101" t="str">
        <f t="shared" si="951"/>
        <v/>
      </c>
      <c r="DW78" s="102" t="str">
        <f t="shared" si="265"/>
        <v/>
      </c>
      <c r="DX78" s="102" t="str">
        <f t="shared" si="266"/>
        <v/>
      </c>
      <c r="DY78" s="104" t="str">
        <f t="shared" si="952"/>
        <v/>
      </c>
      <c r="DZ78" s="105" t="str">
        <f t="shared" si="953"/>
        <v/>
      </c>
      <c r="EA78" s="106" t="str">
        <f t="shared" si="954"/>
        <v/>
      </c>
      <c r="EB78" s="107" t="str">
        <f t="shared" si="955"/>
        <v/>
      </c>
      <c r="EC78" s="108" t="str">
        <f t="shared" si="956"/>
        <v/>
      </c>
      <c r="ED78" s="2" t="str">
        <f t="shared" si="957"/>
        <v/>
      </c>
      <c r="EE78" s="99"/>
      <c r="EF78" s="244"/>
      <c r="EG78" s="100" t="str">
        <f t="shared" si="1047"/>
        <v/>
      </c>
      <c r="EH78" s="101" t="str">
        <f t="shared" si="832"/>
        <v/>
      </c>
      <c r="EI78" s="102" t="str">
        <f t="shared" si="623"/>
        <v/>
      </c>
      <c r="EJ78" s="102" t="str">
        <f t="shared" si="614"/>
        <v/>
      </c>
      <c r="EK78" s="104" t="str">
        <f t="shared" si="833"/>
        <v/>
      </c>
      <c r="EL78" s="105" t="str">
        <f t="shared" si="834"/>
        <v/>
      </c>
      <c r="EM78" s="106" t="str">
        <f t="shared" si="835"/>
        <v/>
      </c>
      <c r="EN78" s="107" t="str">
        <f t="shared" si="836"/>
        <v/>
      </c>
      <c r="EO78" s="108" t="str">
        <f t="shared" si="837"/>
        <v/>
      </c>
      <c r="EP78" s="2" t="str">
        <f t="shared" si="958"/>
        <v/>
      </c>
      <c r="EQ78" s="99"/>
      <c r="ER78" s="244"/>
      <c r="ES78" s="100" t="str">
        <f t="shared" si="1048"/>
        <v/>
      </c>
      <c r="ET78" s="101" t="str">
        <f t="shared" si="1049"/>
        <v/>
      </c>
      <c r="EU78" s="102" t="str">
        <f t="shared" si="1050"/>
        <v/>
      </c>
      <c r="EV78" s="102" t="str">
        <f t="shared" si="1051"/>
        <v/>
      </c>
      <c r="EW78" s="104" t="str">
        <f t="shared" si="1052"/>
        <v/>
      </c>
      <c r="EX78" s="105" t="str">
        <f t="shared" si="1053"/>
        <v/>
      </c>
      <c r="EY78" s="106" t="str">
        <f t="shared" si="1054"/>
        <v/>
      </c>
      <c r="EZ78" s="107" t="str">
        <f t="shared" si="1055"/>
        <v/>
      </c>
      <c r="FA78" s="108" t="str">
        <f t="shared" si="1056"/>
        <v/>
      </c>
      <c r="FB78" s="2" t="str">
        <f t="shared" si="1057"/>
        <v/>
      </c>
      <c r="FC78" s="99"/>
      <c r="FD78" s="244"/>
      <c r="FE78" s="100"/>
      <c r="FF78" s="101" t="str">
        <f t="shared" si="959"/>
        <v/>
      </c>
      <c r="FG78" s="102"/>
      <c r="FH78" s="103"/>
      <c r="FI78" s="104" t="str">
        <f t="shared" si="960"/>
        <v/>
      </c>
      <c r="FJ78" s="105" t="str">
        <f t="shared" si="961"/>
        <v/>
      </c>
      <c r="FK78" s="106" t="str">
        <f t="shared" si="962"/>
        <v/>
      </c>
      <c r="FL78" s="107" t="str">
        <f t="shared" si="963"/>
        <v/>
      </c>
      <c r="FM78" s="108" t="str">
        <f t="shared" si="964"/>
        <v/>
      </c>
      <c r="FN78" s="2" t="str">
        <f t="shared" si="965"/>
        <v/>
      </c>
      <c r="FO78" s="99"/>
      <c r="FP78" s="244"/>
      <c r="FQ78" s="100" t="str">
        <f t="shared" si="966"/>
        <v/>
      </c>
      <c r="FR78" s="101" t="str">
        <f t="shared" si="967"/>
        <v/>
      </c>
      <c r="FS78" s="102"/>
      <c r="FT78" s="103"/>
      <c r="FU78" s="104" t="str">
        <f t="shared" si="968"/>
        <v/>
      </c>
      <c r="FV78" s="105" t="str">
        <f t="shared" si="969"/>
        <v/>
      </c>
      <c r="FW78" s="106" t="str">
        <f t="shared" si="970"/>
        <v/>
      </c>
      <c r="FX78" s="107" t="str">
        <f t="shared" si="971"/>
        <v/>
      </c>
      <c r="FY78" s="108" t="str">
        <f t="shared" si="972"/>
        <v/>
      </c>
      <c r="FZ78" s="2" t="str">
        <f t="shared" si="973"/>
        <v/>
      </c>
      <c r="GA78" s="99"/>
      <c r="GB78" s="244"/>
      <c r="GC78" s="100" t="str">
        <f t="shared" si="974"/>
        <v/>
      </c>
      <c r="GD78" s="101" t="str">
        <f t="shared" si="975"/>
        <v/>
      </c>
      <c r="GE78" s="102"/>
      <c r="GF78" s="103"/>
      <c r="GG78" s="104" t="str">
        <f t="shared" si="976"/>
        <v/>
      </c>
      <c r="GH78" s="105" t="str">
        <f t="shared" si="977"/>
        <v/>
      </c>
      <c r="GI78" s="106" t="str">
        <f t="shared" si="978"/>
        <v/>
      </c>
      <c r="GJ78" s="107" t="str">
        <f t="shared" si="979"/>
        <v/>
      </c>
      <c r="GK78" s="108" t="str">
        <f t="shared" si="980"/>
        <v/>
      </c>
      <c r="GL78" s="2" t="str">
        <f t="shared" si="981"/>
        <v/>
      </c>
      <c r="GM78" s="99"/>
      <c r="GN78" s="244"/>
      <c r="GO78" s="100" t="str">
        <f t="shared" si="982"/>
        <v/>
      </c>
      <c r="GP78" s="101" t="str">
        <f t="shared" si="983"/>
        <v/>
      </c>
      <c r="GQ78" s="102"/>
      <c r="GR78" s="103"/>
      <c r="GS78" s="104" t="str">
        <f t="shared" si="984"/>
        <v/>
      </c>
      <c r="GT78" s="105" t="str">
        <f t="shared" si="985"/>
        <v/>
      </c>
      <c r="GU78" s="106" t="str">
        <f t="shared" si="986"/>
        <v/>
      </c>
      <c r="GV78" s="107" t="str">
        <f t="shared" si="987"/>
        <v/>
      </c>
      <c r="GW78" s="108" t="str">
        <f t="shared" si="988"/>
        <v/>
      </c>
      <c r="GX78" s="2" t="str">
        <f t="shared" si="989"/>
        <v/>
      </c>
      <c r="GY78" s="99"/>
      <c r="GZ78" s="244"/>
      <c r="HA78" s="100" t="str">
        <f t="shared" si="990"/>
        <v/>
      </c>
      <c r="HB78" s="101" t="str">
        <f t="shared" si="991"/>
        <v/>
      </c>
      <c r="HC78" s="102"/>
      <c r="HD78" s="103"/>
      <c r="HE78" s="104" t="str">
        <f t="shared" si="992"/>
        <v/>
      </c>
      <c r="HF78" s="105" t="str">
        <f t="shared" si="993"/>
        <v/>
      </c>
      <c r="HG78" s="106" t="str">
        <f t="shared" si="994"/>
        <v/>
      </c>
      <c r="HH78" s="107" t="str">
        <f t="shared" si="995"/>
        <v/>
      </c>
      <c r="HI78" s="108" t="str">
        <f t="shared" si="996"/>
        <v/>
      </c>
      <c r="HJ78" s="2" t="str">
        <f t="shared" si="997"/>
        <v/>
      </c>
      <c r="HK78" s="99"/>
      <c r="HL78" s="244"/>
      <c r="HM78" s="100" t="str">
        <f t="shared" si="998"/>
        <v/>
      </c>
      <c r="HN78" s="101" t="str">
        <f t="shared" si="999"/>
        <v/>
      </c>
      <c r="HO78" s="102"/>
      <c r="HP78" s="103"/>
      <c r="HQ78" s="104" t="str">
        <f t="shared" si="1000"/>
        <v/>
      </c>
      <c r="HR78" s="105" t="str">
        <f t="shared" si="1001"/>
        <v/>
      </c>
      <c r="HS78" s="106" t="str">
        <f t="shared" si="1002"/>
        <v/>
      </c>
      <c r="HT78" s="107" t="str">
        <f t="shared" si="1003"/>
        <v/>
      </c>
      <c r="HU78" s="108" t="str">
        <f t="shared" si="1004"/>
        <v/>
      </c>
      <c r="HV78" s="2" t="str">
        <f t="shared" si="1005"/>
        <v/>
      </c>
      <c r="HW78" s="99"/>
      <c r="HX78" s="244"/>
      <c r="HY78" s="100" t="str">
        <f t="shared" si="1006"/>
        <v/>
      </c>
      <c r="HZ78" s="101" t="str">
        <f t="shared" si="1007"/>
        <v/>
      </c>
      <c r="IA78" s="102"/>
      <c r="IB78" s="103"/>
      <c r="IC78" s="104" t="str">
        <f t="shared" si="1008"/>
        <v/>
      </c>
      <c r="ID78" s="105" t="str">
        <f t="shared" si="1009"/>
        <v/>
      </c>
      <c r="IE78" s="106" t="str">
        <f t="shared" si="1010"/>
        <v/>
      </c>
      <c r="IF78" s="107" t="str">
        <f t="shared" si="1011"/>
        <v/>
      </c>
      <c r="IG78" s="108" t="str">
        <f t="shared" si="1012"/>
        <v/>
      </c>
      <c r="IH78" s="2" t="str">
        <f t="shared" si="1013"/>
        <v/>
      </c>
      <c r="II78" s="99"/>
      <c r="IJ78" s="244"/>
      <c r="IK78" s="100" t="str">
        <f t="shared" si="1014"/>
        <v/>
      </c>
      <c r="IL78" s="101" t="str">
        <f t="shared" si="1015"/>
        <v/>
      </c>
      <c r="IM78" s="102"/>
      <c r="IN78" s="103"/>
      <c r="IO78" s="104" t="str">
        <f t="shared" si="1016"/>
        <v/>
      </c>
      <c r="IP78" s="105" t="str">
        <f t="shared" si="1017"/>
        <v/>
      </c>
      <c r="IQ78" s="106" t="str">
        <f t="shared" si="1018"/>
        <v/>
      </c>
      <c r="IR78" s="107" t="str">
        <f t="shared" si="1019"/>
        <v/>
      </c>
      <c r="IS78" s="108" t="str">
        <f t="shared" si="1020"/>
        <v/>
      </c>
      <c r="IT78" s="2" t="str">
        <f t="shared" si="1021"/>
        <v/>
      </c>
      <c r="IU78" s="99"/>
      <c r="IV78" s="244"/>
      <c r="IW78" s="100" t="str">
        <f t="shared" si="1022"/>
        <v/>
      </c>
      <c r="IX78" s="101" t="str">
        <f t="shared" si="1023"/>
        <v/>
      </c>
      <c r="IY78" s="102"/>
      <c r="IZ78" s="103"/>
      <c r="JA78" s="104" t="str">
        <f t="shared" si="1024"/>
        <v/>
      </c>
      <c r="JB78" s="105" t="str">
        <f t="shared" si="1025"/>
        <v/>
      </c>
      <c r="JC78" s="106" t="str">
        <f t="shared" si="1026"/>
        <v/>
      </c>
      <c r="JD78" s="107" t="str">
        <f t="shared" si="1027"/>
        <v/>
      </c>
      <c r="JE78" s="108" t="str">
        <f t="shared" si="1028"/>
        <v/>
      </c>
      <c r="JF78" s="2" t="str">
        <f t="shared" si="1029"/>
        <v/>
      </c>
      <c r="JG78" s="99"/>
      <c r="JH78" s="244"/>
      <c r="JI78" s="100" t="str">
        <f t="shared" si="1030"/>
        <v/>
      </c>
      <c r="JJ78" s="101" t="str">
        <f t="shared" si="1031"/>
        <v/>
      </c>
      <c r="JK78" s="102"/>
      <c r="JL78" s="103"/>
      <c r="JM78" s="104" t="str">
        <f t="shared" si="1032"/>
        <v/>
      </c>
      <c r="JN78" s="105" t="str">
        <f t="shared" si="1033"/>
        <v/>
      </c>
      <c r="JO78" s="106" t="str">
        <f t="shared" si="1034"/>
        <v/>
      </c>
      <c r="JP78" s="107" t="str">
        <f t="shared" si="1035"/>
        <v/>
      </c>
      <c r="JQ78" s="108" t="str">
        <f t="shared" si="1036"/>
        <v/>
      </c>
      <c r="JR78" s="2" t="str">
        <f t="shared" si="1037"/>
        <v/>
      </c>
      <c r="JS78" s="99"/>
      <c r="JT78" s="244"/>
      <c r="JU78" s="100" t="str">
        <f t="shared" si="1038"/>
        <v/>
      </c>
      <c r="JV78" s="101" t="str">
        <f t="shared" si="1039"/>
        <v/>
      </c>
      <c r="JW78" s="102"/>
      <c r="JX78" s="103"/>
      <c r="JY78" s="104" t="str">
        <f t="shared" si="1040"/>
        <v/>
      </c>
      <c r="JZ78" s="105" t="str">
        <f t="shared" si="1041"/>
        <v/>
      </c>
      <c r="KA78" s="106" t="str">
        <f t="shared" si="1042"/>
        <v/>
      </c>
      <c r="KB78" s="107" t="str">
        <f t="shared" si="1043"/>
        <v/>
      </c>
      <c r="KC78" s="108" t="str">
        <f t="shared" si="1044"/>
        <v/>
      </c>
      <c r="KD78" s="2" t="str">
        <f t="shared" si="1045"/>
        <v/>
      </c>
      <c r="KE78" s="99"/>
      <c r="KF78" s="244"/>
    </row>
    <row r="79" spans="1:292" ht="13.5" customHeight="1" x14ac:dyDescent="0.25">
      <c r="A79" s="20"/>
      <c r="B79" s="99" t="s">
        <v>805</v>
      </c>
      <c r="C79" s="99" t="s">
        <v>585</v>
      </c>
      <c r="E79" s="100" t="str">
        <f t="shared" si="873"/>
        <v/>
      </c>
      <c r="F79" s="101" t="str">
        <f t="shared" si="874"/>
        <v/>
      </c>
      <c r="G79" s="102"/>
      <c r="H79" s="103"/>
      <c r="I79" s="104" t="str">
        <f t="shared" si="875"/>
        <v/>
      </c>
      <c r="J79" s="105" t="str">
        <f t="shared" si="876"/>
        <v/>
      </c>
      <c r="K79" s="106" t="str">
        <f t="shared" si="877"/>
        <v/>
      </c>
      <c r="L79" s="107" t="str">
        <f t="shared" si="878"/>
        <v/>
      </c>
      <c r="M79" s="108" t="str">
        <f t="shared" si="879"/>
        <v/>
      </c>
      <c r="N79" s="2" t="str">
        <f t="shared" si="880"/>
        <v/>
      </c>
      <c r="O79" s="99"/>
      <c r="P79" s="244" t="s">
        <v>292</v>
      </c>
      <c r="Q79" s="100">
        <f t="shared" si="881"/>
        <v>35363</v>
      </c>
      <c r="R79" s="101" t="str">
        <f t="shared" si="882"/>
        <v>Brundtland IV</v>
      </c>
      <c r="S79" s="102">
        <v>35055</v>
      </c>
      <c r="T79" s="103">
        <v>35363</v>
      </c>
      <c r="U79" s="104" t="str">
        <f t="shared" si="883"/>
        <v>Gudmund Hernes</v>
      </c>
      <c r="V79" s="105" t="str">
        <f t="shared" si="884"/>
        <v>1941</v>
      </c>
      <c r="W79" s="106" t="str">
        <f t="shared" si="885"/>
        <v>male</v>
      </c>
      <c r="X79" s="107" t="str">
        <f t="shared" si="886"/>
        <v>no_dna01</v>
      </c>
      <c r="Y79" s="108" t="str">
        <f t="shared" si="887"/>
        <v>Hernes_Gudmund_1941</v>
      </c>
      <c r="Z79" s="2" t="str">
        <f t="shared" si="888"/>
        <v/>
      </c>
      <c r="AA79" s="99"/>
      <c r="AB79" s="244" t="s">
        <v>741</v>
      </c>
      <c r="AC79" s="100" t="str">
        <f t="shared" si="889"/>
        <v/>
      </c>
      <c r="AD79" s="101" t="str">
        <f t="shared" si="890"/>
        <v/>
      </c>
      <c r="AE79" s="102" t="s">
        <v>292</v>
      </c>
      <c r="AF79" s="103" t="s">
        <v>292</v>
      </c>
      <c r="AG79" s="104" t="str">
        <f>IF(AN79="","",IF(ISNUMBER(SEARCH(":",AN79)),MID(AN79,FIND(":",AN79)+2,FIND("(",AN79)-FIND(":",AN79)-3),LEFT(AN79,FIND("(",AN79)-2)))</f>
        <v/>
      </c>
      <c r="AH79" s="105" t="str">
        <f>IF(AN79="","",MID(AN79,FIND("(",AN79)+1,4))</f>
        <v/>
      </c>
      <c r="AI79" s="106" t="str">
        <f>IF(ISNUMBER(SEARCH("*female*",AN79)),"female",IF(ISNUMBER(SEARCH("*male*",AN79)),"male",""))</f>
        <v/>
      </c>
      <c r="AJ79" s="107" t="str">
        <f>IF(AN79="","",IF(ISERROR(MID(AN79,FIND("male,",AN79)+6,(FIND(")",AN79)-(FIND("male,",AN79)+6))))=TRUE,"missing/error",MID(AN79,FIND("male,",AN79)+6,(FIND(")",AN79)-(FIND("male,",AN79)+6)))))</f>
        <v/>
      </c>
      <c r="AK79" s="108" t="str">
        <f>IF(AG79="","",(MID(AG79,(SEARCH("^^",SUBSTITUTE(AG79," ","^^",LEN(AG79)-LEN(SUBSTITUTE(AG79," ","")))))+1,99)&amp;"_"&amp;LEFT(AG79,FIND(" ",AG79)-1)&amp;"_"&amp;AH79))</f>
        <v/>
      </c>
      <c r="AL79" s="2" t="str">
        <f>IF(AN79="","",IF((LEN(AN79)-LEN(SUBSTITUTE(AN79,"male","")))/LEN("male")&gt;1,"!",IF(RIGHT(AN79,1)=")","",IF(RIGHT(AN79,2)=") ","",IF(RIGHT(AN79,2)=").","","!!")))))</f>
        <v/>
      </c>
      <c r="AM79" s="99"/>
      <c r="AN79" s="244" t="s">
        <v>292</v>
      </c>
      <c r="AO79" s="100" t="str">
        <f t="shared" si="897"/>
        <v/>
      </c>
      <c r="AP79" s="101" t="str">
        <f t="shared" si="898"/>
        <v/>
      </c>
      <c r="AQ79" s="102" t="s">
        <v>292</v>
      </c>
      <c r="AR79" s="103" t="s">
        <v>292</v>
      </c>
      <c r="AS79" s="104" t="str">
        <f>IF(AZ79="","",IF(ISNUMBER(SEARCH(":",AZ79)),MID(AZ79,FIND(":",AZ79)+2,FIND("(",AZ79)-FIND(":",AZ79)-3),LEFT(AZ79,FIND("(",AZ79)-2)))</f>
        <v/>
      </c>
      <c r="AT79" s="105" t="str">
        <f>IF(AZ79="","",MID(AZ79,FIND("(",AZ79)+1,4))</f>
        <v/>
      </c>
      <c r="AU79" s="106" t="str">
        <f>IF(ISNUMBER(SEARCH("*female*",AZ79)),"female",IF(ISNUMBER(SEARCH("*male*",AZ79)),"male",""))</f>
        <v/>
      </c>
      <c r="AV79" s="107" t="s">
        <v>292</v>
      </c>
      <c r="AW79" s="108" t="str">
        <f>IF(AS79="","",(MID(AS79,(SEARCH("^^",SUBSTITUTE(AS79," ","^^",LEN(AS79)-LEN(SUBSTITUTE(AS79," ","")))))+1,99)&amp;"_"&amp;LEFT(AS79,FIND(" ",AS79)-1)&amp;"_"&amp;AT79))</f>
        <v/>
      </c>
      <c r="AX79" s="2" t="str">
        <f>IF(AZ79="","",IF((LEN(AZ79)-LEN(SUBSTITUTE(AZ79,"male","")))/LEN("male")&gt;1,"!",IF(RIGHT(AZ79,1)=")","",IF(RIGHT(AZ79,2)=") ","",IF(RIGHT(AZ79,2)=").","","!!")))))</f>
        <v/>
      </c>
      <c r="AY79" s="99"/>
      <c r="AZ79" s="244" t="s">
        <v>292</v>
      </c>
      <c r="BA79" s="100" t="str">
        <f t="shared" si="904"/>
        <v/>
      </c>
      <c r="BB79" s="101" t="str">
        <f t="shared" si="905"/>
        <v/>
      </c>
      <c r="BC79" s="102" t="s">
        <v>292</v>
      </c>
      <c r="BD79" s="103" t="s">
        <v>292</v>
      </c>
      <c r="BE79" s="104" t="str">
        <f>IF(BL79="","",IF(ISNUMBER(SEARCH(":",BL79)),MID(BL79,FIND(":",BL79)+2,FIND("(",BL79)-FIND(":",BL79)-3),LEFT(BL79,FIND("(",BL79)-2)))</f>
        <v/>
      </c>
      <c r="BF79" s="105" t="str">
        <f>IF(BL79="","",MID(BL79,FIND("(",BL79)+1,4))</f>
        <v/>
      </c>
      <c r="BG79" s="106" t="str">
        <f>IF(ISNUMBER(SEARCH("*female*",BL79)),"female",IF(ISNUMBER(SEARCH("*male*",BL79)),"male",""))</f>
        <v/>
      </c>
      <c r="BH79" s="107" t="str">
        <f>IF(BL79="","",IF(ISERROR(MID(BL79,FIND("male,",BL79)+6,(FIND(")",BL79)-(FIND("male,",BL79)+6))))=TRUE,"missing/error",MID(BL79,FIND("male,",BL79)+6,(FIND(")",BL79)-(FIND("male,",BL79)+6)))))</f>
        <v/>
      </c>
      <c r="BI79" s="108" t="str">
        <f>IF(BE79="","",(MID(BE79,(SEARCH("^^",SUBSTITUTE(BE79," ","^^",LEN(BE79)-LEN(SUBSTITUTE(BE79," ","")))))+1,99)&amp;"_"&amp;LEFT(BE79,FIND(" ",BE79)-1)&amp;"_"&amp;BF79))</f>
        <v/>
      </c>
      <c r="BJ79" s="2" t="str">
        <f>IF(BL79="","",IF((LEN(BL79)-LEN(SUBSTITUTE(BL79,"male","")))/LEN("male")&gt;1,"!",IF(RIGHT(BL79,1)=")","",IF(RIGHT(BL79,2)=") ","",IF(RIGHT(BL79,2)=").","","!!")))))</f>
        <v/>
      </c>
      <c r="BK79" s="99"/>
      <c r="BL79" s="244" t="s">
        <v>292</v>
      </c>
      <c r="BM79" s="100">
        <f t="shared" si="912"/>
        <v>38642</v>
      </c>
      <c r="BN79" s="101" t="str">
        <f t="shared" si="913"/>
        <v>Bondevik II</v>
      </c>
      <c r="BO79" s="102">
        <v>38156</v>
      </c>
      <c r="BP79" s="102">
        <v>38261</v>
      </c>
      <c r="BQ79" s="104" t="str">
        <f t="shared" si="914"/>
        <v>Ansgar Gabrielsen</v>
      </c>
      <c r="BR79" s="105" t="str">
        <f t="shared" si="915"/>
        <v>1955</v>
      </c>
      <c r="BS79" s="106" t="str">
        <f t="shared" si="916"/>
        <v>male</v>
      </c>
      <c r="BT79" s="107" t="s">
        <v>299</v>
      </c>
      <c r="BU79" s="108" t="str">
        <f t="shared" si="917"/>
        <v>Gabrielsen_Ansgar_1955</v>
      </c>
      <c r="BW79" s="99"/>
      <c r="BX79" s="244" t="s">
        <v>635</v>
      </c>
      <c r="BY79" s="100"/>
      <c r="BZ79" s="101"/>
      <c r="CA79" s="102"/>
      <c r="CB79" s="103"/>
      <c r="CC79" s="104"/>
      <c r="CD79" s="105"/>
      <c r="CE79" s="106"/>
      <c r="CF79" s="107"/>
      <c r="CG79" s="108"/>
      <c r="CI79" s="99"/>
      <c r="CJ79" s="244"/>
      <c r="CK79" s="100" t="str">
        <f t="shared" si="926"/>
        <v/>
      </c>
      <c r="CL79" s="101" t="str">
        <f t="shared" si="927"/>
        <v/>
      </c>
      <c r="CM79" s="102" t="s">
        <v>292</v>
      </c>
      <c r="CN79" s="103" t="s">
        <v>292</v>
      </c>
      <c r="CO79" s="104" t="str">
        <f t="shared" si="1075"/>
        <v/>
      </c>
      <c r="CP79" s="105" t="str">
        <f t="shared" si="1076"/>
        <v/>
      </c>
      <c r="CQ79" s="106" t="str">
        <f t="shared" si="1077"/>
        <v/>
      </c>
      <c r="CR79" s="107" t="s">
        <v>292</v>
      </c>
      <c r="CS79" s="108" t="str">
        <f t="shared" si="1078"/>
        <v/>
      </c>
      <c r="CW79" s="100" t="str">
        <f t="shared" si="933"/>
        <v/>
      </c>
      <c r="CX79" s="101" t="str">
        <f t="shared" si="934"/>
        <v/>
      </c>
      <c r="CY79" s="102" t="str">
        <f t="shared" si="935"/>
        <v/>
      </c>
      <c r="CZ79" s="102" t="str">
        <f t="shared" si="936"/>
        <v/>
      </c>
      <c r="DA79" s="104" t="str">
        <f t="shared" si="937"/>
        <v/>
      </c>
      <c r="DB79" s="105" t="str">
        <f t="shared" si="938"/>
        <v/>
      </c>
      <c r="DC79" s="106" t="str">
        <f t="shared" si="939"/>
        <v/>
      </c>
      <c r="DD79" s="107" t="str">
        <f t="shared" si="940"/>
        <v/>
      </c>
      <c r="DE79" s="108" t="str">
        <f t="shared" si="941"/>
        <v/>
      </c>
      <c r="DF79" s="2" t="str">
        <f t="shared" si="942"/>
        <v/>
      </c>
      <c r="DG79" s="99"/>
      <c r="DH79" s="244"/>
      <c r="DI79" s="100" t="str">
        <f t="shared" si="943"/>
        <v/>
      </c>
      <c r="DJ79" s="101" t="str">
        <f t="shared" si="944"/>
        <v/>
      </c>
      <c r="DK79" s="102" t="str">
        <f t="shared" si="256"/>
        <v/>
      </c>
      <c r="DL79" s="102" t="str">
        <f t="shared" si="257"/>
        <v/>
      </c>
      <c r="DM79" s="104" t="str">
        <f t="shared" si="945"/>
        <v/>
      </c>
      <c r="DN79" s="105" t="str">
        <f t="shared" si="946"/>
        <v/>
      </c>
      <c r="DO79" s="106" t="str">
        <f t="shared" si="947"/>
        <v/>
      </c>
      <c r="DP79" s="107" t="str">
        <f t="shared" si="948"/>
        <v/>
      </c>
      <c r="DQ79" s="108" t="str">
        <f t="shared" si="949"/>
        <v/>
      </c>
      <c r="DR79" s="2" t="str">
        <f t="shared" si="950"/>
        <v/>
      </c>
      <c r="DS79" s="99"/>
      <c r="DT79" s="244"/>
      <c r="DU79" s="100" t="str">
        <f t="shared" si="1046"/>
        <v/>
      </c>
      <c r="DV79" s="101" t="str">
        <f t="shared" si="951"/>
        <v/>
      </c>
      <c r="DW79" s="102" t="str">
        <f t="shared" si="265"/>
        <v/>
      </c>
      <c r="DX79" s="102" t="str">
        <f t="shared" si="266"/>
        <v/>
      </c>
      <c r="DY79" s="104" t="str">
        <f t="shared" si="952"/>
        <v/>
      </c>
      <c r="DZ79" s="105" t="str">
        <f t="shared" si="953"/>
        <v/>
      </c>
      <c r="EA79" s="106" t="str">
        <f t="shared" si="954"/>
        <v/>
      </c>
      <c r="EB79" s="107" t="str">
        <f t="shared" si="955"/>
        <v/>
      </c>
      <c r="EC79" s="108" t="str">
        <f t="shared" si="956"/>
        <v/>
      </c>
      <c r="ED79" s="2" t="str">
        <f t="shared" si="957"/>
        <v/>
      </c>
      <c r="EE79" s="99"/>
      <c r="EF79" s="244"/>
      <c r="EG79" s="100" t="str">
        <f t="shared" si="1047"/>
        <v/>
      </c>
      <c r="EH79" s="101" t="str">
        <f t="shared" si="832"/>
        <v/>
      </c>
      <c r="EI79" s="102" t="str">
        <f t="shared" si="623"/>
        <v/>
      </c>
      <c r="EJ79" s="102" t="str">
        <f t="shared" si="614"/>
        <v/>
      </c>
      <c r="EK79" s="104" t="str">
        <f t="shared" si="833"/>
        <v/>
      </c>
      <c r="EL79" s="105" t="str">
        <f t="shared" si="834"/>
        <v/>
      </c>
      <c r="EM79" s="106" t="str">
        <f t="shared" si="835"/>
        <v/>
      </c>
      <c r="EN79" s="107" t="str">
        <f t="shared" si="836"/>
        <v/>
      </c>
      <c r="EO79" s="108" t="str">
        <f t="shared" si="837"/>
        <v/>
      </c>
      <c r="EP79" s="2" t="str">
        <f t="shared" si="958"/>
        <v/>
      </c>
      <c r="EQ79" s="99"/>
      <c r="ER79" s="244"/>
      <c r="ES79" s="100" t="str">
        <f t="shared" si="1048"/>
        <v/>
      </c>
      <c r="ET79" s="101" t="str">
        <f t="shared" si="1049"/>
        <v/>
      </c>
      <c r="EU79" s="102" t="str">
        <f t="shared" si="1050"/>
        <v/>
      </c>
      <c r="EV79" s="102" t="str">
        <f t="shared" si="1051"/>
        <v/>
      </c>
      <c r="EW79" s="104" t="str">
        <f t="shared" si="1052"/>
        <v/>
      </c>
      <c r="EX79" s="105" t="str">
        <f t="shared" si="1053"/>
        <v/>
      </c>
      <c r="EY79" s="106" t="str">
        <f t="shared" si="1054"/>
        <v/>
      </c>
      <c r="EZ79" s="107" t="str">
        <f t="shared" si="1055"/>
        <v/>
      </c>
      <c r="FA79" s="108" t="str">
        <f t="shared" si="1056"/>
        <v/>
      </c>
      <c r="FB79" s="2" t="str">
        <f t="shared" si="1057"/>
        <v/>
      </c>
      <c r="FC79" s="99"/>
      <c r="FD79" s="244"/>
      <c r="FE79" s="100"/>
      <c r="FF79" s="101" t="str">
        <f t="shared" si="959"/>
        <v/>
      </c>
      <c r="FG79" s="102"/>
      <c r="FH79" s="103"/>
      <c r="FI79" s="104" t="str">
        <f t="shared" si="960"/>
        <v/>
      </c>
      <c r="FJ79" s="105" t="str">
        <f t="shared" si="961"/>
        <v/>
      </c>
      <c r="FK79" s="106" t="str">
        <f t="shared" si="962"/>
        <v/>
      </c>
      <c r="FL79" s="107" t="str">
        <f t="shared" si="963"/>
        <v/>
      </c>
      <c r="FM79" s="108" t="str">
        <f t="shared" si="964"/>
        <v/>
      </c>
      <c r="FN79" s="2" t="str">
        <f t="shared" si="965"/>
        <v/>
      </c>
      <c r="FO79" s="99"/>
      <c r="FP79" s="244"/>
      <c r="FQ79" s="100" t="str">
        <f t="shared" si="966"/>
        <v/>
      </c>
      <c r="FR79" s="101" t="str">
        <f t="shared" si="967"/>
        <v/>
      </c>
      <c r="FS79" s="102"/>
      <c r="FT79" s="103"/>
      <c r="FU79" s="104" t="str">
        <f t="shared" si="968"/>
        <v/>
      </c>
      <c r="FV79" s="105" t="str">
        <f t="shared" si="969"/>
        <v/>
      </c>
      <c r="FW79" s="106" t="str">
        <f t="shared" si="970"/>
        <v/>
      </c>
      <c r="FX79" s="107" t="str">
        <f t="shared" si="971"/>
        <v/>
      </c>
      <c r="FY79" s="108" t="str">
        <f t="shared" si="972"/>
        <v/>
      </c>
      <c r="FZ79" s="2" t="str">
        <f t="shared" si="973"/>
        <v/>
      </c>
      <c r="GA79" s="99"/>
      <c r="GB79" s="244"/>
      <c r="GC79" s="100" t="str">
        <f t="shared" si="974"/>
        <v/>
      </c>
      <c r="GD79" s="101" t="str">
        <f t="shared" si="975"/>
        <v/>
      </c>
      <c r="GE79" s="102"/>
      <c r="GF79" s="103"/>
      <c r="GG79" s="104" t="str">
        <f t="shared" si="976"/>
        <v/>
      </c>
      <c r="GH79" s="105" t="str">
        <f t="shared" si="977"/>
        <v/>
      </c>
      <c r="GI79" s="106" t="str">
        <f t="shared" si="978"/>
        <v/>
      </c>
      <c r="GJ79" s="107" t="str">
        <f t="shared" si="979"/>
        <v/>
      </c>
      <c r="GK79" s="108" t="str">
        <f t="shared" si="980"/>
        <v/>
      </c>
      <c r="GL79" s="2" t="str">
        <f t="shared" si="981"/>
        <v/>
      </c>
      <c r="GM79" s="99"/>
      <c r="GN79" s="244"/>
      <c r="GO79" s="100" t="str">
        <f t="shared" si="982"/>
        <v/>
      </c>
      <c r="GP79" s="101" t="str">
        <f t="shared" si="983"/>
        <v/>
      </c>
      <c r="GQ79" s="102"/>
      <c r="GR79" s="103"/>
      <c r="GS79" s="104" t="str">
        <f t="shared" si="984"/>
        <v/>
      </c>
      <c r="GT79" s="105" t="str">
        <f t="shared" si="985"/>
        <v/>
      </c>
      <c r="GU79" s="106" t="str">
        <f t="shared" si="986"/>
        <v/>
      </c>
      <c r="GV79" s="107" t="str">
        <f t="shared" si="987"/>
        <v/>
      </c>
      <c r="GW79" s="108" t="str">
        <f t="shared" si="988"/>
        <v/>
      </c>
      <c r="GX79" s="2" t="str">
        <f t="shared" si="989"/>
        <v/>
      </c>
      <c r="GY79" s="99"/>
      <c r="GZ79" s="244"/>
      <c r="HA79" s="100" t="str">
        <f t="shared" si="990"/>
        <v/>
      </c>
      <c r="HB79" s="101" t="str">
        <f t="shared" si="991"/>
        <v/>
      </c>
      <c r="HC79" s="102"/>
      <c r="HD79" s="103"/>
      <c r="HE79" s="104" t="str">
        <f t="shared" si="992"/>
        <v/>
      </c>
      <c r="HF79" s="105" t="str">
        <f t="shared" si="993"/>
        <v/>
      </c>
      <c r="HG79" s="106" t="str">
        <f t="shared" si="994"/>
        <v/>
      </c>
      <c r="HH79" s="107" t="str">
        <f t="shared" si="995"/>
        <v/>
      </c>
      <c r="HI79" s="108" t="str">
        <f t="shared" si="996"/>
        <v/>
      </c>
      <c r="HJ79" s="2" t="str">
        <f t="shared" si="997"/>
        <v/>
      </c>
      <c r="HK79" s="99"/>
      <c r="HL79" s="244"/>
      <c r="HM79" s="100" t="str">
        <f t="shared" si="998"/>
        <v/>
      </c>
      <c r="HN79" s="101" t="str">
        <f t="shared" si="999"/>
        <v/>
      </c>
      <c r="HO79" s="102"/>
      <c r="HP79" s="103"/>
      <c r="HQ79" s="104" t="str">
        <f t="shared" si="1000"/>
        <v/>
      </c>
      <c r="HR79" s="105" t="str">
        <f t="shared" si="1001"/>
        <v/>
      </c>
      <c r="HS79" s="106" t="str">
        <f t="shared" si="1002"/>
        <v/>
      </c>
      <c r="HT79" s="107" t="str">
        <f t="shared" si="1003"/>
        <v/>
      </c>
      <c r="HU79" s="108" t="str">
        <f t="shared" si="1004"/>
        <v/>
      </c>
      <c r="HV79" s="2" t="str">
        <f t="shared" si="1005"/>
        <v/>
      </c>
      <c r="HW79" s="99"/>
      <c r="HX79" s="244"/>
      <c r="HY79" s="100" t="str">
        <f t="shared" si="1006"/>
        <v/>
      </c>
      <c r="HZ79" s="101" t="str">
        <f t="shared" si="1007"/>
        <v/>
      </c>
      <c r="IA79" s="102"/>
      <c r="IB79" s="103"/>
      <c r="IC79" s="104" t="str">
        <f t="shared" si="1008"/>
        <v/>
      </c>
      <c r="ID79" s="105" t="str">
        <f t="shared" si="1009"/>
        <v/>
      </c>
      <c r="IE79" s="106" t="str">
        <f t="shared" si="1010"/>
        <v/>
      </c>
      <c r="IF79" s="107" t="str">
        <f t="shared" si="1011"/>
        <v/>
      </c>
      <c r="IG79" s="108" t="str">
        <f t="shared" si="1012"/>
        <v/>
      </c>
      <c r="IH79" s="2" t="str">
        <f t="shared" si="1013"/>
        <v/>
      </c>
      <c r="II79" s="99"/>
      <c r="IJ79" s="244"/>
      <c r="IK79" s="100" t="str">
        <f t="shared" si="1014"/>
        <v/>
      </c>
      <c r="IL79" s="101" t="str">
        <f t="shared" si="1015"/>
        <v/>
      </c>
      <c r="IM79" s="102"/>
      <c r="IN79" s="103"/>
      <c r="IO79" s="104" t="str">
        <f t="shared" si="1016"/>
        <v/>
      </c>
      <c r="IP79" s="105" t="str">
        <f t="shared" si="1017"/>
        <v/>
      </c>
      <c r="IQ79" s="106" t="str">
        <f t="shared" si="1018"/>
        <v/>
      </c>
      <c r="IR79" s="107" t="str">
        <f t="shared" si="1019"/>
        <v/>
      </c>
      <c r="IS79" s="108" t="str">
        <f t="shared" si="1020"/>
        <v/>
      </c>
      <c r="IT79" s="2" t="str">
        <f t="shared" si="1021"/>
        <v/>
      </c>
      <c r="IU79" s="99"/>
      <c r="IV79" s="244"/>
      <c r="IW79" s="100" t="str">
        <f t="shared" si="1022"/>
        <v/>
      </c>
      <c r="IX79" s="101" t="str">
        <f t="shared" si="1023"/>
        <v/>
      </c>
      <c r="IY79" s="102"/>
      <c r="IZ79" s="103"/>
      <c r="JA79" s="104" t="str">
        <f t="shared" si="1024"/>
        <v/>
      </c>
      <c r="JB79" s="105" t="str">
        <f t="shared" si="1025"/>
        <v/>
      </c>
      <c r="JC79" s="106" t="str">
        <f t="shared" si="1026"/>
        <v/>
      </c>
      <c r="JD79" s="107" t="str">
        <f t="shared" si="1027"/>
        <v/>
      </c>
      <c r="JE79" s="108" t="str">
        <f t="shared" si="1028"/>
        <v/>
      </c>
      <c r="JF79" s="2" t="str">
        <f t="shared" si="1029"/>
        <v/>
      </c>
      <c r="JG79" s="99"/>
      <c r="JH79" s="244"/>
      <c r="JI79" s="100" t="str">
        <f t="shared" si="1030"/>
        <v/>
      </c>
      <c r="JJ79" s="101" t="str">
        <f t="shared" si="1031"/>
        <v/>
      </c>
      <c r="JK79" s="102"/>
      <c r="JL79" s="103"/>
      <c r="JM79" s="104" t="str">
        <f t="shared" si="1032"/>
        <v/>
      </c>
      <c r="JN79" s="105" t="str">
        <f t="shared" si="1033"/>
        <v/>
      </c>
      <c r="JO79" s="106" t="str">
        <f t="shared" si="1034"/>
        <v/>
      </c>
      <c r="JP79" s="107" t="str">
        <f t="shared" si="1035"/>
        <v/>
      </c>
      <c r="JQ79" s="108" t="str">
        <f t="shared" si="1036"/>
        <v/>
      </c>
      <c r="JR79" s="2" t="str">
        <f t="shared" si="1037"/>
        <v/>
      </c>
      <c r="JS79" s="99"/>
      <c r="JT79" s="244"/>
      <c r="JU79" s="100" t="str">
        <f t="shared" si="1038"/>
        <v/>
      </c>
      <c r="JV79" s="101" t="str">
        <f t="shared" si="1039"/>
        <v/>
      </c>
      <c r="JW79" s="102"/>
      <c r="JX79" s="103"/>
      <c r="JY79" s="104" t="str">
        <f t="shared" si="1040"/>
        <v/>
      </c>
      <c r="JZ79" s="105" t="str">
        <f t="shared" si="1041"/>
        <v/>
      </c>
      <c r="KA79" s="106" t="str">
        <f t="shared" si="1042"/>
        <v/>
      </c>
      <c r="KB79" s="107" t="str">
        <f t="shared" si="1043"/>
        <v/>
      </c>
      <c r="KC79" s="108" t="str">
        <f t="shared" si="1044"/>
        <v/>
      </c>
      <c r="KD79" s="2" t="str">
        <f t="shared" si="1045"/>
        <v/>
      </c>
      <c r="KE79" s="99"/>
      <c r="KF79" s="244"/>
    </row>
    <row r="80" spans="1:292" ht="13.5" customHeight="1" x14ac:dyDescent="0.25">
      <c r="A80" s="20"/>
      <c r="B80" s="2" t="s">
        <v>776</v>
      </c>
      <c r="C80" s="2" t="s">
        <v>806</v>
      </c>
      <c r="E80" s="100"/>
      <c r="F80" s="101"/>
      <c r="G80" s="102"/>
      <c r="H80" s="103"/>
      <c r="I80" s="104"/>
      <c r="J80" s="105"/>
      <c r="K80" s="106"/>
      <c r="L80" s="107"/>
      <c r="M80" s="108"/>
      <c r="O80" s="99"/>
      <c r="P80" s="244"/>
      <c r="Q80" s="100"/>
      <c r="R80" s="101"/>
      <c r="S80" s="102"/>
      <c r="T80" s="103"/>
      <c r="U80" s="104"/>
      <c r="V80" s="105"/>
      <c r="W80" s="106"/>
      <c r="X80" s="107"/>
      <c r="Y80" s="108"/>
      <c r="AA80" s="99"/>
      <c r="AB80" s="244"/>
      <c r="AC80" s="100"/>
      <c r="AD80" s="101"/>
      <c r="AE80" s="102"/>
      <c r="AF80" s="103"/>
      <c r="AG80" s="104"/>
      <c r="AH80" s="105"/>
      <c r="AI80" s="106"/>
      <c r="AJ80" s="107"/>
      <c r="AK80" s="108"/>
      <c r="AM80" s="99"/>
      <c r="AN80" s="244"/>
      <c r="AO80" s="100"/>
      <c r="AP80" s="101"/>
      <c r="AQ80" s="102"/>
      <c r="AR80" s="103"/>
      <c r="AS80" s="104"/>
      <c r="AT80" s="105"/>
      <c r="AU80" s="106"/>
      <c r="AV80" s="107"/>
      <c r="AW80" s="108"/>
      <c r="AY80" s="99"/>
      <c r="AZ80" s="244"/>
      <c r="BA80" s="100"/>
      <c r="BB80" s="101"/>
      <c r="BC80" s="102"/>
      <c r="BD80" s="103"/>
      <c r="BE80" s="104"/>
      <c r="BF80" s="105"/>
      <c r="BG80" s="106"/>
      <c r="BH80" s="107"/>
      <c r="BI80" s="108"/>
      <c r="BK80" s="99"/>
      <c r="BL80" s="244"/>
      <c r="BM80" s="100">
        <f t="shared" si="912"/>
        <v>38642</v>
      </c>
      <c r="BN80" s="101" t="str">
        <f t="shared" si="913"/>
        <v>Bondevik II</v>
      </c>
      <c r="BO80" s="102">
        <v>38261</v>
      </c>
      <c r="BP80" s="103">
        <v>38642</v>
      </c>
      <c r="BQ80" s="104" t="str">
        <f t="shared" si="914"/>
        <v>Ansgar Gabrielsen</v>
      </c>
      <c r="BR80" s="105" t="str">
        <f t="shared" si="915"/>
        <v>1955</v>
      </c>
      <c r="BS80" s="106" t="str">
        <f t="shared" si="916"/>
        <v>male</v>
      </c>
      <c r="BT80" s="107" t="s">
        <v>299</v>
      </c>
      <c r="BU80" s="108" t="str">
        <f t="shared" si="917"/>
        <v>Gabrielsen_Ansgar_1955</v>
      </c>
      <c r="BV80" s="2" t="str">
        <f>IF(BX80="","",IF((LEN(BX80)-LEN(SUBSTITUTE(BX80,"male","")))/LEN("male")&gt;1,"!",IF(RIGHT(BX80,1)=")","",IF(RIGHT(BX80,2)=") ","",IF(RIGHT(BX80,2)=").","","!!")))))</f>
        <v/>
      </c>
      <c r="BW80" s="99"/>
      <c r="BX80" s="244" t="s">
        <v>635</v>
      </c>
      <c r="BY80" s="100">
        <f>IF(CC80="","",BY$3)</f>
        <v>40106</v>
      </c>
      <c r="BZ80" s="101" t="str">
        <f>IF(CC80="","",BY$1)</f>
        <v>Stoltenberg II</v>
      </c>
      <c r="CA80" s="102">
        <v>38642</v>
      </c>
      <c r="CB80" s="103">
        <v>39619</v>
      </c>
      <c r="CC80" s="104" t="str">
        <f t="shared" ref="CC80:CC81" si="1079">IF(CJ80="","",IF(ISNUMBER(SEARCH(":",CJ80)),MID(CJ80,FIND(":",CJ80)+2,FIND("(",CJ80)-FIND(":",CJ80)-3),LEFT(CJ80,FIND("(",CJ80)-2)))</f>
        <v>Sylvia Brustad</v>
      </c>
      <c r="CD80" s="105" t="str">
        <f t="shared" ref="CD80:CD81" si="1080">IF(CJ80="","",MID(CJ80,FIND("(",CJ80)+1,4))</f>
        <v>1966</v>
      </c>
      <c r="CE80" s="106" t="str">
        <f t="shared" ref="CE80:CE81" si="1081">IF(ISNUMBER(SEARCH("*female*",CJ80)),"female",IF(ISNUMBER(SEARCH("*male*",CJ80)),"male",""))</f>
        <v>female</v>
      </c>
      <c r="CF80" s="107" t="s">
        <v>295</v>
      </c>
      <c r="CG80" s="108" t="str">
        <f t="shared" ref="CG80:CG81" si="1082">IF(CC80="","",(MID(CC80,(SEARCH("^^",SUBSTITUTE(CC80," ","^^",LEN(CC80)-LEN(SUBSTITUTE(CC80," ","")))))+1,99)&amp;"_"&amp;LEFT(CC80,FIND(" ",CC80)-1)&amp;"_"&amp;CD80))</f>
        <v>Brustad_Sylvia_1966</v>
      </c>
      <c r="CH80" s="2" t="str">
        <f t="shared" ref="CH80:CH81" si="1083">IF(CJ80="","",IF((LEN(CJ80)-LEN(SUBSTITUTE(CJ80,"male","")))/LEN("male")&gt;1,"!",IF(RIGHT(CJ80,1)=")","",IF(RIGHT(CJ80,2)=") ","",IF(RIGHT(CJ80,2)=").","","!!")))))</f>
        <v/>
      </c>
      <c r="CI80" s="99" t="s">
        <v>622</v>
      </c>
      <c r="CJ80" s="244" t="s">
        <v>637</v>
      </c>
      <c r="CK80" s="100">
        <f t="shared" si="926"/>
        <v>41563</v>
      </c>
      <c r="CL80" s="101" t="str">
        <f t="shared" si="927"/>
        <v>Stoltenberg III</v>
      </c>
      <c r="CM80" s="102">
        <v>40106</v>
      </c>
      <c r="CN80" s="103">
        <v>41173</v>
      </c>
      <c r="CO80" s="104" t="str">
        <f>IF(CV80="","",IF(ISNUMBER(SEARCH(":",CV80)),MID(CV80,FIND(":",CV80)+2,FIND("(",CV80)-FIND(":",CV80)-3),LEFT(CV80,FIND("(",CV80)-2)))</f>
        <v>Anne-Grete Strøm-Erichsen</v>
      </c>
      <c r="CP80" s="105" t="str">
        <f>IF(CV80="","",MID(CV80,FIND("(",CV80)+1,4))</f>
        <v>1949</v>
      </c>
      <c r="CQ80" s="106" t="str">
        <f>IF(ISNUMBER(SEARCH("*female*",CV80)),"female",IF(ISNUMBER(SEARCH("*male*",CV80)),"male",""))</f>
        <v>female</v>
      </c>
      <c r="CR80" s="107" t="s">
        <v>295</v>
      </c>
      <c r="CS80" s="108" t="str">
        <f>IF(CO80="","",(MID(CO80,(SEARCH("^^",SUBSTITUTE(CO80," ","^^",LEN(CO80)-LEN(SUBSTITUTE(CO80," ","")))))+1,99)&amp;"_"&amp;LEFT(CO80,FIND(" ",CO80)-1)&amp;"_"&amp;CP80))</f>
        <v>Strøm-Erichsen_Anne-Grete_1949</v>
      </c>
      <c r="CT80" s="2" t="str">
        <f>IF(CV80="","",IF((LEN(CV80)-LEN(SUBSTITUTE(CV80,"male","")))/LEN("male")&gt;1,"!",IF(RIGHT(CV80,1)=")","",IF(RIGHT(CV80,2)=") ","",IF(RIGHT(CV80,2)=").","","!!")))))</f>
        <v/>
      </c>
      <c r="CU80" s="99" t="s">
        <v>631</v>
      </c>
      <c r="CV80" s="244" t="s">
        <v>740</v>
      </c>
      <c r="CW80" s="100">
        <f t="shared" ref="CW80" si="1084">IF(DA80="","",CW$3)</f>
        <v>43117</v>
      </c>
      <c r="CX80" s="101" t="str">
        <f t="shared" ref="CX80" si="1085">IF(DA80="","",CW$1)</f>
        <v>Solberg I</v>
      </c>
      <c r="CY80" s="102">
        <f t="shared" ref="CY80" si="1086">IF($DA80="","",CW$2)</f>
        <v>41563</v>
      </c>
      <c r="CZ80" s="102">
        <f t="shared" ref="CZ80" si="1087">IF($DA80="","",CW$3)</f>
        <v>43117</v>
      </c>
      <c r="DA80" s="104" t="str">
        <f t="shared" ref="DA80" si="1088">IF(DH80="","",IF(ISNUMBER(SEARCH(":",DH80)),MID(DH80,FIND(":",DH80)+2,FIND("(",DH80)-FIND(":",DH80)-3),LEFT(DH80,FIND("(",DH80)-2)))</f>
        <v>Bent Høie</v>
      </c>
      <c r="DB80" s="105" t="str">
        <f t="shared" ref="DB80" si="1089">IF(DH80="","",MID(DH80,FIND("(",DH80)+1,4))</f>
        <v>1971</v>
      </c>
      <c r="DC80" s="106" t="str">
        <f t="shared" ref="DC80" si="1090">IF(ISNUMBER(SEARCH("*female*",DH80)),"female",IF(ISNUMBER(SEARCH("*male*",DH80)),"male",""))</f>
        <v>male</v>
      </c>
      <c r="DD80" s="107" t="str">
        <f t="shared" ref="DD80" si="1091">IF(DH80="","",IF(ISERROR(MID(DH80,FIND("male,",DH80)+6,(FIND(")",DH80)-(FIND("male,",DH80)+6))))=TRUE,"missing/error",MID(DH80,FIND("male,",DH80)+6,(FIND(")",DH80)-(FIND("male,",DH80)+6)))))</f>
        <v>no_h01</v>
      </c>
      <c r="DE80" s="108" t="str">
        <f t="shared" ref="DE80" si="1092">IF(DA80="","",(MID(DA80,(SEARCH("^^",SUBSTITUTE(DA80," ","^^",LEN(DA80)-LEN(SUBSTITUTE(DA80," ","")))))+1,99)&amp;"_"&amp;LEFT(DA80,FIND(" ",DA80)-1)&amp;"_"&amp;DB80))</f>
        <v>Høie_Bent_1971</v>
      </c>
      <c r="DG80" s="99"/>
      <c r="DH80" s="244" t="s">
        <v>825</v>
      </c>
      <c r="DI80" s="100">
        <f t="shared" ref="DI80" si="1093">IF(DM80="","",DI$3)</f>
        <v>43487</v>
      </c>
      <c r="DJ80" s="101" t="str">
        <f t="shared" ref="DJ80" si="1094">IF(DM80="","",DI$1)</f>
        <v>Solberg II</v>
      </c>
      <c r="DK80" s="102">
        <f t="shared" ref="DK80:DK114" si="1095">IF(DM80="","",DI$2)</f>
        <v>43117</v>
      </c>
      <c r="DL80" s="102">
        <f t="shared" ref="DL80:DL108" si="1096">IF(DM80="","",DI$3)</f>
        <v>43487</v>
      </c>
      <c r="DM80" s="104" t="str">
        <f t="shared" ref="DM80" si="1097">IF(DT80="","",IF(ISNUMBER(SEARCH(":",DT80)),MID(DT80,FIND(":",DT80)+2,FIND("(",DT80)-FIND(":",DT80)-3),LEFT(DT80,FIND("(",DT80)-2)))</f>
        <v>Bent Høie</v>
      </c>
      <c r="DN80" s="105" t="str">
        <f t="shared" ref="DN80" si="1098">IF(DT80="","",MID(DT80,FIND("(",DT80)+1,4))</f>
        <v>1971</v>
      </c>
      <c r="DO80" s="106" t="str">
        <f t="shared" ref="DO80" si="1099">IF(ISNUMBER(SEARCH("*female*",DT80)),"female",IF(ISNUMBER(SEARCH("*male*",DT80)),"male",""))</f>
        <v>male</v>
      </c>
      <c r="DP80" s="107" t="str">
        <f t="shared" ref="DP80" si="1100">IF(DT80="","",IF(ISERROR(MID(DT80,FIND("male,",DT80)+6,(FIND(")",DT80)-(FIND("male,",DT80)+6))))=TRUE,"missing/error",MID(DT80,FIND("male,",DT80)+6,(FIND(")",DT80)-(FIND("male,",DT80)+6)))))</f>
        <v>no_h01</v>
      </c>
      <c r="DQ80" s="108" t="str">
        <f t="shared" ref="DQ80" si="1101">IF(DM80="","",(MID(DM80,(SEARCH("^^",SUBSTITUTE(DM80," ","^^",LEN(DM80)-LEN(SUBSTITUTE(DM80," ","")))))+1,99)&amp;"_"&amp;LEFT(DM80,FIND(" ",DM80)-1)&amp;"_"&amp;DN80))</f>
        <v>Høie_Bent_1971</v>
      </c>
      <c r="DS80" s="99"/>
      <c r="DT80" s="244" t="s">
        <v>825</v>
      </c>
      <c r="DU80" s="100">
        <f t="shared" si="1046"/>
        <v>43830</v>
      </c>
      <c r="DV80" s="101" t="str">
        <f t="shared" ref="DV80" si="1102">IF(DY80="","",DU$1)</f>
        <v>Solberg III</v>
      </c>
      <c r="DW80" s="102">
        <f t="shared" ref="DW80" si="1103">IF(DY80="","",DU$2)</f>
        <v>43487</v>
      </c>
      <c r="DX80" s="102">
        <f t="shared" ref="DX80" si="1104">IF(DY80="","",DU$3)</f>
        <v>43830</v>
      </c>
      <c r="DY80" s="104" t="str">
        <f t="shared" ref="DY80" si="1105">IF(EF80="","",IF(ISNUMBER(SEARCH(":",EF80)),MID(EF80,FIND(":",EF80)+2,FIND("(",EF80)-FIND(":",EF80)-3),LEFT(EF80,FIND("(",EF80)-2)))</f>
        <v>Bent Høie</v>
      </c>
      <c r="DZ80" s="105" t="str">
        <f t="shared" ref="DZ80" si="1106">IF(EF80="","",MID(EF80,FIND("(",EF80)+1,4))</f>
        <v>1971</v>
      </c>
      <c r="EA80" s="106" t="str">
        <f t="shared" ref="EA80" si="1107">IF(ISNUMBER(SEARCH("*female*",EF80)),"female",IF(ISNUMBER(SEARCH("*male*",EF80)),"male",""))</f>
        <v>male</v>
      </c>
      <c r="EB80" s="107" t="str">
        <f t="shared" ref="EB80" si="1108">IF(EF80="","",IF(ISERROR(MID(EF80,FIND("male,",EF80)+6,(FIND(")",EF80)-(FIND("male,",EF80)+6))))=TRUE,"missing/error",MID(EF80,FIND("male,",EF80)+6,(FIND(")",EF80)-(FIND("male,",EF80)+6)))))</f>
        <v>no_h01</v>
      </c>
      <c r="EC80" s="108" t="str">
        <f t="shared" ref="EC80" si="1109">IF(DY80="","",(MID(DY80,(SEARCH("^^",SUBSTITUTE(DY80," ","^^",LEN(DY80)-LEN(SUBSTITUTE(DY80," ","")))))+1,99)&amp;"_"&amp;LEFT(DY80,FIND(" ",DY80)-1)&amp;"_"&amp;DZ80))</f>
        <v>Høie_Bent_1971</v>
      </c>
      <c r="EE80" s="99"/>
      <c r="EF80" s="244" t="s">
        <v>825</v>
      </c>
      <c r="EG80" s="100">
        <f t="shared" si="1047"/>
        <v>44483</v>
      </c>
      <c r="EH80" s="101" t="str">
        <f t="shared" si="832"/>
        <v>Solberg IV</v>
      </c>
      <c r="EI80" s="102">
        <f t="shared" si="623"/>
        <v>43854</v>
      </c>
      <c r="EJ80" s="102">
        <f t="shared" si="614"/>
        <v>44483</v>
      </c>
      <c r="EK80" s="104" t="str">
        <f t="shared" si="833"/>
        <v>Bent Høie</v>
      </c>
      <c r="EL80" s="105" t="str">
        <f t="shared" si="834"/>
        <v>1971</v>
      </c>
      <c r="EM80" s="106" t="str">
        <f t="shared" si="835"/>
        <v>male</v>
      </c>
      <c r="EN80" s="107" t="str">
        <f t="shared" si="836"/>
        <v>no_h01</v>
      </c>
      <c r="EO80" s="108" t="str">
        <f t="shared" si="837"/>
        <v>Høie_Bent_1971</v>
      </c>
      <c r="EQ80" s="99"/>
      <c r="ER80" s="244" t="s">
        <v>825</v>
      </c>
      <c r="ES80" s="100">
        <f t="shared" si="1048"/>
        <v>45291</v>
      </c>
      <c r="ET80" s="101" t="str">
        <f t="shared" si="1049"/>
        <v>Støre I</v>
      </c>
      <c r="EU80" s="102">
        <f t="shared" si="1050"/>
        <v>44483</v>
      </c>
      <c r="EV80" s="102">
        <f t="shared" si="1051"/>
        <v>45291</v>
      </c>
      <c r="EW80" s="104" t="str">
        <f t="shared" si="1052"/>
        <v>Ingvild Kjerkol</v>
      </c>
      <c r="EX80" s="105" t="str">
        <f t="shared" si="1053"/>
        <v>1975</v>
      </c>
      <c r="EY80" s="106" t="str">
        <f t="shared" si="1054"/>
        <v>female</v>
      </c>
      <c r="EZ80" s="107" t="str">
        <f t="shared" si="1055"/>
        <v>no_dna01</v>
      </c>
      <c r="FA80" s="108" t="str">
        <f t="shared" si="1056"/>
        <v>Kjerkol_Ingvild_1975</v>
      </c>
      <c r="FB80" s="2" t="str">
        <f t="shared" si="1057"/>
        <v/>
      </c>
      <c r="FC80" s="99"/>
      <c r="FD80" s="244" t="s">
        <v>964</v>
      </c>
      <c r="FE80" s="100"/>
      <c r="FF80" s="101"/>
      <c r="FG80" s="102"/>
      <c r="FH80" s="103"/>
      <c r="FI80" s="104"/>
      <c r="FJ80" s="105"/>
      <c r="FK80" s="106"/>
      <c r="FL80" s="107"/>
      <c r="FM80" s="108"/>
      <c r="FO80" s="99"/>
      <c r="FP80" s="244"/>
      <c r="FQ80" s="100"/>
      <c r="FR80" s="101"/>
      <c r="FS80" s="102"/>
      <c r="FT80" s="103"/>
      <c r="FU80" s="104"/>
      <c r="FV80" s="105"/>
      <c r="FW80" s="106"/>
      <c r="FX80" s="107"/>
      <c r="FY80" s="108"/>
      <c r="GA80" s="99"/>
      <c r="GB80" s="244"/>
      <c r="GC80" s="100"/>
      <c r="GD80" s="101"/>
      <c r="GE80" s="102"/>
      <c r="GF80" s="103"/>
      <c r="GG80" s="104"/>
      <c r="GH80" s="105"/>
      <c r="GI80" s="106"/>
      <c r="GJ80" s="107"/>
      <c r="GK80" s="108"/>
      <c r="GM80" s="99"/>
      <c r="GN80" s="244"/>
      <c r="GO80" s="100"/>
      <c r="GP80" s="101"/>
      <c r="GQ80" s="102"/>
      <c r="GR80" s="103"/>
      <c r="GS80" s="104"/>
      <c r="GT80" s="105"/>
      <c r="GU80" s="106"/>
      <c r="GV80" s="107"/>
      <c r="GW80" s="108"/>
      <c r="GY80" s="99"/>
      <c r="GZ80" s="244"/>
      <c r="HA80" s="100"/>
      <c r="HB80" s="101"/>
      <c r="HC80" s="102"/>
      <c r="HD80" s="103"/>
      <c r="HE80" s="104"/>
      <c r="HF80" s="105"/>
      <c r="HG80" s="106"/>
      <c r="HH80" s="107"/>
      <c r="HI80" s="108"/>
      <c r="HK80" s="99"/>
      <c r="HL80" s="244"/>
      <c r="HM80" s="100"/>
      <c r="HN80" s="101"/>
      <c r="HO80" s="102"/>
      <c r="HP80" s="103"/>
      <c r="HQ80" s="104"/>
      <c r="HR80" s="105"/>
      <c r="HS80" s="106"/>
      <c r="HT80" s="107"/>
      <c r="HU80" s="108"/>
      <c r="HW80" s="99"/>
      <c r="HX80" s="244"/>
      <c r="HY80" s="100"/>
      <c r="HZ80" s="101"/>
      <c r="IA80" s="102"/>
      <c r="IB80" s="103"/>
      <c r="IC80" s="104"/>
      <c r="ID80" s="105"/>
      <c r="IE80" s="106"/>
      <c r="IF80" s="107"/>
      <c r="IG80" s="108"/>
      <c r="II80" s="99"/>
      <c r="IJ80" s="244"/>
      <c r="IK80" s="100"/>
      <c r="IL80" s="101"/>
      <c r="IM80" s="102"/>
      <c r="IN80" s="103"/>
      <c r="IO80" s="104"/>
      <c r="IP80" s="105"/>
      <c r="IQ80" s="106"/>
      <c r="IR80" s="107"/>
      <c r="IS80" s="108"/>
      <c r="IU80" s="99"/>
      <c r="IV80" s="244"/>
      <c r="IW80" s="100"/>
      <c r="IX80" s="101"/>
      <c r="IY80" s="102"/>
      <c r="IZ80" s="103"/>
      <c r="JA80" s="104"/>
      <c r="JB80" s="105"/>
      <c r="JC80" s="106"/>
      <c r="JD80" s="107"/>
      <c r="JE80" s="108"/>
      <c r="JG80" s="99"/>
      <c r="JH80" s="244"/>
      <c r="JI80" s="100"/>
      <c r="JJ80" s="101"/>
      <c r="JK80" s="102"/>
      <c r="JL80" s="103"/>
      <c r="JM80" s="104"/>
      <c r="JN80" s="105"/>
      <c r="JO80" s="106"/>
      <c r="JP80" s="107"/>
      <c r="JQ80" s="108"/>
      <c r="JS80" s="99"/>
      <c r="JT80" s="244"/>
      <c r="JU80" s="100"/>
      <c r="JV80" s="101"/>
      <c r="JW80" s="102"/>
      <c r="JX80" s="103"/>
      <c r="JY80" s="104"/>
      <c r="JZ80" s="105"/>
      <c r="KA80" s="106"/>
      <c r="KB80" s="107"/>
      <c r="KC80" s="108"/>
      <c r="KE80" s="99"/>
      <c r="KF80" s="244"/>
    </row>
    <row r="81" spans="1:292" ht="13.5" customHeight="1" x14ac:dyDescent="0.25">
      <c r="A81" s="20"/>
      <c r="B81" s="2" t="s">
        <v>776</v>
      </c>
      <c r="C81" s="2" t="s">
        <v>806</v>
      </c>
      <c r="E81" s="100"/>
      <c r="F81" s="101"/>
      <c r="G81" s="102"/>
      <c r="H81" s="103"/>
      <c r="I81" s="104"/>
      <c r="J81" s="105"/>
      <c r="K81" s="106"/>
      <c r="L81" s="107"/>
      <c r="M81" s="108"/>
      <c r="O81" s="99"/>
      <c r="P81" s="244"/>
      <c r="Q81" s="100"/>
      <c r="R81" s="101"/>
      <c r="S81" s="102"/>
      <c r="T81" s="103"/>
      <c r="U81" s="104"/>
      <c r="V81" s="105"/>
      <c r="W81" s="106"/>
      <c r="X81" s="107"/>
      <c r="Y81" s="108"/>
      <c r="AA81" s="99"/>
      <c r="AB81" s="244"/>
      <c r="AC81" s="100"/>
      <c r="AD81" s="101"/>
      <c r="AE81" s="102"/>
      <c r="AF81" s="103"/>
      <c r="AG81" s="104"/>
      <c r="AH81" s="105"/>
      <c r="AI81" s="106"/>
      <c r="AJ81" s="107"/>
      <c r="AK81" s="108"/>
      <c r="AM81" s="99"/>
      <c r="AN81" s="244"/>
      <c r="AO81" s="100"/>
      <c r="AP81" s="101"/>
      <c r="AQ81" s="102"/>
      <c r="AR81" s="103"/>
      <c r="AS81" s="104"/>
      <c r="AT81" s="105"/>
      <c r="AU81" s="106"/>
      <c r="AV81" s="107"/>
      <c r="AW81" s="108"/>
      <c r="AY81" s="99"/>
      <c r="AZ81" s="244"/>
      <c r="BA81" s="100"/>
      <c r="BB81" s="101"/>
      <c r="BC81" s="102"/>
      <c r="BD81" s="103"/>
      <c r="BE81" s="104"/>
      <c r="BF81" s="105"/>
      <c r="BG81" s="106"/>
      <c r="BH81" s="107"/>
      <c r="BI81" s="108"/>
      <c r="BK81" s="99"/>
      <c r="BL81" s="244"/>
      <c r="BM81" s="100"/>
      <c r="BN81" s="101"/>
      <c r="BO81" s="102"/>
      <c r="BP81" s="103"/>
      <c r="BQ81" s="104"/>
      <c r="BR81" s="105"/>
      <c r="BS81" s="106"/>
      <c r="BT81" s="107"/>
      <c r="BU81" s="108"/>
      <c r="BW81" s="99"/>
      <c r="BX81" s="244"/>
      <c r="BY81" s="100">
        <f>IF(CC81="","",BY$3)</f>
        <v>40106</v>
      </c>
      <c r="BZ81" s="101" t="str">
        <f>IF(CC81="","",BY$1)</f>
        <v>Stoltenberg II</v>
      </c>
      <c r="CA81" s="102">
        <v>39619</v>
      </c>
      <c r="CB81" s="103">
        <v>40106</v>
      </c>
      <c r="CC81" s="104" t="str">
        <f t="shared" si="1079"/>
        <v>Bjarne Håkon Hanssen</v>
      </c>
      <c r="CD81" s="105" t="str">
        <f t="shared" si="1080"/>
        <v>1962</v>
      </c>
      <c r="CE81" s="106" t="str">
        <f t="shared" si="1081"/>
        <v>male</v>
      </c>
      <c r="CF81" s="107" t="s">
        <v>295</v>
      </c>
      <c r="CG81" s="108" t="str">
        <f t="shared" si="1082"/>
        <v>Hanssen_Bjarne_1962</v>
      </c>
      <c r="CH81" s="2" t="str">
        <f t="shared" si="1083"/>
        <v/>
      </c>
      <c r="CI81" s="99"/>
      <c r="CJ81" s="244" t="s">
        <v>655</v>
      </c>
      <c r="CK81" s="100">
        <f t="shared" si="926"/>
        <v>41563</v>
      </c>
      <c r="CL81" s="101" t="str">
        <f t="shared" si="927"/>
        <v>Stoltenberg III</v>
      </c>
      <c r="CM81" s="102">
        <v>41173</v>
      </c>
      <c r="CN81" s="103">
        <f>CK$3</f>
        <v>41563</v>
      </c>
      <c r="CO81" s="104" t="str">
        <f>IF(CV81="","",IF(ISNUMBER(SEARCH(":",CV81)),MID(CV81,FIND(":",CV81)+2,FIND("(",CV81)-FIND(":",CV81)-3),LEFT(CV81,FIND("(",CV81)-2)))</f>
        <v>Jonas Gahr Støre</v>
      </c>
      <c r="CP81" s="105" t="str">
        <f>IF(CV81="","",MID(CV81,FIND("(",CV81)+1,4))</f>
        <v>1960</v>
      </c>
      <c r="CQ81" s="106" t="str">
        <f>IF(ISNUMBER(SEARCH("*female*",CV81)),"female",IF(ISNUMBER(SEARCH("*male*",CV81)),"male",""))</f>
        <v>male</v>
      </c>
      <c r="CR81" s="107" t="s">
        <v>295</v>
      </c>
      <c r="CS81" s="108" t="str">
        <f>IF(CO81="","",(MID(CO81,(SEARCH("^^",SUBSTITUTE(CO81," ","^^",LEN(CO81)-LEN(SUBSTITUTE(CO81," ","")))))+1,99)&amp;"_"&amp;LEFT(CO81,FIND(" ",CO81)-1)&amp;"_"&amp;CP81))</f>
        <v>Støre_Jonas_1960</v>
      </c>
      <c r="CT81" s="2" t="str">
        <f>IF(CV81="","",IF((LEN(CV81)-LEN(SUBSTITUTE(CV81,"male","")))/LEN("male")&gt;1,"!",IF(RIGHT(CV81,1)=")","",IF(RIGHT(CV81,2)=") ","",IF(RIGHT(CV81,2)=").","","!!")))))</f>
        <v/>
      </c>
      <c r="CU81" s="99"/>
      <c r="CV81" s="244" t="s">
        <v>688</v>
      </c>
      <c r="CW81" s="100"/>
      <c r="CX81" s="101"/>
      <c r="CY81" s="102" t="str">
        <f t="shared" si="935"/>
        <v/>
      </c>
      <c r="CZ81" s="102" t="str">
        <f t="shared" si="936"/>
        <v/>
      </c>
      <c r="DA81" s="104"/>
      <c r="DB81" s="105"/>
      <c r="DC81" s="106"/>
      <c r="DD81" s="107"/>
      <c r="DE81" s="108"/>
      <c r="DG81" s="99"/>
      <c r="DH81" s="244"/>
      <c r="DI81" s="100"/>
      <c r="DJ81" s="101"/>
      <c r="DK81" s="102" t="str">
        <f t="shared" si="1095"/>
        <v/>
      </c>
      <c r="DL81" s="102" t="str">
        <f t="shared" si="1096"/>
        <v/>
      </c>
      <c r="DM81" s="104"/>
      <c r="DN81" s="105"/>
      <c r="DO81" s="106"/>
      <c r="DP81" s="107"/>
      <c r="DQ81" s="108"/>
      <c r="DS81" s="99"/>
      <c r="DT81" s="244"/>
      <c r="DU81" s="100" t="str">
        <f t="shared" si="1046"/>
        <v/>
      </c>
      <c r="DV81" s="101"/>
      <c r="DW81" s="102" t="str">
        <f t="shared" ref="DW81:DW114" si="1110">IF(DY81="","",DU$2)</f>
        <v/>
      </c>
      <c r="DX81" s="102" t="str">
        <f t="shared" ref="DX81:DX114" si="1111">IF(DY81="","",DU$3)</f>
        <v/>
      </c>
      <c r="DY81" s="104"/>
      <c r="DZ81" s="105"/>
      <c r="EA81" s="106"/>
      <c r="EB81" s="107"/>
      <c r="EC81" s="108"/>
      <c r="EE81" s="99"/>
      <c r="EF81" s="244"/>
      <c r="EG81" s="100" t="str">
        <f t="shared" si="1047"/>
        <v/>
      </c>
      <c r="EH81" s="101"/>
      <c r="EI81" s="102" t="str">
        <f t="shared" si="623"/>
        <v/>
      </c>
      <c r="EJ81" s="102" t="str">
        <f t="shared" si="614"/>
        <v/>
      </c>
      <c r="EK81" s="104"/>
      <c r="EL81" s="105"/>
      <c r="EM81" s="106"/>
      <c r="EN81" s="107"/>
      <c r="EO81" s="108"/>
      <c r="EQ81" s="99"/>
      <c r="ER81" s="244"/>
      <c r="ES81" s="100" t="str">
        <f t="shared" si="1048"/>
        <v/>
      </c>
      <c r="ET81" s="101" t="str">
        <f t="shared" si="1049"/>
        <v/>
      </c>
      <c r="EU81" s="102" t="str">
        <f t="shared" si="1050"/>
        <v/>
      </c>
      <c r="EV81" s="102" t="str">
        <f t="shared" si="1051"/>
        <v/>
      </c>
      <c r="EW81" s="104" t="str">
        <f t="shared" si="1052"/>
        <v/>
      </c>
      <c r="EX81" s="105" t="str">
        <f t="shared" si="1053"/>
        <v/>
      </c>
      <c r="EY81" s="106" t="str">
        <f t="shared" si="1054"/>
        <v/>
      </c>
      <c r="EZ81" s="107" t="str">
        <f t="shared" si="1055"/>
        <v/>
      </c>
      <c r="FA81" s="108" t="str">
        <f t="shared" si="1056"/>
        <v/>
      </c>
      <c r="FB81" s="2" t="str">
        <f t="shared" si="1057"/>
        <v/>
      </c>
      <c r="FC81" s="99"/>
      <c r="FD81" s="244"/>
      <c r="FE81" s="100"/>
      <c r="FF81" s="101"/>
      <c r="FG81" s="102"/>
      <c r="FH81" s="103"/>
      <c r="FI81" s="104"/>
      <c r="FJ81" s="105"/>
      <c r="FK81" s="106"/>
      <c r="FL81" s="107"/>
      <c r="FM81" s="108"/>
      <c r="FO81" s="99"/>
      <c r="FP81" s="244"/>
      <c r="FQ81" s="100"/>
      <c r="FR81" s="101"/>
      <c r="FS81" s="102"/>
      <c r="FT81" s="103"/>
      <c r="FU81" s="104"/>
      <c r="FV81" s="105"/>
      <c r="FW81" s="106"/>
      <c r="FX81" s="107"/>
      <c r="FY81" s="108"/>
      <c r="GA81" s="99"/>
      <c r="GB81" s="244"/>
      <c r="GC81" s="100"/>
      <c r="GD81" s="101"/>
      <c r="GE81" s="102"/>
      <c r="GF81" s="103"/>
      <c r="GG81" s="104"/>
      <c r="GH81" s="105"/>
      <c r="GI81" s="106"/>
      <c r="GJ81" s="107"/>
      <c r="GK81" s="108"/>
      <c r="GM81" s="99"/>
      <c r="GN81" s="244"/>
      <c r="GO81" s="100"/>
      <c r="GP81" s="101"/>
      <c r="GQ81" s="102"/>
      <c r="GR81" s="103"/>
      <c r="GS81" s="104"/>
      <c r="GT81" s="105"/>
      <c r="GU81" s="106"/>
      <c r="GV81" s="107"/>
      <c r="GW81" s="108"/>
      <c r="GY81" s="99"/>
      <c r="GZ81" s="244"/>
      <c r="HA81" s="100"/>
      <c r="HB81" s="101"/>
      <c r="HC81" s="102"/>
      <c r="HD81" s="103"/>
      <c r="HE81" s="104"/>
      <c r="HF81" s="105"/>
      <c r="HG81" s="106"/>
      <c r="HH81" s="107"/>
      <c r="HI81" s="108"/>
      <c r="HK81" s="99"/>
      <c r="HL81" s="244"/>
      <c r="HM81" s="100"/>
      <c r="HN81" s="101"/>
      <c r="HO81" s="102"/>
      <c r="HP81" s="103"/>
      <c r="HQ81" s="104"/>
      <c r="HR81" s="105"/>
      <c r="HS81" s="106"/>
      <c r="HT81" s="107"/>
      <c r="HU81" s="108"/>
      <c r="HW81" s="99"/>
      <c r="HX81" s="244"/>
      <c r="HY81" s="100"/>
      <c r="HZ81" s="101"/>
      <c r="IA81" s="102"/>
      <c r="IB81" s="103"/>
      <c r="IC81" s="104"/>
      <c r="ID81" s="105"/>
      <c r="IE81" s="106"/>
      <c r="IF81" s="107"/>
      <c r="IG81" s="108"/>
      <c r="II81" s="99"/>
      <c r="IJ81" s="244"/>
      <c r="IK81" s="100"/>
      <c r="IL81" s="101"/>
      <c r="IM81" s="102"/>
      <c r="IN81" s="103"/>
      <c r="IO81" s="104"/>
      <c r="IP81" s="105"/>
      <c r="IQ81" s="106"/>
      <c r="IR81" s="107"/>
      <c r="IS81" s="108"/>
      <c r="IU81" s="99"/>
      <c r="IV81" s="244"/>
      <c r="IW81" s="100"/>
      <c r="IX81" s="101"/>
      <c r="IY81" s="102"/>
      <c r="IZ81" s="103"/>
      <c r="JA81" s="104"/>
      <c r="JB81" s="105"/>
      <c r="JC81" s="106"/>
      <c r="JD81" s="107"/>
      <c r="JE81" s="108"/>
      <c r="JG81" s="99"/>
      <c r="JH81" s="244"/>
      <c r="JI81" s="100"/>
      <c r="JJ81" s="101"/>
      <c r="JK81" s="102"/>
      <c r="JL81" s="103"/>
      <c r="JM81" s="104"/>
      <c r="JN81" s="105"/>
      <c r="JO81" s="106"/>
      <c r="JP81" s="107"/>
      <c r="JQ81" s="108"/>
      <c r="JS81" s="99"/>
      <c r="JT81" s="244"/>
      <c r="JU81" s="100"/>
      <c r="JV81" s="101"/>
      <c r="JW81" s="102"/>
      <c r="JX81" s="103"/>
      <c r="JY81" s="104"/>
      <c r="JZ81" s="105"/>
      <c r="KA81" s="106"/>
      <c r="KB81" s="107"/>
      <c r="KC81" s="108"/>
      <c r="KE81" s="99"/>
      <c r="KF81" s="244"/>
    </row>
    <row r="82" spans="1:292" ht="13.5" customHeight="1" x14ac:dyDescent="0.25">
      <c r="A82" s="20"/>
      <c r="B82" s="99" t="s">
        <v>563</v>
      </c>
      <c r="C82" s="2" t="s">
        <v>564</v>
      </c>
      <c r="D82" s="244"/>
      <c r="E82" s="100">
        <f t="shared" si="184"/>
        <v>34226</v>
      </c>
      <c r="F82" s="101" t="str">
        <f t="shared" si="185"/>
        <v>Brundtland III</v>
      </c>
      <c r="G82" s="102">
        <v>33180</v>
      </c>
      <c r="H82" s="103">
        <v>34226</v>
      </c>
      <c r="I82" s="104" t="str">
        <f t="shared" si="186"/>
        <v>Gunhild Oyangen</v>
      </c>
      <c r="J82" s="105" t="str">
        <f t="shared" si="187"/>
        <v>1947</v>
      </c>
      <c r="K82" s="106" t="str">
        <f t="shared" si="188"/>
        <v>female</v>
      </c>
      <c r="L82" s="107" t="str">
        <f t="shared" si="189"/>
        <v>no_dna01</v>
      </c>
      <c r="M82" s="108" t="str">
        <f t="shared" si="190"/>
        <v>Oyangen_Gunhild_1947</v>
      </c>
      <c r="N82" s="2" t="str">
        <f t="shared" si="191"/>
        <v/>
      </c>
      <c r="O82" s="99"/>
      <c r="P82" s="244" t="s">
        <v>715</v>
      </c>
      <c r="Q82" s="100">
        <f t="shared" si="192"/>
        <v>35363</v>
      </c>
      <c r="R82" s="101" t="str">
        <f t="shared" si="193"/>
        <v>Brundtland IV</v>
      </c>
      <c r="S82" s="102">
        <v>34226</v>
      </c>
      <c r="T82" s="103">
        <v>35363</v>
      </c>
      <c r="U82" s="104" t="str">
        <f t="shared" si="194"/>
        <v>Gunhild Oyangen</v>
      </c>
      <c r="V82" s="105" t="str">
        <f t="shared" si="195"/>
        <v>1947</v>
      </c>
      <c r="W82" s="106" t="str">
        <f t="shared" si="196"/>
        <v>female</v>
      </c>
      <c r="X82" s="107" t="str">
        <f t="shared" si="197"/>
        <v>no_dna01</v>
      </c>
      <c r="Y82" s="108" t="str">
        <f t="shared" si="198"/>
        <v>Oyangen_Gunhild_1947</v>
      </c>
      <c r="Z82" s="2" t="str">
        <f t="shared" si="199"/>
        <v/>
      </c>
      <c r="AA82" s="99"/>
      <c r="AB82" s="244" t="s">
        <v>715</v>
      </c>
      <c r="AC82" s="100">
        <f t="shared" si="200"/>
        <v>35720</v>
      </c>
      <c r="AD82" s="101" t="str">
        <f t="shared" si="201"/>
        <v>Jagland I</v>
      </c>
      <c r="AE82" s="102">
        <v>35363</v>
      </c>
      <c r="AF82" s="103">
        <v>35713</v>
      </c>
      <c r="AG82" s="104" t="str">
        <f t="shared" si="202"/>
        <v>Dag Terje Andersen</v>
      </c>
      <c r="AH82" s="105" t="str">
        <f t="shared" si="203"/>
        <v>1957</v>
      </c>
      <c r="AI82" s="106" t="str">
        <f t="shared" si="204"/>
        <v>male</v>
      </c>
      <c r="AJ82" s="107" t="str">
        <f t="shared" si="205"/>
        <v>no_dna01</v>
      </c>
      <c r="AK82" s="108" t="str">
        <f t="shared" si="206"/>
        <v>Andersen_Dag_1957</v>
      </c>
      <c r="AL82" s="2" t="str">
        <f t="shared" si="207"/>
        <v/>
      </c>
      <c r="AM82" s="99"/>
      <c r="AN82" s="244" t="s">
        <v>716</v>
      </c>
      <c r="AO82" s="100">
        <f t="shared" si="208"/>
        <v>36602</v>
      </c>
      <c r="AP82" s="101" t="str">
        <f t="shared" si="209"/>
        <v>Bondevik I</v>
      </c>
      <c r="AQ82" s="102">
        <v>35713</v>
      </c>
      <c r="AR82" s="103">
        <v>36602</v>
      </c>
      <c r="AS82" s="104" t="str">
        <f t="shared" si="210"/>
        <v>Kåre Gjønnes</v>
      </c>
      <c r="AT82" s="105" t="str">
        <f t="shared" si="211"/>
        <v>1942</v>
      </c>
      <c r="AU82" s="106" t="str">
        <f t="shared" si="212"/>
        <v>male</v>
      </c>
      <c r="AV82" s="107" t="s">
        <v>296</v>
      </c>
      <c r="AW82" s="108" t="str">
        <f t="shared" si="213"/>
        <v>Gjønnes_Kåre_1942</v>
      </c>
      <c r="AX82" s="2" t="str">
        <f t="shared" si="214"/>
        <v/>
      </c>
      <c r="AY82" s="99"/>
      <c r="AZ82" s="244" t="s">
        <v>759</v>
      </c>
      <c r="BA82" s="100">
        <f t="shared" si="215"/>
        <v>37183</v>
      </c>
      <c r="BB82" s="101" t="str">
        <f t="shared" si="216"/>
        <v>Stoltenberg I</v>
      </c>
      <c r="BC82" s="102">
        <v>36602</v>
      </c>
      <c r="BD82" s="103">
        <v>37183</v>
      </c>
      <c r="BE82" s="104" t="str">
        <f t="shared" si="217"/>
        <v>Bjarne Håkon Hanssen</v>
      </c>
      <c r="BF82" s="105" t="str">
        <f t="shared" si="218"/>
        <v>1962</v>
      </c>
      <c r="BG82" s="106" t="str">
        <f t="shared" si="219"/>
        <v>male</v>
      </c>
      <c r="BH82" s="107" t="str">
        <f t="shared" si="220"/>
        <v>no_dna01</v>
      </c>
      <c r="BI82" s="108" t="str">
        <f t="shared" si="221"/>
        <v>Hanssen_Bjarne_1962</v>
      </c>
      <c r="BJ82" s="2" t="str">
        <f t="shared" si="222"/>
        <v/>
      </c>
      <c r="BK82" s="99"/>
      <c r="BL82" s="244" t="s">
        <v>717</v>
      </c>
      <c r="BM82" s="100">
        <f t="shared" si="223"/>
        <v>38642</v>
      </c>
      <c r="BN82" s="101" t="str">
        <f t="shared" si="224"/>
        <v>Bondevik II</v>
      </c>
      <c r="BO82" s="102">
        <v>37183</v>
      </c>
      <c r="BP82" s="103">
        <v>38642</v>
      </c>
      <c r="BQ82" s="104" t="str">
        <f t="shared" si="225"/>
        <v xml:space="preserve"> Lars Sponheim</v>
      </c>
      <c r="BR82" s="105" t="str">
        <f t="shared" si="226"/>
        <v>1957</v>
      </c>
      <c r="BS82" s="106" t="str">
        <f t="shared" si="227"/>
        <v>male</v>
      </c>
      <c r="BT82" s="107" t="s">
        <v>298</v>
      </c>
      <c r="BU82" s="108" t="str">
        <f t="shared" si="228"/>
        <v>Sponheim__1957</v>
      </c>
      <c r="BV82" s="2" t="str">
        <f t="shared" si="229"/>
        <v/>
      </c>
      <c r="BW82" s="99"/>
      <c r="BX82" s="244" t="s">
        <v>657</v>
      </c>
      <c r="BY82" s="100" t="str">
        <f t="shared" si="230"/>
        <v/>
      </c>
      <c r="BZ82" s="101" t="str">
        <f t="shared" si="231"/>
        <v/>
      </c>
      <c r="CA82" s="102" t="s">
        <v>292</v>
      </c>
      <c r="CB82" s="103" t="s">
        <v>292</v>
      </c>
      <c r="CC82" s="104" t="str">
        <f t="shared" si="232"/>
        <v/>
      </c>
      <c r="CD82" s="105" t="str">
        <f t="shared" si="233"/>
        <v/>
      </c>
      <c r="CE82" s="106" t="str">
        <f t="shared" si="234"/>
        <v/>
      </c>
      <c r="CF82" s="107" t="s">
        <v>292</v>
      </c>
      <c r="CG82" s="108" t="str">
        <f t="shared" si="235"/>
        <v/>
      </c>
      <c r="CH82" s="2" t="str">
        <f t="shared" si="236"/>
        <v/>
      </c>
      <c r="CI82" s="99"/>
      <c r="CJ82" s="244" t="s">
        <v>292</v>
      </c>
      <c r="CK82" s="100" t="str">
        <f t="shared" si="237"/>
        <v/>
      </c>
      <c r="CL82" s="101" t="str">
        <f t="shared" si="238"/>
        <v/>
      </c>
      <c r="CM82" s="102" t="s">
        <v>292</v>
      </c>
      <c r="CN82" s="103" t="s">
        <v>292</v>
      </c>
      <c r="CO82" s="104" t="str">
        <f t="shared" si="239"/>
        <v/>
      </c>
      <c r="CP82" s="105" t="str">
        <f t="shared" si="240"/>
        <v/>
      </c>
      <c r="CQ82" s="106" t="str">
        <f t="shared" si="241"/>
        <v/>
      </c>
      <c r="CR82" s="107" t="s">
        <v>292</v>
      </c>
      <c r="CS82" s="108" t="str">
        <f t="shared" si="242"/>
        <v/>
      </c>
      <c r="CT82" s="2" t="str">
        <f t="shared" si="243"/>
        <v/>
      </c>
      <c r="CU82" s="99"/>
      <c r="CV82" s="244" t="s">
        <v>292</v>
      </c>
      <c r="CW82" s="100" t="str">
        <f t="shared" si="244"/>
        <v/>
      </c>
      <c r="CX82" s="101" t="str">
        <f t="shared" si="245"/>
        <v/>
      </c>
      <c r="CY82" s="102" t="str">
        <f t="shared" si="246"/>
        <v/>
      </c>
      <c r="CZ82" s="102" t="str">
        <f t="shared" si="247"/>
        <v/>
      </c>
      <c r="DA82" s="104" t="str">
        <f t="shared" si="248"/>
        <v/>
      </c>
      <c r="DB82" s="105" t="str">
        <f t="shared" si="249"/>
        <v/>
      </c>
      <c r="DC82" s="106" t="str">
        <f t="shared" si="250"/>
        <v/>
      </c>
      <c r="DD82" s="107" t="str">
        <f t="shared" si="251"/>
        <v/>
      </c>
      <c r="DE82" s="108" t="str">
        <f t="shared" si="252"/>
        <v/>
      </c>
      <c r="DF82" s="2" t="str">
        <f t="shared" si="253"/>
        <v/>
      </c>
      <c r="DG82" s="99"/>
      <c r="DH82" s="244"/>
      <c r="DI82" s="100" t="str">
        <f t="shared" si="254"/>
        <v/>
      </c>
      <c r="DJ82" s="101" t="str">
        <f t="shared" si="255"/>
        <v/>
      </c>
      <c r="DK82" s="102" t="str">
        <f t="shared" si="1095"/>
        <v/>
      </c>
      <c r="DL82" s="102" t="str">
        <f t="shared" si="1096"/>
        <v/>
      </c>
      <c r="DM82" s="104" t="str">
        <f t="shared" si="258"/>
        <v/>
      </c>
      <c r="DN82" s="105" t="str">
        <f t="shared" si="259"/>
        <v/>
      </c>
      <c r="DO82" s="106" t="str">
        <f t="shared" si="260"/>
        <v/>
      </c>
      <c r="DP82" s="107" t="str">
        <f t="shared" si="261"/>
        <v/>
      </c>
      <c r="DQ82" s="108" t="str">
        <f t="shared" si="262"/>
        <v/>
      </c>
      <c r="DR82" s="2" t="str">
        <f t="shared" si="263"/>
        <v/>
      </c>
      <c r="DS82" s="99"/>
      <c r="DT82" s="244"/>
      <c r="DU82" s="100" t="str">
        <f t="shared" si="1046"/>
        <v/>
      </c>
      <c r="DV82" s="101" t="str">
        <f t="shared" si="264"/>
        <v/>
      </c>
      <c r="DW82" s="102" t="str">
        <f t="shared" si="1110"/>
        <v/>
      </c>
      <c r="DX82" s="102" t="str">
        <f t="shared" si="1111"/>
        <v/>
      </c>
      <c r="DY82" s="104" t="str">
        <f t="shared" si="267"/>
        <v/>
      </c>
      <c r="DZ82" s="105" t="str">
        <f t="shared" si="268"/>
        <v/>
      </c>
      <c r="EA82" s="106" t="str">
        <f t="shared" si="269"/>
        <v/>
      </c>
      <c r="EB82" s="107" t="str">
        <f t="shared" si="270"/>
        <v/>
      </c>
      <c r="EC82" s="108" t="str">
        <f t="shared" si="271"/>
        <v/>
      </c>
      <c r="ED82" s="2" t="str">
        <f t="shared" si="272"/>
        <v/>
      </c>
      <c r="EE82" s="99"/>
      <c r="EF82" s="244"/>
      <c r="EG82" s="100" t="str">
        <f t="shared" si="1047"/>
        <v/>
      </c>
      <c r="EH82" s="101" t="str">
        <f t="shared" ref="EH82:EH84" si="1112">IF(EK82="","",EG$1)</f>
        <v/>
      </c>
      <c r="EI82" s="102" t="str">
        <f t="shared" si="623"/>
        <v/>
      </c>
      <c r="EJ82" s="102" t="str">
        <f t="shared" si="614"/>
        <v/>
      </c>
      <c r="EK82" s="104" t="str">
        <f t="shared" ref="EK82:EK84" si="1113">IF(ER82="","",IF(ISNUMBER(SEARCH(":",ER82)),MID(ER82,FIND(":",ER82)+2,FIND("(",ER82)-FIND(":",ER82)-3),LEFT(ER82,FIND("(",ER82)-2)))</f>
        <v/>
      </c>
      <c r="EL82" s="105" t="str">
        <f t="shared" ref="EL82:EL84" si="1114">IF(ER82="","",MID(ER82,FIND("(",ER82)+1,4))</f>
        <v/>
      </c>
      <c r="EM82" s="106" t="str">
        <f t="shared" ref="EM82:EM84" si="1115">IF(ISNUMBER(SEARCH("*female*",ER82)),"female",IF(ISNUMBER(SEARCH("*male*",ER82)),"male",""))</f>
        <v/>
      </c>
      <c r="EN82" s="107" t="str">
        <f t="shared" ref="EN82:EN84" si="1116">IF(ER82="","",IF(ISERROR(MID(ER82,FIND("male,",ER82)+6,(FIND(")",ER82)-(FIND("male,",ER82)+6))))=TRUE,"missing/error",MID(ER82,FIND("male,",ER82)+6,(FIND(")",ER82)-(FIND("male,",ER82)+6)))))</f>
        <v/>
      </c>
      <c r="EO82" s="108" t="str">
        <f t="shared" ref="EO82:EO84" si="1117">IF(EK82="","",(MID(EK82,(SEARCH("^^",SUBSTITUTE(EK82," ","^^",LEN(EK82)-LEN(SUBSTITUTE(EK82," ","")))))+1,99)&amp;"_"&amp;LEFT(EK82,FIND(" ",EK82)-1)&amp;"_"&amp;EL82))</f>
        <v/>
      </c>
      <c r="EP82" s="2" t="str">
        <f t="shared" ref="EP82:EP84" si="1118">IF(ER82="","",IF((LEN(ER82)-LEN(SUBSTITUTE(ER82,"male","")))/LEN("male")&gt;1,"!",IF(RIGHT(ER82,1)=")","",IF(RIGHT(ER82,2)=") ","",IF(RIGHT(ER82,2)=").","","!!")))))</f>
        <v/>
      </c>
      <c r="EQ82" s="99"/>
      <c r="ER82" s="244"/>
      <c r="ES82" s="100" t="str">
        <f t="shared" si="1048"/>
        <v/>
      </c>
      <c r="ET82" s="101" t="str">
        <f t="shared" si="1049"/>
        <v/>
      </c>
      <c r="EU82" s="102" t="str">
        <f t="shared" si="1050"/>
        <v/>
      </c>
      <c r="EV82" s="102" t="str">
        <f t="shared" si="1051"/>
        <v/>
      </c>
      <c r="EW82" s="104" t="str">
        <f t="shared" si="1052"/>
        <v/>
      </c>
      <c r="EX82" s="105" t="str">
        <f t="shared" si="1053"/>
        <v/>
      </c>
      <c r="EY82" s="106" t="str">
        <f t="shared" si="1054"/>
        <v/>
      </c>
      <c r="EZ82" s="107" t="str">
        <f t="shared" si="1055"/>
        <v/>
      </c>
      <c r="FA82" s="108" t="str">
        <f t="shared" si="1056"/>
        <v/>
      </c>
      <c r="FB82" s="2" t="str">
        <f t="shared" si="1057"/>
        <v/>
      </c>
      <c r="FC82" s="99"/>
      <c r="FD82" s="244"/>
      <c r="FE82" s="100"/>
      <c r="FF82" s="101" t="str">
        <f t="shared" si="284"/>
        <v/>
      </c>
      <c r="FG82" s="102"/>
      <c r="FH82" s="103"/>
      <c r="FI82" s="104" t="str">
        <f t="shared" si="285"/>
        <v/>
      </c>
      <c r="FJ82" s="105" t="str">
        <f t="shared" si="286"/>
        <v/>
      </c>
      <c r="FK82" s="106" t="str">
        <f t="shared" si="287"/>
        <v/>
      </c>
      <c r="FL82" s="107" t="str">
        <f t="shared" si="288"/>
        <v/>
      </c>
      <c r="FM82" s="108" t="str">
        <f t="shared" si="289"/>
        <v/>
      </c>
      <c r="FN82" s="2" t="str">
        <f t="shared" si="290"/>
        <v/>
      </c>
      <c r="FO82" s="99"/>
      <c r="FP82" s="244"/>
      <c r="FQ82" s="100" t="str">
        <f t="shared" si="291"/>
        <v/>
      </c>
      <c r="FR82" s="101" t="str">
        <f t="shared" si="292"/>
        <v/>
      </c>
      <c r="FS82" s="102"/>
      <c r="FT82" s="103"/>
      <c r="FU82" s="104" t="str">
        <f t="shared" si="293"/>
        <v/>
      </c>
      <c r="FV82" s="105" t="str">
        <f t="shared" si="294"/>
        <v/>
      </c>
      <c r="FW82" s="106" t="str">
        <f t="shared" si="295"/>
        <v/>
      </c>
      <c r="FX82" s="107" t="str">
        <f t="shared" si="296"/>
        <v/>
      </c>
      <c r="FY82" s="108" t="str">
        <f t="shared" si="297"/>
        <v/>
      </c>
      <c r="FZ82" s="2" t="str">
        <f t="shared" si="298"/>
        <v/>
      </c>
      <c r="GA82" s="99"/>
      <c r="GB82" s="244"/>
      <c r="GC82" s="100" t="str">
        <f t="shared" si="299"/>
        <v/>
      </c>
      <c r="GD82" s="101" t="str">
        <f t="shared" si="300"/>
        <v/>
      </c>
      <c r="GE82" s="102"/>
      <c r="GF82" s="103"/>
      <c r="GG82" s="104" t="str">
        <f t="shared" si="301"/>
        <v/>
      </c>
      <c r="GH82" s="105" t="str">
        <f t="shared" si="302"/>
        <v/>
      </c>
      <c r="GI82" s="106" t="str">
        <f t="shared" si="303"/>
        <v/>
      </c>
      <c r="GJ82" s="107" t="str">
        <f t="shared" si="304"/>
        <v/>
      </c>
      <c r="GK82" s="108" t="str">
        <f t="shared" si="305"/>
        <v/>
      </c>
      <c r="GL82" s="2" t="str">
        <f t="shared" si="306"/>
        <v/>
      </c>
      <c r="GM82" s="99"/>
      <c r="GN82" s="244"/>
      <c r="GO82" s="100" t="str">
        <f t="shared" si="307"/>
        <v/>
      </c>
      <c r="GP82" s="101" t="str">
        <f t="shared" si="308"/>
        <v/>
      </c>
      <c r="GQ82" s="102"/>
      <c r="GR82" s="103"/>
      <c r="GS82" s="104" t="str">
        <f t="shared" si="309"/>
        <v/>
      </c>
      <c r="GT82" s="105" t="str">
        <f t="shared" si="310"/>
        <v/>
      </c>
      <c r="GU82" s="106" t="str">
        <f t="shared" si="311"/>
        <v/>
      </c>
      <c r="GV82" s="107" t="str">
        <f t="shared" si="312"/>
        <v/>
      </c>
      <c r="GW82" s="108" t="str">
        <f t="shared" si="313"/>
        <v/>
      </c>
      <c r="GX82" s="2" t="str">
        <f t="shared" si="314"/>
        <v/>
      </c>
      <c r="GY82" s="99"/>
      <c r="GZ82" s="244"/>
      <c r="HA82" s="100" t="str">
        <f t="shared" si="315"/>
        <v/>
      </c>
      <c r="HB82" s="101" t="str">
        <f t="shared" si="316"/>
        <v/>
      </c>
      <c r="HC82" s="102"/>
      <c r="HD82" s="103"/>
      <c r="HE82" s="104" t="str">
        <f t="shared" si="317"/>
        <v/>
      </c>
      <c r="HF82" s="105" t="str">
        <f t="shared" si="318"/>
        <v/>
      </c>
      <c r="HG82" s="106" t="str">
        <f t="shared" si="319"/>
        <v/>
      </c>
      <c r="HH82" s="107" t="str">
        <f t="shared" si="320"/>
        <v/>
      </c>
      <c r="HI82" s="108" t="str">
        <f t="shared" si="321"/>
        <v/>
      </c>
      <c r="HJ82" s="2" t="str">
        <f t="shared" si="322"/>
        <v/>
      </c>
      <c r="HK82" s="99"/>
      <c r="HL82" s="244"/>
      <c r="HM82" s="100" t="str">
        <f t="shared" si="323"/>
        <v/>
      </c>
      <c r="HN82" s="101" t="str">
        <f t="shared" si="324"/>
        <v/>
      </c>
      <c r="HO82" s="102"/>
      <c r="HP82" s="103"/>
      <c r="HQ82" s="104" t="str">
        <f t="shared" si="325"/>
        <v/>
      </c>
      <c r="HR82" s="105" t="str">
        <f t="shared" si="326"/>
        <v/>
      </c>
      <c r="HS82" s="106" t="str">
        <f t="shared" si="327"/>
        <v/>
      </c>
      <c r="HT82" s="107" t="str">
        <f t="shared" si="328"/>
        <v/>
      </c>
      <c r="HU82" s="108" t="str">
        <f t="shared" si="329"/>
        <v/>
      </c>
      <c r="HV82" s="2" t="str">
        <f t="shared" si="330"/>
        <v/>
      </c>
      <c r="HW82" s="99"/>
      <c r="HX82" s="244"/>
      <c r="HY82" s="100" t="str">
        <f t="shared" si="331"/>
        <v/>
      </c>
      <c r="HZ82" s="101" t="str">
        <f t="shared" si="332"/>
        <v/>
      </c>
      <c r="IA82" s="102"/>
      <c r="IB82" s="103"/>
      <c r="IC82" s="104" t="str">
        <f t="shared" si="333"/>
        <v/>
      </c>
      <c r="ID82" s="105" t="str">
        <f t="shared" si="334"/>
        <v/>
      </c>
      <c r="IE82" s="106" t="str">
        <f t="shared" si="335"/>
        <v/>
      </c>
      <c r="IF82" s="107" t="str">
        <f t="shared" si="336"/>
        <v/>
      </c>
      <c r="IG82" s="108" t="str">
        <f t="shared" si="337"/>
        <v/>
      </c>
      <c r="IH82" s="2" t="str">
        <f t="shared" si="338"/>
        <v/>
      </c>
      <c r="II82" s="99"/>
      <c r="IJ82" s="244"/>
      <c r="IK82" s="100" t="str">
        <f t="shared" si="339"/>
        <v/>
      </c>
      <c r="IL82" s="101" t="str">
        <f t="shared" si="340"/>
        <v/>
      </c>
      <c r="IM82" s="102"/>
      <c r="IN82" s="103"/>
      <c r="IO82" s="104" t="str">
        <f t="shared" si="341"/>
        <v/>
      </c>
      <c r="IP82" s="105" t="str">
        <f t="shared" si="342"/>
        <v/>
      </c>
      <c r="IQ82" s="106" t="str">
        <f t="shared" si="343"/>
        <v/>
      </c>
      <c r="IR82" s="107" t="str">
        <f t="shared" si="344"/>
        <v/>
      </c>
      <c r="IS82" s="108" t="str">
        <f t="shared" si="345"/>
        <v/>
      </c>
      <c r="IT82" s="2" t="str">
        <f t="shared" si="346"/>
        <v/>
      </c>
      <c r="IU82" s="99"/>
      <c r="IV82" s="244"/>
      <c r="IW82" s="100" t="str">
        <f t="shared" si="347"/>
        <v/>
      </c>
      <c r="IX82" s="101" t="str">
        <f t="shared" si="348"/>
        <v/>
      </c>
      <c r="IY82" s="102"/>
      <c r="IZ82" s="103"/>
      <c r="JA82" s="104" t="str">
        <f t="shared" si="349"/>
        <v/>
      </c>
      <c r="JB82" s="105" t="str">
        <f t="shared" si="350"/>
        <v/>
      </c>
      <c r="JC82" s="106" t="str">
        <f t="shared" si="351"/>
        <v/>
      </c>
      <c r="JD82" s="107" t="str">
        <f t="shared" si="352"/>
        <v/>
      </c>
      <c r="JE82" s="108" t="str">
        <f t="shared" si="353"/>
        <v/>
      </c>
      <c r="JF82" s="2" t="str">
        <f t="shared" si="354"/>
        <v/>
      </c>
      <c r="JG82" s="99"/>
      <c r="JH82" s="244"/>
      <c r="JI82" s="100" t="str">
        <f t="shared" si="355"/>
        <v/>
      </c>
      <c r="JJ82" s="101" t="str">
        <f t="shared" si="356"/>
        <v/>
      </c>
      <c r="JK82" s="102"/>
      <c r="JL82" s="103"/>
      <c r="JM82" s="104" t="str">
        <f t="shared" si="357"/>
        <v/>
      </c>
      <c r="JN82" s="105" t="str">
        <f t="shared" si="358"/>
        <v/>
      </c>
      <c r="JO82" s="106" t="str">
        <f t="shared" si="359"/>
        <v/>
      </c>
      <c r="JP82" s="107" t="str">
        <f t="shared" si="360"/>
        <v/>
      </c>
      <c r="JQ82" s="108" t="str">
        <f t="shared" si="361"/>
        <v/>
      </c>
      <c r="JR82" s="2" t="str">
        <f t="shared" si="362"/>
        <v/>
      </c>
      <c r="JS82" s="99"/>
      <c r="JT82" s="244"/>
      <c r="JU82" s="100" t="str">
        <f t="shared" si="363"/>
        <v/>
      </c>
      <c r="JV82" s="101" t="str">
        <f t="shared" si="364"/>
        <v/>
      </c>
      <c r="JW82" s="102"/>
      <c r="JX82" s="103"/>
      <c r="JY82" s="104" t="str">
        <f t="shared" si="365"/>
        <v/>
      </c>
      <c r="JZ82" s="105" t="str">
        <f t="shared" si="366"/>
        <v/>
      </c>
      <c r="KA82" s="106" t="str">
        <f t="shared" si="367"/>
        <v/>
      </c>
      <c r="KB82" s="107" t="str">
        <f t="shared" si="368"/>
        <v/>
      </c>
      <c r="KC82" s="108" t="str">
        <f t="shared" si="369"/>
        <v/>
      </c>
      <c r="KD82" s="2" t="str">
        <f t="shared" si="370"/>
        <v/>
      </c>
      <c r="KE82" s="99"/>
      <c r="KF82" s="244"/>
    </row>
    <row r="83" spans="1:292" ht="13.5" customHeight="1" x14ac:dyDescent="0.25">
      <c r="A83" s="20"/>
      <c r="B83" s="99" t="s">
        <v>565</v>
      </c>
      <c r="C83" s="2" t="s">
        <v>566</v>
      </c>
      <c r="D83" s="244"/>
      <c r="E83" s="100" t="str">
        <f t="shared" si="184"/>
        <v/>
      </c>
      <c r="F83" s="101" t="str">
        <f t="shared" si="185"/>
        <v/>
      </c>
      <c r="G83" s="102"/>
      <c r="H83" s="103"/>
      <c r="I83" s="104" t="str">
        <f t="shared" si="186"/>
        <v/>
      </c>
      <c r="J83" s="105" t="str">
        <f t="shared" si="187"/>
        <v/>
      </c>
      <c r="K83" s="106" t="str">
        <f t="shared" si="188"/>
        <v/>
      </c>
      <c r="L83" s="107" t="str">
        <f t="shared" si="189"/>
        <v/>
      </c>
      <c r="M83" s="108" t="str">
        <f t="shared" si="190"/>
        <v/>
      </c>
      <c r="N83" s="2" t="str">
        <f t="shared" si="191"/>
        <v/>
      </c>
      <c r="O83" s="99"/>
      <c r="P83" s="244" t="s">
        <v>292</v>
      </c>
      <c r="Q83" s="100" t="str">
        <f t="shared" si="192"/>
        <v/>
      </c>
      <c r="R83" s="101" t="str">
        <f t="shared" si="193"/>
        <v/>
      </c>
      <c r="S83" s="102"/>
      <c r="T83" s="103"/>
      <c r="U83" s="104" t="str">
        <f t="shared" si="194"/>
        <v/>
      </c>
      <c r="V83" s="105" t="str">
        <f t="shared" si="195"/>
        <v/>
      </c>
      <c r="W83" s="106" t="str">
        <f t="shared" si="196"/>
        <v/>
      </c>
      <c r="X83" s="107" t="str">
        <f t="shared" si="197"/>
        <v/>
      </c>
      <c r="Y83" s="108" t="str">
        <f t="shared" si="198"/>
        <v/>
      </c>
      <c r="Z83" s="2" t="str">
        <f t="shared" si="199"/>
        <v/>
      </c>
      <c r="AA83" s="99"/>
      <c r="AB83" s="244" t="s">
        <v>292</v>
      </c>
      <c r="AC83" s="100" t="str">
        <f t="shared" si="200"/>
        <v/>
      </c>
      <c r="AD83" s="101" t="str">
        <f t="shared" si="201"/>
        <v/>
      </c>
      <c r="AE83" s="102" t="s">
        <v>292</v>
      </c>
      <c r="AF83" s="103" t="s">
        <v>292</v>
      </c>
      <c r="AG83" s="104" t="str">
        <f t="shared" si="202"/>
        <v/>
      </c>
      <c r="AH83" s="105" t="str">
        <f t="shared" si="203"/>
        <v/>
      </c>
      <c r="AI83" s="106" t="str">
        <f t="shared" si="204"/>
        <v/>
      </c>
      <c r="AJ83" s="107" t="str">
        <f t="shared" si="205"/>
        <v/>
      </c>
      <c r="AK83" s="108" t="str">
        <f t="shared" si="206"/>
        <v/>
      </c>
      <c r="AL83" s="2" t="str">
        <f t="shared" si="207"/>
        <v/>
      </c>
      <c r="AM83" s="99"/>
      <c r="AN83" s="244" t="s">
        <v>292</v>
      </c>
      <c r="AO83" s="100" t="str">
        <f t="shared" si="208"/>
        <v/>
      </c>
      <c r="AP83" s="101" t="str">
        <f t="shared" si="209"/>
        <v/>
      </c>
      <c r="AQ83" s="102" t="s">
        <v>292</v>
      </c>
      <c r="AR83" s="103" t="s">
        <v>292</v>
      </c>
      <c r="AS83" s="104" t="str">
        <f t="shared" si="210"/>
        <v/>
      </c>
      <c r="AT83" s="105" t="str">
        <f t="shared" si="211"/>
        <v/>
      </c>
      <c r="AU83" s="106" t="str">
        <f t="shared" si="212"/>
        <v/>
      </c>
      <c r="AV83" s="107" t="s">
        <v>292</v>
      </c>
      <c r="AW83" s="108" t="str">
        <f t="shared" si="213"/>
        <v/>
      </c>
      <c r="AX83" s="2" t="str">
        <f t="shared" si="214"/>
        <v/>
      </c>
      <c r="AY83" s="99"/>
      <c r="AZ83" s="244" t="s">
        <v>292</v>
      </c>
      <c r="BA83" s="100" t="str">
        <f t="shared" si="215"/>
        <v/>
      </c>
      <c r="BB83" s="101" t="str">
        <f t="shared" si="216"/>
        <v/>
      </c>
      <c r="BC83" s="102" t="s">
        <v>292</v>
      </c>
      <c r="BD83" s="103" t="s">
        <v>292</v>
      </c>
      <c r="BE83" s="104" t="str">
        <f t="shared" si="217"/>
        <v/>
      </c>
      <c r="BF83" s="105" t="str">
        <f t="shared" si="218"/>
        <v/>
      </c>
      <c r="BG83" s="106" t="str">
        <f t="shared" si="219"/>
        <v/>
      </c>
      <c r="BH83" s="107" t="str">
        <f t="shared" si="220"/>
        <v/>
      </c>
      <c r="BI83" s="108" t="str">
        <f t="shared" si="221"/>
        <v/>
      </c>
      <c r="BJ83" s="2" t="str">
        <f t="shared" si="222"/>
        <v/>
      </c>
      <c r="BK83" s="99"/>
      <c r="BL83" s="244" t="s">
        <v>292</v>
      </c>
      <c r="BM83" s="100" t="str">
        <f t="shared" si="223"/>
        <v/>
      </c>
      <c r="BN83" s="101" t="str">
        <f t="shared" si="224"/>
        <v/>
      </c>
      <c r="BO83" s="102" t="s">
        <v>292</v>
      </c>
      <c r="BP83" s="103" t="s">
        <v>292</v>
      </c>
      <c r="BQ83" s="104" t="str">
        <f t="shared" si="225"/>
        <v/>
      </c>
      <c r="BR83" s="105" t="str">
        <f t="shared" si="226"/>
        <v/>
      </c>
      <c r="BS83" s="106" t="str">
        <f t="shared" si="227"/>
        <v/>
      </c>
      <c r="BT83" s="107" t="s">
        <v>292</v>
      </c>
      <c r="BU83" s="108" t="str">
        <f t="shared" si="228"/>
        <v/>
      </c>
      <c r="BV83" s="2" t="str">
        <f t="shared" si="229"/>
        <v/>
      </c>
      <c r="BW83" s="99"/>
      <c r="BX83" s="244" t="s">
        <v>292</v>
      </c>
      <c r="BY83" s="100">
        <f t="shared" si="230"/>
        <v>40106</v>
      </c>
      <c r="BZ83" s="101" t="str">
        <f t="shared" si="231"/>
        <v>Stoltenberg II</v>
      </c>
      <c r="CA83" s="102">
        <v>38642</v>
      </c>
      <c r="CB83" s="103">
        <v>39619</v>
      </c>
      <c r="CC83" s="104" t="str">
        <f t="shared" si="232"/>
        <v>Terje Riis-Johansen</v>
      </c>
      <c r="CD83" s="105" t="str">
        <f t="shared" si="233"/>
        <v>1968</v>
      </c>
      <c r="CE83" s="106" t="str">
        <f t="shared" si="234"/>
        <v>male</v>
      </c>
      <c r="CF83" s="107" t="s">
        <v>297</v>
      </c>
      <c r="CG83" s="108" t="str">
        <f t="shared" si="235"/>
        <v>Riis-Johansen_Terje_1968</v>
      </c>
      <c r="CH83" s="2" t="str">
        <f t="shared" si="236"/>
        <v/>
      </c>
      <c r="CI83" s="99" t="s">
        <v>618</v>
      </c>
      <c r="CJ83" s="244" t="s">
        <v>641</v>
      </c>
      <c r="CK83" s="100">
        <f t="shared" si="237"/>
        <v>41563</v>
      </c>
      <c r="CL83" s="101" t="str">
        <f t="shared" si="238"/>
        <v>Stoltenberg III</v>
      </c>
      <c r="CM83" s="102">
        <v>40106</v>
      </c>
      <c r="CN83" s="103">
        <v>41078</v>
      </c>
      <c r="CO83" s="104" t="str">
        <f t="shared" si="239"/>
        <v>Lars Peder Brekk</v>
      </c>
      <c r="CP83" s="105" t="str">
        <f t="shared" si="240"/>
        <v>1955</v>
      </c>
      <c r="CQ83" s="106" t="str">
        <f t="shared" si="241"/>
        <v>male</v>
      </c>
      <c r="CR83" s="107" t="s">
        <v>297</v>
      </c>
      <c r="CS83" s="108" t="str">
        <f t="shared" si="242"/>
        <v>Brekk_Lars_1955</v>
      </c>
      <c r="CT83" s="2" t="str">
        <f t="shared" si="243"/>
        <v/>
      </c>
      <c r="CU83" s="99"/>
      <c r="CV83" s="244" t="s">
        <v>658</v>
      </c>
      <c r="CW83" s="100">
        <f t="shared" si="244"/>
        <v>43117</v>
      </c>
      <c r="CX83" s="101" t="str">
        <f t="shared" si="245"/>
        <v>Solberg I</v>
      </c>
      <c r="CY83" s="102">
        <f t="shared" si="246"/>
        <v>41563</v>
      </c>
      <c r="CZ83" s="102">
        <v>42354</v>
      </c>
      <c r="DA83" s="104" t="str">
        <f t="shared" si="248"/>
        <v>Sylvi Listhaug</v>
      </c>
      <c r="DB83" s="105" t="str">
        <f t="shared" si="249"/>
        <v>1977</v>
      </c>
      <c r="DC83" s="106" t="str">
        <f t="shared" si="250"/>
        <v>female</v>
      </c>
      <c r="DD83" s="107" t="str">
        <f t="shared" si="251"/>
        <v>no_frp01</v>
      </c>
      <c r="DE83" s="108" t="str">
        <f t="shared" si="252"/>
        <v>Listhaug_Sylvi_1977</v>
      </c>
      <c r="DF83" s="2" t="s">
        <v>839</v>
      </c>
      <c r="DG83" s="99"/>
      <c r="DH83" s="246" t="s">
        <v>824</v>
      </c>
      <c r="DI83" s="100">
        <f t="shared" si="254"/>
        <v>43487</v>
      </c>
      <c r="DJ83" s="101" t="str">
        <f t="shared" si="255"/>
        <v>Solberg II</v>
      </c>
      <c r="DK83" s="102">
        <f t="shared" si="1095"/>
        <v>43117</v>
      </c>
      <c r="DL83" s="102">
        <f t="shared" si="1096"/>
        <v>43487</v>
      </c>
      <c r="DM83" s="104" t="str">
        <f t="shared" si="258"/>
        <v>Jon Georg Dale</v>
      </c>
      <c r="DN83" s="105" t="str">
        <f t="shared" si="259"/>
        <v>1984</v>
      </c>
      <c r="DO83" s="106" t="str">
        <f t="shared" si="260"/>
        <v>male</v>
      </c>
      <c r="DP83" s="107" t="str">
        <f t="shared" si="261"/>
        <v>no_frp01</v>
      </c>
      <c r="DQ83" s="108" t="str">
        <f t="shared" si="262"/>
        <v>Dale_Jon_1984</v>
      </c>
      <c r="DR83" s="2" t="str">
        <f t="shared" si="263"/>
        <v/>
      </c>
      <c r="DS83" s="99"/>
      <c r="DT83" s="246" t="s">
        <v>915</v>
      </c>
      <c r="DU83" s="100">
        <f t="shared" si="1046"/>
        <v>43830</v>
      </c>
      <c r="DV83" s="101" t="str">
        <f t="shared" si="264"/>
        <v>Solberg III</v>
      </c>
      <c r="DW83" s="102">
        <f t="shared" si="1110"/>
        <v>43487</v>
      </c>
      <c r="DX83" s="102">
        <f t="shared" si="1111"/>
        <v>43830</v>
      </c>
      <c r="DY83" s="104" t="str">
        <f t="shared" si="267"/>
        <v>Olaug Bollestad</v>
      </c>
      <c r="DZ83" s="105" t="str">
        <f t="shared" si="268"/>
        <v>1961</v>
      </c>
      <c r="EA83" s="106" t="str">
        <f t="shared" si="269"/>
        <v>female</v>
      </c>
      <c r="EB83" s="107" t="str">
        <f t="shared" si="270"/>
        <v>no_krf01</v>
      </c>
      <c r="EC83" s="108" t="str">
        <f t="shared" si="271"/>
        <v>Bollestad_Olaug_1961</v>
      </c>
      <c r="ED83" s="2" t="str">
        <f t="shared" si="272"/>
        <v/>
      </c>
      <c r="EE83" s="99"/>
      <c r="EF83" s="244" t="s">
        <v>927</v>
      </c>
      <c r="EG83" s="100">
        <f t="shared" si="1047"/>
        <v>44483</v>
      </c>
      <c r="EH83" s="101" t="str">
        <f t="shared" si="1112"/>
        <v>Solberg IV</v>
      </c>
      <c r="EI83" s="102">
        <f t="shared" si="623"/>
        <v>43854</v>
      </c>
      <c r="EJ83" s="102">
        <f t="shared" si="614"/>
        <v>44483</v>
      </c>
      <c r="EK83" s="104" t="str">
        <f t="shared" si="1113"/>
        <v>Olaug Bollestad</v>
      </c>
      <c r="EL83" s="105" t="str">
        <f t="shared" si="1114"/>
        <v>1961</v>
      </c>
      <c r="EM83" s="106" t="str">
        <f t="shared" si="1115"/>
        <v>female</v>
      </c>
      <c r="EN83" s="107" t="str">
        <f t="shared" si="1116"/>
        <v>no_krf01</v>
      </c>
      <c r="EO83" s="108" t="str">
        <f t="shared" si="1117"/>
        <v>Bollestad_Olaug_1961</v>
      </c>
      <c r="EP83" s="2" t="str">
        <f t="shared" si="1118"/>
        <v/>
      </c>
      <c r="EQ83" s="99"/>
      <c r="ER83" s="244" t="s">
        <v>927</v>
      </c>
      <c r="ES83" s="100">
        <f t="shared" si="1048"/>
        <v>45291</v>
      </c>
      <c r="ET83" s="101" t="str">
        <f t="shared" si="1049"/>
        <v>Støre I</v>
      </c>
      <c r="EU83" s="102">
        <f t="shared" si="1050"/>
        <v>44483</v>
      </c>
      <c r="EV83" s="102">
        <v>45142</v>
      </c>
      <c r="EW83" s="104" t="str">
        <f t="shared" si="1052"/>
        <v>Sandra Borch</v>
      </c>
      <c r="EX83" s="105" t="str">
        <f t="shared" si="1053"/>
        <v>1988</v>
      </c>
      <c r="EY83" s="106" t="str">
        <f t="shared" si="1054"/>
        <v>female</v>
      </c>
      <c r="EZ83" s="107" t="str">
        <f t="shared" si="1055"/>
        <v>no_sp01</v>
      </c>
      <c r="FA83" s="108" t="str">
        <f t="shared" si="1056"/>
        <v>Borch_Sandra_1988</v>
      </c>
      <c r="FB83" s="2" t="str">
        <f t="shared" si="1057"/>
        <v/>
      </c>
      <c r="FC83" s="99"/>
      <c r="FD83" s="244" t="s">
        <v>962</v>
      </c>
      <c r="FE83" s="100"/>
      <c r="FF83" s="101" t="str">
        <f t="shared" si="284"/>
        <v/>
      </c>
      <c r="FG83" s="102"/>
      <c r="FH83" s="103"/>
      <c r="FI83" s="104" t="str">
        <f t="shared" si="285"/>
        <v/>
      </c>
      <c r="FJ83" s="105" t="str">
        <f t="shared" si="286"/>
        <v/>
      </c>
      <c r="FK83" s="106" t="str">
        <f t="shared" si="287"/>
        <v/>
      </c>
      <c r="FL83" s="107" t="str">
        <f t="shared" si="288"/>
        <v/>
      </c>
      <c r="FM83" s="108" t="str">
        <f t="shared" si="289"/>
        <v/>
      </c>
      <c r="FN83" s="2" t="str">
        <f t="shared" si="290"/>
        <v/>
      </c>
      <c r="FO83" s="99"/>
      <c r="FP83" s="244"/>
      <c r="FQ83" s="100" t="str">
        <f t="shared" si="291"/>
        <v/>
      </c>
      <c r="FR83" s="101" t="str">
        <f t="shared" si="292"/>
        <v/>
      </c>
      <c r="FS83" s="102"/>
      <c r="FT83" s="103"/>
      <c r="FU83" s="104" t="str">
        <f t="shared" si="293"/>
        <v/>
      </c>
      <c r="FV83" s="105" t="str">
        <f t="shared" si="294"/>
        <v/>
      </c>
      <c r="FW83" s="106" t="str">
        <f t="shared" si="295"/>
        <v/>
      </c>
      <c r="FX83" s="107" t="str">
        <f t="shared" si="296"/>
        <v/>
      </c>
      <c r="FY83" s="108" t="str">
        <f t="shared" si="297"/>
        <v/>
      </c>
      <c r="FZ83" s="2" t="str">
        <f t="shared" si="298"/>
        <v/>
      </c>
      <c r="GA83" s="99"/>
      <c r="GB83" s="244"/>
      <c r="GC83" s="100" t="str">
        <f t="shared" si="299"/>
        <v/>
      </c>
      <c r="GD83" s="101" t="str">
        <f t="shared" si="300"/>
        <v/>
      </c>
      <c r="GE83" s="102"/>
      <c r="GF83" s="103"/>
      <c r="GG83" s="104" t="str">
        <f t="shared" si="301"/>
        <v/>
      </c>
      <c r="GH83" s="105" t="str">
        <f t="shared" si="302"/>
        <v/>
      </c>
      <c r="GI83" s="106" t="str">
        <f t="shared" si="303"/>
        <v/>
      </c>
      <c r="GJ83" s="107" t="str">
        <f t="shared" si="304"/>
        <v/>
      </c>
      <c r="GK83" s="108" t="str">
        <f t="shared" si="305"/>
        <v/>
      </c>
      <c r="GL83" s="2" t="str">
        <f t="shared" si="306"/>
        <v/>
      </c>
      <c r="GM83" s="99"/>
      <c r="GN83" s="244"/>
      <c r="GO83" s="100" t="str">
        <f t="shared" si="307"/>
        <v/>
      </c>
      <c r="GP83" s="101" t="str">
        <f t="shared" si="308"/>
        <v/>
      </c>
      <c r="GQ83" s="102"/>
      <c r="GR83" s="103"/>
      <c r="GS83" s="104" t="str">
        <f t="shared" si="309"/>
        <v/>
      </c>
      <c r="GT83" s="105" t="str">
        <f t="shared" si="310"/>
        <v/>
      </c>
      <c r="GU83" s="106" t="str">
        <f t="shared" si="311"/>
        <v/>
      </c>
      <c r="GV83" s="107" t="str">
        <f t="shared" si="312"/>
        <v/>
      </c>
      <c r="GW83" s="108" t="str">
        <f t="shared" si="313"/>
        <v/>
      </c>
      <c r="GX83" s="2" t="str">
        <f t="shared" si="314"/>
        <v/>
      </c>
      <c r="GY83" s="99"/>
      <c r="GZ83" s="244"/>
      <c r="HA83" s="100" t="str">
        <f t="shared" si="315"/>
        <v/>
      </c>
      <c r="HB83" s="101" t="str">
        <f t="shared" si="316"/>
        <v/>
      </c>
      <c r="HC83" s="102"/>
      <c r="HD83" s="103"/>
      <c r="HE83" s="104" t="str">
        <f t="shared" si="317"/>
        <v/>
      </c>
      <c r="HF83" s="105" t="str">
        <f t="shared" si="318"/>
        <v/>
      </c>
      <c r="HG83" s="106" t="str">
        <f t="shared" si="319"/>
        <v/>
      </c>
      <c r="HH83" s="107" t="str">
        <f t="shared" si="320"/>
        <v/>
      </c>
      <c r="HI83" s="108" t="str">
        <f t="shared" si="321"/>
        <v/>
      </c>
      <c r="HJ83" s="2" t="str">
        <f t="shared" si="322"/>
        <v/>
      </c>
      <c r="HK83" s="99"/>
      <c r="HL83" s="244"/>
      <c r="HM83" s="100" t="str">
        <f t="shared" si="323"/>
        <v/>
      </c>
      <c r="HN83" s="101" t="str">
        <f t="shared" si="324"/>
        <v/>
      </c>
      <c r="HO83" s="102"/>
      <c r="HP83" s="103"/>
      <c r="HQ83" s="104" t="str">
        <f t="shared" si="325"/>
        <v/>
      </c>
      <c r="HR83" s="105" t="str">
        <f t="shared" si="326"/>
        <v/>
      </c>
      <c r="HS83" s="106" t="str">
        <f t="shared" si="327"/>
        <v/>
      </c>
      <c r="HT83" s="107" t="str">
        <f t="shared" si="328"/>
        <v/>
      </c>
      <c r="HU83" s="108" t="str">
        <f t="shared" si="329"/>
        <v/>
      </c>
      <c r="HV83" s="2" t="str">
        <f t="shared" si="330"/>
        <v/>
      </c>
      <c r="HW83" s="99"/>
      <c r="HX83" s="244"/>
      <c r="HY83" s="100" t="str">
        <f t="shared" si="331"/>
        <v/>
      </c>
      <c r="HZ83" s="101" t="str">
        <f t="shared" si="332"/>
        <v/>
      </c>
      <c r="IA83" s="102"/>
      <c r="IB83" s="103"/>
      <c r="IC83" s="104" t="str">
        <f t="shared" si="333"/>
        <v/>
      </c>
      <c r="ID83" s="105" t="str">
        <f t="shared" si="334"/>
        <v/>
      </c>
      <c r="IE83" s="106" t="str">
        <f t="shared" si="335"/>
        <v/>
      </c>
      <c r="IF83" s="107" t="str">
        <f t="shared" si="336"/>
        <v/>
      </c>
      <c r="IG83" s="108" t="str">
        <f t="shared" si="337"/>
        <v/>
      </c>
      <c r="IH83" s="2" t="str">
        <f t="shared" si="338"/>
        <v/>
      </c>
      <c r="II83" s="99"/>
      <c r="IJ83" s="244"/>
      <c r="IK83" s="100" t="str">
        <f t="shared" si="339"/>
        <v/>
      </c>
      <c r="IL83" s="101" t="str">
        <f t="shared" si="340"/>
        <v/>
      </c>
      <c r="IM83" s="102"/>
      <c r="IN83" s="103"/>
      <c r="IO83" s="104" t="str">
        <f t="shared" si="341"/>
        <v/>
      </c>
      <c r="IP83" s="105" t="str">
        <f t="shared" si="342"/>
        <v/>
      </c>
      <c r="IQ83" s="106" t="str">
        <f t="shared" si="343"/>
        <v/>
      </c>
      <c r="IR83" s="107" t="str">
        <f t="shared" si="344"/>
        <v/>
      </c>
      <c r="IS83" s="108" t="str">
        <f t="shared" si="345"/>
        <v/>
      </c>
      <c r="IT83" s="2" t="str">
        <f t="shared" si="346"/>
        <v/>
      </c>
      <c r="IU83" s="99"/>
      <c r="IV83" s="244"/>
      <c r="IW83" s="100" t="str">
        <f t="shared" si="347"/>
        <v/>
      </c>
      <c r="IX83" s="101" t="str">
        <f t="shared" si="348"/>
        <v/>
      </c>
      <c r="IY83" s="102"/>
      <c r="IZ83" s="103"/>
      <c r="JA83" s="104" t="str">
        <f t="shared" si="349"/>
        <v/>
      </c>
      <c r="JB83" s="105" t="str">
        <f t="shared" si="350"/>
        <v/>
      </c>
      <c r="JC83" s="106" t="str">
        <f t="shared" si="351"/>
        <v/>
      </c>
      <c r="JD83" s="107" t="str">
        <f t="shared" si="352"/>
        <v/>
      </c>
      <c r="JE83" s="108" t="str">
        <f t="shared" si="353"/>
        <v/>
      </c>
      <c r="JF83" s="2" t="str">
        <f t="shared" si="354"/>
        <v/>
      </c>
      <c r="JG83" s="99"/>
      <c r="JH83" s="244"/>
      <c r="JI83" s="100" t="str">
        <f t="shared" si="355"/>
        <v/>
      </c>
      <c r="JJ83" s="101" t="str">
        <f t="shared" si="356"/>
        <v/>
      </c>
      <c r="JK83" s="102"/>
      <c r="JL83" s="103"/>
      <c r="JM83" s="104" t="str">
        <f t="shared" si="357"/>
        <v/>
      </c>
      <c r="JN83" s="105" t="str">
        <f t="shared" si="358"/>
        <v/>
      </c>
      <c r="JO83" s="106" t="str">
        <f t="shared" si="359"/>
        <v/>
      </c>
      <c r="JP83" s="107" t="str">
        <f t="shared" si="360"/>
        <v/>
      </c>
      <c r="JQ83" s="108" t="str">
        <f t="shared" si="361"/>
        <v/>
      </c>
      <c r="JR83" s="2" t="str">
        <f t="shared" si="362"/>
        <v/>
      </c>
      <c r="JS83" s="99"/>
      <c r="JT83" s="244"/>
      <c r="JU83" s="100" t="str">
        <f t="shared" si="363"/>
        <v/>
      </c>
      <c r="JV83" s="101" t="str">
        <f t="shared" si="364"/>
        <v/>
      </c>
      <c r="JW83" s="102"/>
      <c r="JX83" s="103"/>
      <c r="JY83" s="104" t="str">
        <f t="shared" si="365"/>
        <v/>
      </c>
      <c r="JZ83" s="105" t="str">
        <f t="shared" si="366"/>
        <v/>
      </c>
      <c r="KA83" s="106" t="str">
        <f t="shared" si="367"/>
        <v/>
      </c>
      <c r="KB83" s="107" t="str">
        <f t="shared" si="368"/>
        <v/>
      </c>
      <c r="KC83" s="108" t="str">
        <f t="shared" si="369"/>
        <v/>
      </c>
      <c r="KD83" s="2" t="str">
        <f t="shared" si="370"/>
        <v/>
      </c>
      <c r="KE83" s="99"/>
      <c r="KF83" s="244"/>
    </row>
    <row r="84" spans="1:292" ht="13.5" customHeight="1" x14ac:dyDescent="0.25">
      <c r="A84" s="20"/>
      <c r="B84" s="99" t="s">
        <v>565</v>
      </c>
      <c r="C84" s="2" t="s">
        <v>566</v>
      </c>
      <c r="D84" s="244"/>
      <c r="E84" s="100" t="str">
        <f t="shared" si="184"/>
        <v/>
      </c>
      <c r="F84" s="101" t="str">
        <f t="shared" si="185"/>
        <v/>
      </c>
      <c r="G84" s="102"/>
      <c r="H84" s="103"/>
      <c r="I84" s="104" t="str">
        <f t="shared" si="186"/>
        <v/>
      </c>
      <c r="J84" s="105" t="str">
        <f t="shared" si="187"/>
        <v/>
      </c>
      <c r="K84" s="106" t="str">
        <f t="shared" si="188"/>
        <v/>
      </c>
      <c r="L84" s="107" t="str">
        <f t="shared" si="189"/>
        <v/>
      </c>
      <c r="M84" s="108" t="str">
        <f t="shared" si="190"/>
        <v/>
      </c>
      <c r="N84" s="2" t="str">
        <f t="shared" si="191"/>
        <v/>
      </c>
      <c r="O84" s="99"/>
      <c r="P84" s="244" t="s">
        <v>292</v>
      </c>
      <c r="Q84" s="100" t="str">
        <f t="shared" si="192"/>
        <v/>
      </c>
      <c r="R84" s="101" t="str">
        <f t="shared" si="193"/>
        <v/>
      </c>
      <c r="S84" s="102"/>
      <c r="T84" s="103"/>
      <c r="U84" s="104" t="str">
        <f t="shared" si="194"/>
        <v/>
      </c>
      <c r="V84" s="105" t="str">
        <f t="shared" si="195"/>
        <v/>
      </c>
      <c r="W84" s="106" t="str">
        <f t="shared" si="196"/>
        <v/>
      </c>
      <c r="X84" s="107" t="str">
        <f t="shared" si="197"/>
        <v/>
      </c>
      <c r="Y84" s="108" t="str">
        <f t="shared" si="198"/>
        <v/>
      </c>
      <c r="Z84" s="2" t="str">
        <f t="shared" si="199"/>
        <v/>
      </c>
      <c r="AA84" s="99"/>
      <c r="AB84" s="244" t="s">
        <v>292</v>
      </c>
      <c r="AC84" s="100" t="str">
        <f t="shared" si="200"/>
        <v/>
      </c>
      <c r="AD84" s="101" t="str">
        <f t="shared" si="201"/>
        <v/>
      </c>
      <c r="AE84" s="102" t="s">
        <v>292</v>
      </c>
      <c r="AF84" s="103" t="s">
        <v>292</v>
      </c>
      <c r="AG84" s="104" t="str">
        <f t="shared" si="202"/>
        <v/>
      </c>
      <c r="AH84" s="105" t="str">
        <f t="shared" si="203"/>
        <v/>
      </c>
      <c r="AI84" s="106" t="str">
        <f t="shared" si="204"/>
        <v/>
      </c>
      <c r="AJ84" s="107" t="str">
        <f t="shared" si="205"/>
        <v/>
      </c>
      <c r="AK84" s="108" t="str">
        <f t="shared" si="206"/>
        <v/>
      </c>
      <c r="AL84" s="2" t="str">
        <f t="shared" si="207"/>
        <v/>
      </c>
      <c r="AM84" s="99"/>
      <c r="AN84" s="244" t="s">
        <v>292</v>
      </c>
      <c r="AO84" s="100" t="str">
        <f t="shared" si="208"/>
        <v/>
      </c>
      <c r="AP84" s="101" t="str">
        <f t="shared" si="209"/>
        <v/>
      </c>
      <c r="AQ84" s="102" t="s">
        <v>292</v>
      </c>
      <c r="AR84" s="103" t="s">
        <v>292</v>
      </c>
      <c r="AS84" s="104" t="str">
        <f t="shared" si="210"/>
        <v/>
      </c>
      <c r="AT84" s="105" t="str">
        <f t="shared" si="211"/>
        <v/>
      </c>
      <c r="AU84" s="106" t="str">
        <f t="shared" si="212"/>
        <v/>
      </c>
      <c r="AV84" s="107" t="s">
        <v>292</v>
      </c>
      <c r="AW84" s="108" t="str">
        <f t="shared" si="213"/>
        <v/>
      </c>
      <c r="AX84" s="2" t="str">
        <f t="shared" si="214"/>
        <v/>
      </c>
      <c r="AY84" s="99"/>
      <c r="AZ84" s="244" t="s">
        <v>292</v>
      </c>
      <c r="BA84" s="100" t="str">
        <f t="shared" si="215"/>
        <v/>
      </c>
      <c r="BB84" s="101" t="str">
        <f t="shared" si="216"/>
        <v/>
      </c>
      <c r="BC84" s="102" t="s">
        <v>292</v>
      </c>
      <c r="BD84" s="103" t="s">
        <v>292</v>
      </c>
      <c r="BE84" s="104" t="str">
        <f t="shared" si="217"/>
        <v/>
      </c>
      <c r="BF84" s="105" t="str">
        <f t="shared" si="218"/>
        <v/>
      </c>
      <c r="BG84" s="106" t="str">
        <f t="shared" si="219"/>
        <v/>
      </c>
      <c r="BH84" s="107" t="str">
        <f t="shared" si="220"/>
        <v/>
      </c>
      <c r="BI84" s="108" t="str">
        <f t="shared" si="221"/>
        <v/>
      </c>
      <c r="BJ84" s="2" t="str">
        <f t="shared" si="222"/>
        <v/>
      </c>
      <c r="BK84" s="99"/>
      <c r="BL84" s="244" t="s">
        <v>292</v>
      </c>
      <c r="BM84" s="100" t="str">
        <f t="shared" si="223"/>
        <v/>
      </c>
      <c r="BN84" s="101" t="str">
        <f t="shared" si="224"/>
        <v/>
      </c>
      <c r="BO84" s="102" t="s">
        <v>292</v>
      </c>
      <c r="BP84" s="103" t="s">
        <v>292</v>
      </c>
      <c r="BQ84" s="104" t="str">
        <f t="shared" si="225"/>
        <v/>
      </c>
      <c r="BR84" s="105" t="str">
        <f t="shared" si="226"/>
        <v/>
      </c>
      <c r="BS84" s="106" t="str">
        <f t="shared" si="227"/>
        <v/>
      </c>
      <c r="BT84" s="107" t="s">
        <v>292</v>
      </c>
      <c r="BU84" s="108" t="str">
        <f t="shared" si="228"/>
        <v/>
      </c>
      <c r="BV84" s="2" t="str">
        <f t="shared" si="229"/>
        <v/>
      </c>
      <c r="BW84" s="99"/>
      <c r="BX84" s="244" t="s">
        <v>292</v>
      </c>
      <c r="BY84" s="100">
        <f t="shared" si="230"/>
        <v>40106</v>
      </c>
      <c r="BZ84" s="101" t="str">
        <f t="shared" si="231"/>
        <v>Stoltenberg II</v>
      </c>
      <c r="CA84" s="102">
        <v>39619</v>
      </c>
      <c r="CB84" s="103">
        <v>40106</v>
      </c>
      <c r="CC84" s="104" t="str">
        <f t="shared" si="232"/>
        <v>Lars Peder Brekk</v>
      </c>
      <c r="CD84" s="105" t="str">
        <f t="shared" si="233"/>
        <v>1955</v>
      </c>
      <c r="CE84" s="106" t="str">
        <f t="shared" si="234"/>
        <v>male</v>
      </c>
      <c r="CF84" s="107" t="s">
        <v>297</v>
      </c>
      <c r="CG84" s="108" t="str">
        <f t="shared" si="235"/>
        <v>Brekk_Lars_1955</v>
      </c>
      <c r="CH84" s="2" t="str">
        <f t="shared" si="236"/>
        <v/>
      </c>
      <c r="CI84" s="99"/>
      <c r="CJ84" s="244" t="s">
        <v>658</v>
      </c>
      <c r="CK84" s="100">
        <f t="shared" si="237"/>
        <v>41563</v>
      </c>
      <c r="CL84" s="101" t="str">
        <f t="shared" si="238"/>
        <v>Stoltenberg III</v>
      </c>
      <c r="CM84" s="102">
        <v>41078</v>
      </c>
      <c r="CN84" s="103">
        <f>CK$3</f>
        <v>41563</v>
      </c>
      <c r="CO84" s="104" t="str">
        <f t="shared" si="239"/>
        <v>Trygve Slagsvold Vedum</v>
      </c>
      <c r="CP84" s="105" t="str">
        <f t="shared" si="240"/>
        <v>1978</v>
      </c>
      <c r="CQ84" s="106" t="str">
        <f t="shared" si="241"/>
        <v>male</v>
      </c>
      <c r="CR84" s="107" t="s">
        <v>297</v>
      </c>
      <c r="CS84" s="108" t="str">
        <f t="shared" si="242"/>
        <v>Vedum_Trygve_1978</v>
      </c>
      <c r="CT84" s="2" t="str">
        <f t="shared" si="243"/>
        <v/>
      </c>
      <c r="CU84" s="99"/>
      <c r="CV84" s="244" t="s">
        <v>659</v>
      </c>
      <c r="CW84" s="100">
        <f t="shared" ref="CW84" si="1119">IF(DA84="","",CW$3)</f>
        <v>43117</v>
      </c>
      <c r="CX84" s="101" t="str">
        <f t="shared" ref="CX84" si="1120">IF(DA84="","",CW$1)</f>
        <v>Solberg I</v>
      </c>
      <c r="CY84" s="102">
        <v>42354</v>
      </c>
      <c r="CZ84" s="102">
        <f t="shared" ref="CZ84" si="1121">IF($DA84="","",CW$3)</f>
        <v>43117</v>
      </c>
      <c r="DA84" s="104" t="str">
        <f t="shared" ref="DA84" si="1122">IF(DH84="","",IF(ISNUMBER(SEARCH(":",DH84)),MID(DH84,FIND(":",DH84)+2,FIND("(",DH84)-FIND(":",DH84)-3),LEFT(DH84,FIND("(",DH84)-2)))</f>
        <v>Jon Georg Dale</v>
      </c>
      <c r="DB84" s="105" t="str">
        <f t="shared" ref="DB84" si="1123">IF(DH84="","",MID(DH84,FIND("(",DH84)+1,4))</f>
        <v>1984</v>
      </c>
      <c r="DC84" s="106" t="str">
        <f t="shared" ref="DC84" si="1124">IF(ISNUMBER(SEARCH("*female*",DH84)),"female",IF(ISNUMBER(SEARCH("*male*",DH84)),"male",""))</f>
        <v>male</v>
      </c>
      <c r="DD84" s="107" t="s">
        <v>301</v>
      </c>
      <c r="DE84" s="108" t="str">
        <f t="shared" ref="DE84" si="1125">IF(DA84="","",(MID(DA84,(SEARCH("^^",SUBSTITUTE(DA84," ","^^",LEN(DA84)-LEN(SUBSTITUTE(DA84," ","")))))+1,99)&amp;"_"&amp;LEFT(DA84,FIND(" ",DA84)-1)&amp;"_"&amp;DB84))</f>
        <v>Dale_Jon_1984</v>
      </c>
      <c r="DF84" s="2" t="s">
        <v>839</v>
      </c>
      <c r="DG84" s="99"/>
      <c r="DH84" s="246" t="s">
        <v>915</v>
      </c>
      <c r="DI84" s="100" t="str">
        <f t="shared" si="254"/>
        <v/>
      </c>
      <c r="DJ84" s="101" t="str">
        <f t="shared" si="255"/>
        <v/>
      </c>
      <c r="DK84" s="102" t="str">
        <f t="shared" si="1095"/>
        <v/>
      </c>
      <c r="DL84" s="102" t="str">
        <f t="shared" si="1096"/>
        <v/>
      </c>
      <c r="DM84" s="104" t="str">
        <f t="shared" si="258"/>
        <v/>
      </c>
      <c r="DN84" s="105" t="str">
        <f t="shared" si="259"/>
        <v/>
      </c>
      <c r="DO84" s="106" t="str">
        <f t="shared" si="260"/>
        <v/>
      </c>
      <c r="DP84" s="107" t="str">
        <f t="shared" si="261"/>
        <v/>
      </c>
      <c r="DQ84" s="108" t="str">
        <f t="shared" si="262"/>
        <v/>
      </c>
      <c r="DR84" s="2" t="str">
        <f t="shared" si="263"/>
        <v/>
      </c>
      <c r="DS84" s="99"/>
      <c r="DT84" s="244"/>
      <c r="DU84" s="100" t="str">
        <f t="shared" si="1046"/>
        <v/>
      </c>
      <c r="DV84" s="101" t="str">
        <f t="shared" si="264"/>
        <v/>
      </c>
      <c r="DW84" s="102" t="str">
        <f t="shared" si="1110"/>
        <v/>
      </c>
      <c r="DX84" s="102" t="str">
        <f t="shared" si="1111"/>
        <v/>
      </c>
      <c r="DY84" s="104" t="str">
        <f t="shared" si="267"/>
        <v/>
      </c>
      <c r="DZ84" s="105" t="str">
        <f t="shared" si="268"/>
        <v/>
      </c>
      <c r="EA84" s="106" t="str">
        <f t="shared" si="269"/>
        <v/>
      </c>
      <c r="EB84" s="107" t="str">
        <f t="shared" si="270"/>
        <v/>
      </c>
      <c r="EC84" s="108" t="str">
        <f t="shared" si="271"/>
        <v/>
      </c>
      <c r="ED84" s="2" t="str">
        <f t="shared" si="272"/>
        <v/>
      </c>
      <c r="EE84" s="99"/>
      <c r="EF84" s="244"/>
      <c r="EG84" s="100" t="str">
        <f t="shared" si="1047"/>
        <v/>
      </c>
      <c r="EH84" s="101" t="str">
        <f t="shared" si="1112"/>
        <v/>
      </c>
      <c r="EI84" s="102" t="str">
        <f t="shared" si="623"/>
        <v/>
      </c>
      <c r="EJ84" s="102" t="str">
        <f t="shared" si="614"/>
        <v/>
      </c>
      <c r="EK84" s="104" t="str">
        <f t="shared" si="1113"/>
        <v/>
      </c>
      <c r="EL84" s="105" t="str">
        <f t="shared" si="1114"/>
        <v/>
      </c>
      <c r="EM84" s="106" t="str">
        <f t="shared" si="1115"/>
        <v/>
      </c>
      <c r="EN84" s="107" t="str">
        <f t="shared" si="1116"/>
        <v/>
      </c>
      <c r="EO84" s="108" t="str">
        <f t="shared" si="1117"/>
        <v/>
      </c>
      <c r="EP84" s="2" t="str">
        <f t="shared" si="1118"/>
        <v/>
      </c>
      <c r="EQ84" s="99"/>
      <c r="ER84" s="244"/>
      <c r="ES84" s="100">
        <f t="shared" si="1048"/>
        <v>45291</v>
      </c>
      <c r="ET84" s="101" t="str">
        <f t="shared" si="1049"/>
        <v>Støre I</v>
      </c>
      <c r="EU84" s="102">
        <v>45142</v>
      </c>
      <c r="EV84" s="102">
        <f t="shared" si="1051"/>
        <v>45291</v>
      </c>
      <c r="EW84" s="104" t="str">
        <f t="shared" si="1052"/>
        <v>Geir Pollestad</v>
      </c>
      <c r="EX84" s="105" t="str">
        <f t="shared" si="1053"/>
        <v>1978</v>
      </c>
      <c r="EY84" s="106" t="str">
        <f t="shared" si="1054"/>
        <v>male</v>
      </c>
      <c r="EZ84" s="107" t="str">
        <f t="shared" si="1055"/>
        <v>no_sp01</v>
      </c>
      <c r="FA84" s="108" t="str">
        <f t="shared" si="1056"/>
        <v>Pollestad_Geir_1978</v>
      </c>
      <c r="FB84" s="2" t="str">
        <f t="shared" si="1057"/>
        <v/>
      </c>
      <c r="FC84" s="99"/>
      <c r="FD84" s="244" t="s">
        <v>1063</v>
      </c>
      <c r="FE84" s="100"/>
      <c r="FF84" s="101" t="str">
        <f t="shared" si="284"/>
        <v/>
      </c>
      <c r="FG84" s="102"/>
      <c r="FH84" s="103"/>
      <c r="FI84" s="104" t="str">
        <f t="shared" si="285"/>
        <v/>
      </c>
      <c r="FJ84" s="105" t="str">
        <f t="shared" si="286"/>
        <v/>
      </c>
      <c r="FK84" s="106" t="str">
        <f t="shared" si="287"/>
        <v/>
      </c>
      <c r="FL84" s="107" t="str">
        <f t="shared" si="288"/>
        <v/>
      </c>
      <c r="FM84" s="108" t="str">
        <f t="shared" si="289"/>
        <v/>
      </c>
      <c r="FN84" s="2" t="str">
        <f t="shared" si="290"/>
        <v/>
      </c>
      <c r="FO84" s="99"/>
      <c r="FP84" s="244"/>
      <c r="FQ84" s="100" t="str">
        <f t="shared" si="291"/>
        <v/>
      </c>
      <c r="FR84" s="101" t="str">
        <f t="shared" si="292"/>
        <v/>
      </c>
      <c r="FS84" s="102"/>
      <c r="FT84" s="103"/>
      <c r="FU84" s="104" t="str">
        <f t="shared" si="293"/>
        <v/>
      </c>
      <c r="FV84" s="105" t="str">
        <f t="shared" si="294"/>
        <v/>
      </c>
      <c r="FW84" s="106" t="str">
        <f t="shared" si="295"/>
        <v/>
      </c>
      <c r="FX84" s="107" t="str">
        <f t="shared" si="296"/>
        <v/>
      </c>
      <c r="FY84" s="108" t="str">
        <f t="shared" si="297"/>
        <v/>
      </c>
      <c r="FZ84" s="2" t="str">
        <f t="shared" si="298"/>
        <v/>
      </c>
      <c r="GA84" s="99"/>
      <c r="GB84" s="244"/>
      <c r="GC84" s="100" t="str">
        <f t="shared" si="299"/>
        <v/>
      </c>
      <c r="GD84" s="101" t="str">
        <f t="shared" si="300"/>
        <v/>
      </c>
      <c r="GE84" s="102"/>
      <c r="GF84" s="103"/>
      <c r="GG84" s="104" t="str">
        <f t="shared" si="301"/>
        <v/>
      </c>
      <c r="GH84" s="105" t="str">
        <f t="shared" si="302"/>
        <v/>
      </c>
      <c r="GI84" s="106" t="str">
        <f t="shared" si="303"/>
        <v/>
      </c>
      <c r="GJ84" s="107" t="str">
        <f t="shared" si="304"/>
        <v/>
      </c>
      <c r="GK84" s="108" t="str">
        <f t="shared" si="305"/>
        <v/>
      </c>
      <c r="GL84" s="2" t="str">
        <f t="shared" si="306"/>
        <v/>
      </c>
      <c r="GM84" s="99"/>
      <c r="GN84" s="244"/>
      <c r="GO84" s="100" t="str">
        <f t="shared" si="307"/>
        <v/>
      </c>
      <c r="GP84" s="101" t="str">
        <f t="shared" si="308"/>
        <v/>
      </c>
      <c r="GQ84" s="102"/>
      <c r="GR84" s="103"/>
      <c r="GS84" s="104" t="str">
        <f t="shared" si="309"/>
        <v/>
      </c>
      <c r="GT84" s="105" t="str">
        <f t="shared" si="310"/>
        <v/>
      </c>
      <c r="GU84" s="106" t="str">
        <f t="shared" si="311"/>
        <v/>
      </c>
      <c r="GV84" s="107" t="str">
        <f t="shared" si="312"/>
        <v/>
      </c>
      <c r="GW84" s="108" t="str">
        <f t="shared" si="313"/>
        <v/>
      </c>
      <c r="GX84" s="2" t="str">
        <f t="shared" si="314"/>
        <v/>
      </c>
      <c r="GY84" s="99"/>
      <c r="GZ84" s="244"/>
      <c r="HA84" s="100" t="str">
        <f t="shared" si="315"/>
        <v/>
      </c>
      <c r="HB84" s="101" t="str">
        <f t="shared" si="316"/>
        <v/>
      </c>
      <c r="HC84" s="102"/>
      <c r="HD84" s="103"/>
      <c r="HE84" s="104" t="str">
        <f t="shared" si="317"/>
        <v/>
      </c>
      <c r="HF84" s="105" t="str">
        <f t="shared" si="318"/>
        <v/>
      </c>
      <c r="HG84" s="106" t="str">
        <f t="shared" si="319"/>
        <v/>
      </c>
      <c r="HH84" s="107" t="str">
        <f t="shared" si="320"/>
        <v/>
      </c>
      <c r="HI84" s="108" t="str">
        <f t="shared" si="321"/>
        <v/>
      </c>
      <c r="HJ84" s="2" t="str">
        <f t="shared" si="322"/>
        <v/>
      </c>
      <c r="HK84" s="99"/>
      <c r="HL84" s="244"/>
      <c r="HM84" s="100" t="str">
        <f t="shared" si="323"/>
        <v/>
      </c>
      <c r="HN84" s="101" t="str">
        <f t="shared" si="324"/>
        <v/>
      </c>
      <c r="HO84" s="102"/>
      <c r="HP84" s="103"/>
      <c r="HQ84" s="104" t="str">
        <f t="shared" si="325"/>
        <v/>
      </c>
      <c r="HR84" s="105" t="str">
        <f t="shared" si="326"/>
        <v/>
      </c>
      <c r="HS84" s="106" t="str">
        <f t="shared" si="327"/>
        <v/>
      </c>
      <c r="HT84" s="107" t="str">
        <f t="shared" si="328"/>
        <v/>
      </c>
      <c r="HU84" s="108" t="str">
        <f t="shared" si="329"/>
        <v/>
      </c>
      <c r="HV84" s="2" t="str">
        <f t="shared" si="330"/>
        <v/>
      </c>
      <c r="HW84" s="99"/>
      <c r="HX84" s="244"/>
      <c r="HY84" s="100" t="str">
        <f t="shared" si="331"/>
        <v/>
      </c>
      <c r="HZ84" s="101" t="str">
        <f t="shared" si="332"/>
        <v/>
      </c>
      <c r="IA84" s="102"/>
      <c r="IB84" s="103"/>
      <c r="IC84" s="104" t="str">
        <f t="shared" si="333"/>
        <v/>
      </c>
      <c r="ID84" s="105" t="str">
        <f t="shared" si="334"/>
        <v/>
      </c>
      <c r="IE84" s="106" t="str">
        <f t="shared" si="335"/>
        <v/>
      </c>
      <c r="IF84" s="107" t="str">
        <f t="shared" si="336"/>
        <v/>
      </c>
      <c r="IG84" s="108" t="str">
        <f t="shared" si="337"/>
        <v/>
      </c>
      <c r="IH84" s="2" t="str">
        <f t="shared" si="338"/>
        <v/>
      </c>
      <c r="II84" s="99"/>
      <c r="IJ84" s="244"/>
      <c r="IK84" s="100" t="str">
        <f t="shared" si="339"/>
        <v/>
      </c>
      <c r="IL84" s="101" t="str">
        <f t="shared" si="340"/>
        <v/>
      </c>
      <c r="IM84" s="102"/>
      <c r="IN84" s="103"/>
      <c r="IO84" s="104" t="str">
        <f t="shared" si="341"/>
        <v/>
      </c>
      <c r="IP84" s="105" t="str">
        <f t="shared" si="342"/>
        <v/>
      </c>
      <c r="IQ84" s="106" t="str">
        <f t="shared" si="343"/>
        <v/>
      </c>
      <c r="IR84" s="107" t="str">
        <f t="shared" si="344"/>
        <v/>
      </c>
      <c r="IS84" s="108" t="str">
        <f t="shared" si="345"/>
        <v/>
      </c>
      <c r="IT84" s="2" t="str">
        <f t="shared" si="346"/>
        <v/>
      </c>
      <c r="IU84" s="99"/>
      <c r="IV84" s="244"/>
      <c r="IW84" s="100" t="str">
        <f t="shared" si="347"/>
        <v/>
      </c>
      <c r="IX84" s="101" t="str">
        <f t="shared" si="348"/>
        <v/>
      </c>
      <c r="IY84" s="102"/>
      <c r="IZ84" s="103"/>
      <c r="JA84" s="104" t="str">
        <f t="shared" si="349"/>
        <v/>
      </c>
      <c r="JB84" s="105" t="str">
        <f t="shared" si="350"/>
        <v/>
      </c>
      <c r="JC84" s="106" t="str">
        <f t="shared" si="351"/>
        <v/>
      </c>
      <c r="JD84" s="107" t="str">
        <f t="shared" si="352"/>
        <v/>
      </c>
      <c r="JE84" s="108" t="str">
        <f t="shared" si="353"/>
        <v/>
      </c>
      <c r="JF84" s="2" t="str">
        <f t="shared" si="354"/>
        <v/>
      </c>
      <c r="JG84" s="99"/>
      <c r="JH84" s="244"/>
      <c r="JI84" s="100" t="str">
        <f t="shared" si="355"/>
        <v/>
      </c>
      <c r="JJ84" s="101" t="str">
        <f t="shared" si="356"/>
        <v/>
      </c>
      <c r="JK84" s="102"/>
      <c r="JL84" s="103"/>
      <c r="JM84" s="104" t="str">
        <f t="shared" si="357"/>
        <v/>
      </c>
      <c r="JN84" s="105" t="str">
        <f t="shared" si="358"/>
        <v/>
      </c>
      <c r="JO84" s="106" t="str">
        <f t="shared" si="359"/>
        <v/>
      </c>
      <c r="JP84" s="107" t="str">
        <f t="shared" si="360"/>
        <v/>
      </c>
      <c r="JQ84" s="108" t="str">
        <f t="shared" si="361"/>
        <v/>
      </c>
      <c r="JR84" s="2" t="str">
        <f t="shared" si="362"/>
        <v/>
      </c>
      <c r="JS84" s="99"/>
      <c r="JT84" s="244"/>
      <c r="JU84" s="100" t="str">
        <f t="shared" si="363"/>
        <v/>
      </c>
      <c r="JV84" s="101" t="str">
        <f t="shared" si="364"/>
        <v/>
      </c>
      <c r="JW84" s="102"/>
      <c r="JX84" s="103"/>
      <c r="JY84" s="104" t="str">
        <f t="shared" si="365"/>
        <v/>
      </c>
      <c r="JZ84" s="105" t="str">
        <f t="shared" si="366"/>
        <v/>
      </c>
      <c r="KA84" s="106" t="str">
        <f t="shared" si="367"/>
        <v/>
      </c>
      <c r="KB84" s="107" t="str">
        <f t="shared" si="368"/>
        <v/>
      </c>
      <c r="KC84" s="108" t="str">
        <f t="shared" si="369"/>
        <v/>
      </c>
      <c r="KD84" s="2" t="str">
        <f t="shared" si="370"/>
        <v/>
      </c>
      <c r="KE84" s="99"/>
      <c r="KF84" s="244"/>
    </row>
    <row r="85" spans="1:292" ht="13.5" customHeight="1" x14ac:dyDescent="0.25">
      <c r="A85" s="20"/>
      <c r="B85" s="99" t="s">
        <v>576</v>
      </c>
      <c r="C85" s="99" t="s">
        <v>577</v>
      </c>
      <c r="E85" s="100">
        <f>IF(I85="","",E$3)</f>
        <v>34226</v>
      </c>
      <c r="F85" s="101" t="str">
        <f>IF(I85="","",E$1)</f>
        <v>Brundtland III</v>
      </c>
      <c r="G85" s="102">
        <v>33180</v>
      </c>
      <c r="H85" s="103">
        <v>34226</v>
      </c>
      <c r="I85" s="104" t="str">
        <f>IF(P85="","",IF(ISNUMBER(SEARCH(":",P85)),MID(P85,FIND(":",P85)+2,FIND("(",P85)-FIND(":",P85)-3),LEFT(P85,FIND("(",P85)-2)))</f>
        <v>Thorbjørn Berntsen</v>
      </c>
      <c r="J85" s="105" t="str">
        <f>IF(P85="","",MID(P85,FIND("(",P85)+1,4))</f>
        <v>1935</v>
      </c>
      <c r="K85" s="106" t="str">
        <f>IF(ISNUMBER(SEARCH("*female*",P85)),"female",IF(ISNUMBER(SEARCH("*male*",P85)),"male",""))</f>
        <v>male</v>
      </c>
      <c r="L85" s="107" t="str">
        <f>IF(P85="","",IF(ISERROR(MID(P85,FIND("male,",P85)+6,(FIND(")",P85)-(FIND("male,",P85)+6))))=TRUE,"missing/error",MID(P85,FIND("male,",P85)+6,(FIND(")",P85)-(FIND("male,",P85)+6)))))</f>
        <v>no_dna01</v>
      </c>
      <c r="M85" s="108" t="str">
        <f>IF(I85="","",(MID(I85,(SEARCH("^^",SUBSTITUTE(I85," ","^^",LEN(I85)-LEN(SUBSTITUTE(I85," ","")))))+1,99)&amp;"_"&amp;LEFT(I85,FIND(" ",I85)-1)&amp;"_"&amp;J85))</f>
        <v>Berntsen_Thorbjørn_1935</v>
      </c>
      <c r="N85" s="2" t="str">
        <f>IF(P85="","",IF((LEN(P85)-LEN(SUBSTITUTE(P85,"male","")))/LEN("male")&gt;1,"!",IF(RIGHT(P85,1)=")","",IF(RIGHT(P85,2)=") ","",IF(RIGHT(P85,2)=").","","!!")))))</f>
        <v/>
      </c>
      <c r="O85" s="99"/>
      <c r="P85" s="244" t="s">
        <v>732</v>
      </c>
      <c r="Q85" s="100">
        <f>IF(U85="","",Q$3)</f>
        <v>35363</v>
      </c>
      <c r="R85" s="101" t="str">
        <f>IF(U85="","",Q$1)</f>
        <v>Brundtland IV</v>
      </c>
      <c r="S85" s="102">
        <v>34226</v>
      </c>
      <c r="T85" s="103">
        <v>35363</v>
      </c>
      <c r="U85" s="104" t="str">
        <f>IF(AB85="","",IF(ISNUMBER(SEARCH(":",AB85)),MID(AB85,FIND(":",AB85)+2,FIND("(",AB85)-FIND(":",AB85)-3),LEFT(AB85,FIND("(",AB85)-2)))</f>
        <v>Thorbjørn Berntsen</v>
      </c>
      <c r="V85" s="105" t="str">
        <f>IF(AB85="","",MID(AB85,FIND("(",AB85)+1,4))</f>
        <v>1935</v>
      </c>
      <c r="W85" s="106" t="str">
        <f>IF(ISNUMBER(SEARCH("*female*",AB85)),"female",IF(ISNUMBER(SEARCH("*male*",AB85)),"male",""))</f>
        <v>male</v>
      </c>
      <c r="X85" s="107" t="str">
        <f>IF(AB85="","",IF(ISERROR(MID(AB85,FIND("male,",AB85)+6,(FIND(")",AB85)-(FIND("male,",AB85)+6))))=TRUE,"missing/error",MID(AB85,FIND("male,",AB85)+6,(FIND(")",AB85)-(FIND("male,",AB85)+6)))))</f>
        <v>no_dna01</v>
      </c>
      <c r="Y85" s="108" t="str">
        <f>IF(U85="","",(MID(U85,(SEARCH("^^",SUBSTITUTE(U85," ","^^",LEN(U85)-LEN(SUBSTITUTE(U85," ","")))))+1,99)&amp;"_"&amp;LEFT(U85,FIND(" ",U85)-1)&amp;"_"&amp;V85))</f>
        <v>Berntsen_Thorbjørn_1935</v>
      </c>
      <c r="Z85" s="2" t="str">
        <f>IF(AB85="","",IF((LEN(AB85)-LEN(SUBSTITUTE(AB85,"male","")))/LEN("male")&gt;1,"!",IF(RIGHT(AB85,1)=")","",IF(RIGHT(AB85,2)=") ","",IF(RIGHT(AB85,2)=").","","!!")))))</f>
        <v/>
      </c>
      <c r="AA85" s="99"/>
      <c r="AB85" s="244" t="s">
        <v>732</v>
      </c>
      <c r="AC85" s="100">
        <f>IF(AG85="","",AC$3)</f>
        <v>35720</v>
      </c>
      <c r="AD85" s="101" t="str">
        <f>IF(AG85="","",AC$1)</f>
        <v>Jagland I</v>
      </c>
      <c r="AE85" s="102">
        <v>35363</v>
      </c>
      <c r="AF85" s="103">
        <v>35713</v>
      </c>
      <c r="AG85" s="104" t="str">
        <f>IF(AN85="","",IF(ISNUMBER(SEARCH(":",AN85)),MID(AN85,FIND(":",AN85)+2,FIND("(",AN85)-FIND(":",AN85)-3),LEFT(AN85,FIND("(",AN85)-2)))</f>
        <v>Thorbjørn Berntsen</v>
      </c>
      <c r="AH85" s="105" t="str">
        <f>IF(AN85="","",MID(AN85,FIND("(",AN85)+1,4))</f>
        <v>1935</v>
      </c>
      <c r="AI85" s="106" t="str">
        <f>IF(ISNUMBER(SEARCH("*female*",AN85)),"female",IF(ISNUMBER(SEARCH("*male*",AN85)),"male",""))</f>
        <v>male</v>
      </c>
      <c r="AJ85" s="107" t="str">
        <f>IF(AN85="","",IF(ISERROR(MID(AN85,FIND("male,",AN85)+6,(FIND(")",AN85)-(FIND("male,",AN85)+6))))=TRUE,"missing/error",MID(AN85,FIND("male,",AN85)+6,(FIND(")",AN85)-(FIND("male,",AN85)+6)))))</f>
        <v>no_dna01</v>
      </c>
      <c r="AK85" s="108" t="str">
        <f>IF(AG85="","",(MID(AG85,(SEARCH("^^",SUBSTITUTE(AG85," ","^^",LEN(AG85)-LEN(SUBSTITUTE(AG85," ","")))))+1,99)&amp;"_"&amp;LEFT(AG85,FIND(" ",AG85)-1)&amp;"_"&amp;AH85))</f>
        <v>Berntsen_Thorbjørn_1935</v>
      </c>
      <c r="AL85" s="2" t="str">
        <f>IF(AN85="","",IF((LEN(AN85)-LEN(SUBSTITUTE(AN85,"male","")))/LEN("male")&gt;1,"!",IF(RIGHT(AN85,1)=")","",IF(RIGHT(AN85,2)=") ","",IF(RIGHT(AN85,2)=").","","!!")))))</f>
        <v/>
      </c>
      <c r="AM85" s="99"/>
      <c r="AN85" s="244" t="s">
        <v>732</v>
      </c>
      <c r="AO85" s="100">
        <f>IF(AS85="","",AO$3)</f>
        <v>36602</v>
      </c>
      <c r="AP85" s="101" t="str">
        <f>IF(AS85="","",AO$1)</f>
        <v>Bondevik I</v>
      </c>
      <c r="AQ85" s="102">
        <v>35713</v>
      </c>
      <c r="AR85" s="103">
        <v>36602</v>
      </c>
      <c r="AS85" s="104" t="str">
        <f>IF(AZ85="","",IF(ISNUMBER(SEARCH(":",AZ85)),MID(AZ85,FIND(":",AZ85)+2,FIND("(",AZ85)-FIND(":",AZ85)-3),LEFT(AZ85,FIND("(",AZ85)-2)))</f>
        <v>Guro Fjellanger</v>
      </c>
      <c r="AT85" s="105" t="str">
        <f>IF(AZ85="","",MID(AZ85,FIND("(",AZ85)+1,4))</f>
        <v>1964</v>
      </c>
      <c r="AU85" s="106" t="str">
        <f>IF(ISNUMBER(SEARCH("*female*",AZ85)),"female",IF(ISNUMBER(SEARCH("*male*",AZ85)),"male",""))</f>
        <v>female</v>
      </c>
      <c r="AV85" s="107" t="s">
        <v>298</v>
      </c>
      <c r="AW85" s="108" t="str">
        <f>IF(AS85="","",(MID(AS85,(SEARCH("^^",SUBSTITUTE(AS85," ","^^",LEN(AS85)-LEN(SUBSTITUTE(AS85," ","")))))+1,99)&amp;"_"&amp;LEFT(AS85,FIND(" ",AS85)-1)&amp;"_"&amp;AT85))</f>
        <v>Fjellanger_Guro_1964</v>
      </c>
      <c r="AX85" s="2" t="str">
        <f>IF(AZ85="","",IF((LEN(AZ85)-LEN(SUBSTITUTE(AZ85,"male","")))/LEN("male")&gt;1,"!",IF(RIGHT(AZ85,1)=")","",IF(RIGHT(AZ85,2)=") ","",IF(RIGHT(AZ85,2)=").","","!!")))))</f>
        <v/>
      </c>
      <c r="AY85" s="99"/>
      <c r="AZ85" s="244" t="s">
        <v>663</v>
      </c>
      <c r="BA85" s="100">
        <f>IF(BE85="","",BA$3)</f>
        <v>37183</v>
      </c>
      <c r="BB85" s="101" t="str">
        <f>IF(BE85="","",BA$1)</f>
        <v>Stoltenberg I</v>
      </c>
      <c r="BC85" s="102">
        <v>36602</v>
      </c>
      <c r="BD85" s="103">
        <v>37183</v>
      </c>
      <c r="BE85" s="104" t="str">
        <f>IF(BL85="","",IF(ISNUMBER(SEARCH(":",BL85)),MID(BL85,FIND(":",BL85)+2,FIND("(",BL85)-FIND(":",BL85)-3),LEFT(BL85,FIND("(",BL85)-2)))</f>
        <v>Siri Bjerke</v>
      </c>
      <c r="BF85" s="105" t="str">
        <f>IF(BL85="","",MID(BL85,FIND("(",BL85)+1,4))</f>
        <v>1958</v>
      </c>
      <c r="BG85" s="106" t="str">
        <f>IF(ISNUMBER(SEARCH("*female*",BL85)),"female",IF(ISNUMBER(SEARCH("*male*",BL85)),"male",""))</f>
        <v>female</v>
      </c>
      <c r="BH85" s="107" t="str">
        <f>IF(BL85="","",IF(ISERROR(MID(BL85,FIND("male,",BL85)+6,(FIND(")",BL85)-(FIND("male,",BL85)+6))))=TRUE,"missing/error",MID(BL85,FIND("male,",BL85)+6,(FIND(")",BL85)-(FIND("male,",BL85)+6)))))</f>
        <v>no_dna01</v>
      </c>
      <c r="BI85" s="108" t="str">
        <f>IF(BE85="","",(MID(BE85,(SEARCH("^^",SUBSTITUTE(BE85," ","^^",LEN(BE85)-LEN(SUBSTITUTE(BE85," ","")))))+1,99)&amp;"_"&amp;LEFT(BE85,FIND(" ",BE85)-1)&amp;"_"&amp;BF85))</f>
        <v>Bjerke_Siri_1958</v>
      </c>
      <c r="BJ85" s="2" t="str">
        <f>IF(BL85="","",IF((LEN(BL85)-LEN(SUBSTITUTE(BL85,"male","")))/LEN("male")&gt;1,"!",IF(RIGHT(BL85,1)=")","",IF(RIGHT(BL85,2)=") ","",IF(RIGHT(BL85,2)=").","","!!")))))</f>
        <v/>
      </c>
      <c r="BK85" s="99"/>
      <c r="BL85" s="244" t="s">
        <v>733</v>
      </c>
      <c r="BM85" s="100">
        <f>IF(BQ85="","",BM$3)</f>
        <v>38642</v>
      </c>
      <c r="BN85" s="101" t="str">
        <f>IF(BQ85="","",BM$1)</f>
        <v>Bondevik II</v>
      </c>
      <c r="BO85" s="102">
        <v>37183</v>
      </c>
      <c r="BP85" s="103">
        <v>38156</v>
      </c>
      <c r="BQ85" s="104" t="str">
        <f>IF(BX85="","",IF(ISNUMBER(SEARCH(":",BX85)),MID(BX85,FIND(":",BX85)+2,FIND("(",BX85)-FIND(":",BX85)-3),LEFT(BX85,FIND("(",BX85)-2)))</f>
        <v>Børge Brende</v>
      </c>
      <c r="BR85" s="105" t="str">
        <f>IF(BX85="","",MID(BX85,FIND("(",BX85)+1,4))</f>
        <v>1965</v>
      </c>
      <c r="BS85" s="106" t="str">
        <f>IF(ISNUMBER(SEARCH("*female*",BX85)),"female",IF(ISNUMBER(SEARCH("*male*",BX85)),"male",""))</f>
        <v>male</v>
      </c>
      <c r="BT85" s="107" t="s">
        <v>299</v>
      </c>
      <c r="BU85" s="108" t="str">
        <f>IF(BQ85="","",(MID(BQ85,(SEARCH("^^",SUBSTITUTE(BQ85," ","^^",LEN(BQ85)-LEN(SUBSTITUTE(BQ85," ","")))))+1,99)&amp;"_"&amp;LEFT(BQ85,FIND(" ",BQ85)-1)&amp;"_"&amp;BR85))</f>
        <v>Brende_Børge_1965</v>
      </c>
      <c r="BV85" s="2" t="str">
        <f>IF(BX85="","",IF((LEN(BX85)-LEN(SUBSTITUTE(BX85,"male","")))/LEN("male")&gt;1,"!",IF(RIGHT(BX85,1)=")","",IF(RIGHT(BX85,2)=") ","",IF(RIGHT(BX85,2)=").","","!!")))))</f>
        <v/>
      </c>
      <c r="BW85" s="99" t="s">
        <v>614</v>
      </c>
      <c r="BX85" s="244" t="s">
        <v>636</v>
      </c>
      <c r="BY85" s="100">
        <f>IF(CC85="","",BY$3)</f>
        <v>40106</v>
      </c>
      <c r="BZ85" s="101" t="str">
        <f>IF(CC85="","",BY$1)</f>
        <v>Stoltenberg II</v>
      </c>
      <c r="CA85" s="102">
        <v>38642</v>
      </c>
      <c r="CB85" s="103">
        <v>39373</v>
      </c>
      <c r="CC85" s="104" t="str">
        <f>IF(CJ85="","",IF(ISNUMBER(SEARCH(":",CJ85)),MID(CJ85,FIND(":",CJ85)+2,FIND("(",CJ85)-FIND(":",CJ85)-3),LEFT(CJ85,FIND("(",CJ85)-2)))</f>
        <v>Helen Bjørnøy</v>
      </c>
      <c r="CD85" s="105" t="str">
        <f>IF(CJ85="","",MID(CJ85,FIND("(",CJ85)+1,4))</f>
        <v>1954</v>
      </c>
      <c r="CE85" s="106" t="str">
        <f>IF(ISNUMBER(SEARCH("*female*",CJ85)),"female",IF(ISNUMBER(SEARCH("*male*",CJ85)),"male",""))</f>
        <v>female</v>
      </c>
      <c r="CF85" s="107" t="s">
        <v>300</v>
      </c>
      <c r="CG85" s="108" t="str">
        <f>IF(CC85="","",(MID(CC85,(SEARCH("^^",SUBSTITUTE(CC85," ","^^",LEN(CC85)-LEN(SUBSTITUTE(CC85," ","")))))+1,99)&amp;"_"&amp;LEFT(CC85,FIND(" ",CC85)-1)&amp;"_"&amp;CD85))</f>
        <v>Bjørnøy_Helen_1954</v>
      </c>
      <c r="CH85" s="2" t="str">
        <f>IF(CJ85="","",IF((LEN(CJ85)-LEN(SUBSTITUTE(CJ85,"male","")))/LEN("male")&gt;1,"!",IF(RIGHT(CJ85,1)=")","",IF(RIGHT(CJ85,2)=") ","",IF(RIGHT(CJ85,2)=").","","!!")))))</f>
        <v/>
      </c>
      <c r="CI85" s="99" t="s">
        <v>609</v>
      </c>
      <c r="CJ85" s="244" t="s">
        <v>767</v>
      </c>
      <c r="CK85" s="100">
        <f>IF(CO85="","",CK$3)</f>
        <v>41563</v>
      </c>
      <c r="CL85" s="101" t="str">
        <f>IF(CO85="","",CK$1)</f>
        <v>Stoltenberg III</v>
      </c>
      <c r="CM85" s="102">
        <v>40106</v>
      </c>
      <c r="CN85" s="103">
        <v>40991</v>
      </c>
      <c r="CO85" s="104" t="str">
        <f>IF(CV85="","",IF(ISNUMBER(SEARCH(":",CV85)),MID(CV85,FIND(":",CV85)+2,FIND("(",CV85)-FIND(":",CV85)-3),LEFT(CV85,FIND("(",CV85)-2)))</f>
        <v>Erik Solheim</v>
      </c>
      <c r="CP85" s="105" t="str">
        <f>IF(CV85="","",MID(CV85,FIND("(",CV85)+1,4))</f>
        <v>1955</v>
      </c>
      <c r="CQ85" s="106" t="str">
        <f>IF(ISNUMBER(SEARCH("*female*",CV85)),"female",IF(ISNUMBER(SEARCH("*male*",CV85)),"male",""))</f>
        <v>male</v>
      </c>
      <c r="CR85" s="107" t="s">
        <v>300</v>
      </c>
      <c r="CS85" s="108" t="str">
        <f>IF(CO85="","",(MID(CO85,(SEARCH("^^",SUBSTITUTE(CO85," ","^^",LEN(CO85)-LEN(SUBSTITUTE(CO85," ","")))))+1,99)&amp;"_"&amp;LEFT(CO85,FIND(" ",CO85)-1)&amp;"_"&amp;CP85))</f>
        <v>Solheim_Erik_1955</v>
      </c>
      <c r="CT85" s="2" t="str">
        <f>IF(CV85="","",IF((LEN(CV85)-LEN(SUBSTITUTE(CV85,"male","")))/LEN("male")&gt;1,"!",IF(RIGHT(CV85,1)=")","",IF(RIGHT(CV85,2)=") ","",IF(RIGHT(CV85,2)=").","","!!")))))</f>
        <v/>
      </c>
      <c r="CU85" s="99"/>
      <c r="CV85" s="244" t="s">
        <v>638</v>
      </c>
      <c r="CW85" s="100" t="str">
        <f>IF(DA85="","",CW$3)</f>
        <v/>
      </c>
      <c r="CX85" s="101" t="str">
        <f>IF(DA85="","",CW$1)</f>
        <v/>
      </c>
      <c r="CY85" s="102" t="str">
        <f>IF($DA85="","",CW$2)</f>
        <v/>
      </c>
      <c r="CZ85" s="102" t="str">
        <f>IF($DA85="","",CW$3)</f>
        <v/>
      </c>
      <c r="DA85" s="104" t="str">
        <f>IF(DH85="","",IF(ISNUMBER(SEARCH(":",DH85)),MID(DH85,FIND(":",DH85)+2,FIND("(",DH85)-FIND(":",DH85)-3),LEFT(DH85,FIND("(",DH85)-2)))</f>
        <v/>
      </c>
      <c r="DB85" s="105" t="str">
        <f>IF(DH85="","",MID(DH85,FIND("(",DH85)+1,4))</f>
        <v/>
      </c>
      <c r="DC85" s="106" t="str">
        <f>IF(ISNUMBER(SEARCH("*female*",DH85)),"female",IF(ISNUMBER(SEARCH("*male*",DH85)),"male",""))</f>
        <v/>
      </c>
      <c r="DD85" s="107" t="str">
        <f>IF(DH85="","",IF(ISERROR(MID(DH85,FIND("male,",DH85)+6,(FIND(")",DH85)-(FIND("male,",DH85)+6))))=TRUE,"missing/error",MID(DH85,FIND("male,",DH85)+6,(FIND(")",DH85)-(FIND("male,",DH85)+6)))))</f>
        <v/>
      </c>
      <c r="DE85" s="108" t="str">
        <f>IF(DA85="","",(MID(DA85,(SEARCH("^^",SUBSTITUTE(DA85," ","^^",LEN(DA85)-LEN(SUBSTITUTE(DA85," ","")))))+1,99)&amp;"_"&amp;LEFT(DA85,FIND(" ",DA85)-1)&amp;"_"&amp;DB85))</f>
        <v/>
      </c>
      <c r="DF85" s="2" t="str">
        <f>IF(DH85="","",IF((LEN(DH85)-LEN(SUBSTITUTE(DH85,"male","")))/LEN("male")&gt;1,"!",IF(RIGHT(DH85,1)=")","",IF(RIGHT(DH85,2)=") ","",IF(RIGHT(DH85,2)=").","","!!")))))</f>
        <v/>
      </c>
      <c r="DG85" s="99"/>
      <c r="DH85" s="244"/>
      <c r="DI85" s="100" t="str">
        <f>IF(DM85="","",DI$3)</f>
        <v/>
      </c>
      <c r="DJ85" s="101" t="str">
        <f>IF(DM85="","",DI$1)</f>
        <v/>
      </c>
      <c r="DK85" s="102" t="str">
        <f t="shared" si="1095"/>
        <v/>
      </c>
      <c r="DL85" s="102" t="str">
        <f t="shared" si="1096"/>
        <v/>
      </c>
      <c r="DM85" s="104" t="str">
        <f>IF(DT85="","",IF(ISNUMBER(SEARCH(":",DT85)),MID(DT85,FIND(":",DT85)+2,FIND("(",DT85)-FIND(":",DT85)-3),LEFT(DT85,FIND("(",DT85)-2)))</f>
        <v/>
      </c>
      <c r="DN85" s="105" t="str">
        <f>IF(DT85="","",MID(DT85,FIND("(",DT85)+1,4))</f>
        <v/>
      </c>
      <c r="DO85" s="106" t="str">
        <f>IF(ISNUMBER(SEARCH("*female*",DT85)),"female",IF(ISNUMBER(SEARCH("*male*",DT85)),"male",""))</f>
        <v/>
      </c>
      <c r="DP85" s="107" t="str">
        <f>IF(DT85="","",IF(ISERROR(MID(DT85,FIND("male,",DT85)+6,(FIND(")",DT85)-(FIND("male,",DT85)+6))))=TRUE,"missing/error",MID(DT85,FIND("male,",DT85)+6,(FIND(")",DT85)-(FIND("male,",DT85)+6)))))</f>
        <v/>
      </c>
      <c r="DQ85" s="108" t="str">
        <f>IF(DM85="","",(MID(DM85,(SEARCH("^^",SUBSTITUTE(DM85," ","^^",LEN(DM85)-LEN(SUBSTITUTE(DM85," ","")))))+1,99)&amp;"_"&amp;LEFT(DM85,FIND(" ",DM85)-1)&amp;"_"&amp;DN85))</f>
        <v/>
      </c>
      <c r="DR85" s="2" t="str">
        <f>IF(DT85="","",IF((LEN(DT85)-LEN(SUBSTITUTE(DT85,"male","")))/LEN("male")&gt;1,"!",IF(RIGHT(DT85,1)=")","",IF(RIGHT(DT85,2)=") ","",IF(RIGHT(DT85,2)=").","","!!")))))</f>
        <v/>
      </c>
      <c r="DS85" s="99"/>
      <c r="DT85" s="244"/>
      <c r="DU85" s="100" t="str">
        <f t="shared" si="1046"/>
        <v/>
      </c>
      <c r="DV85" s="101" t="str">
        <f>IF(DY85="","",DU$1)</f>
        <v/>
      </c>
      <c r="DW85" s="102" t="str">
        <f t="shared" si="1110"/>
        <v/>
      </c>
      <c r="DX85" s="102" t="str">
        <f t="shared" si="1111"/>
        <v/>
      </c>
      <c r="DY85" s="104" t="str">
        <f>IF(EF85="","",IF(ISNUMBER(SEARCH(":",EF85)),MID(EF85,FIND(":",EF85)+2,FIND("(",EF85)-FIND(":",EF85)-3),LEFT(EF85,FIND("(",EF85)-2)))</f>
        <v/>
      </c>
      <c r="DZ85" s="105" t="str">
        <f>IF(EF85="","",MID(EF85,FIND("(",EF85)+1,4))</f>
        <v/>
      </c>
      <c r="EA85" s="106" t="str">
        <f>IF(ISNUMBER(SEARCH("*female*",EF85)),"female",IF(ISNUMBER(SEARCH("*male*",EF85)),"male",""))</f>
        <v/>
      </c>
      <c r="EB85" s="107" t="str">
        <f>IF(EF85="","",IF(ISERROR(MID(EF85,FIND("male,",EF85)+6,(FIND(")",EF85)-(FIND("male,",EF85)+6))))=TRUE,"missing/error",MID(EF85,FIND("male,",EF85)+6,(FIND(")",EF85)-(FIND("male,",EF85)+6)))))</f>
        <v/>
      </c>
      <c r="EC85" s="108" t="str">
        <f>IF(DY85="","",(MID(DY85,(SEARCH("^^",SUBSTITUTE(DY85," ","^^",LEN(DY85)-LEN(SUBSTITUTE(DY85," ","")))))+1,99)&amp;"_"&amp;LEFT(DY85,FIND(" ",DY85)-1)&amp;"_"&amp;DZ85))</f>
        <v/>
      </c>
      <c r="ED85" s="2" t="str">
        <f>IF(EF85="","",IF((LEN(EF85)-LEN(SUBSTITUTE(EF85,"male","")))/LEN("male")&gt;1,"!",IF(RIGHT(EF85,1)=")","",IF(RIGHT(EF85,2)=") ","",IF(RIGHT(EF85,2)=").","","!!")))))</f>
        <v/>
      </c>
      <c r="EE85" s="99"/>
      <c r="EF85" s="244"/>
      <c r="EG85" s="100" t="str">
        <f t="shared" si="1047"/>
        <v/>
      </c>
      <c r="EH85" s="101" t="str">
        <f>IF(EK85="","",EG$1)</f>
        <v/>
      </c>
      <c r="EI85" s="102" t="str">
        <f t="shared" si="623"/>
        <v/>
      </c>
      <c r="EJ85" s="102" t="str">
        <f t="shared" si="614"/>
        <v/>
      </c>
      <c r="EK85" s="104" t="str">
        <f>IF(ER85="","",IF(ISNUMBER(SEARCH(":",ER85)),MID(ER85,FIND(":",ER85)+2,FIND("(",ER85)-FIND(":",ER85)-3),LEFT(ER85,FIND("(",ER85)-2)))</f>
        <v/>
      </c>
      <c r="EL85" s="105" t="str">
        <f>IF(ER85="","",MID(ER85,FIND("(",ER85)+1,4))</f>
        <v/>
      </c>
      <c r="EM85" s="106" t="str">
        <f>IF(ISNUMBER(SEARCH("*female*",ER85)),"female",IF(ISNUMBER(SEARCH("*male*",ER85)),"male",""))</f>
        <v/>
      </c>
      <c r="EN85" s="107" t="str">
        <f>IF(ER85="","",IF(ISERROR(MID(ER85,FIND("male,",ER85)+6,(FIND(")",ER85)-(FIND("male,",ER85)+6))))=TRUE,"missing/error",MID(ER85,FIND("male,",ER85)+6,(FIND(")",ER85)-(FIND("male,",ER85)+6)))))</f>
        <v/>
      </c>
      <c r="EO85" s="108" t="str">
        <f>IF(EK85="","",(MID(EK85,(SEARCH("^^",SUBSTITUTE(EK85," ","^^",LEN(EK85)-LEN(SUBSTITUTE(EK85," ","")))))+1,99)&amp;"_"&amp;LEFT(EK85,FIND(" ",EK85)-1)&amp;"_"&amp;EL85))</f>
        <v/>
      </c>
      <c r="EP85" s="2" t="str">
        <f>IF(ER85="","",IF((LEN(ER85)-LEN(SUBSTITUTE(ER85,"male","")))/LEN("male")&gt;1,"!",IF(RIGHT(ER85,1)=")","",IF(RIGHT(ER85,2)=") ","",IF(RIGHT(ER85,2)=").","","!!")))))</f>
        <v/>
      </c>
      <c r="EQ85" s="99"/>
      <c r="ER85" s="244"/>
      <c r="ES85" s="100" t="str">
        <f t="shared" si="1048"/>
        <v/>
      </c>
      <c r="ET85" s="101" t="str">
        <f t="shared" si="1049"/>
        <v/>
      </c>
      <c r="EU85" s="102" t="str">
        <f t="shared" si="1050"/>
        <v/>
      </c>
      <c r="EV85" s="102" t="str">
        <f t="shared" si="1051"/>
        <v/>
      </c>
      <c r="EW85" s="104" t="str">
        <f t="shared" si="1052"/>
        <v/>
      </c>
      <c r="EX85" s="105" t="str">
        <f t="shared" si="1053"/>
        <v/>
      </c>
      <c r="EY85" s="106" t="str">
        <f t="shared" si="1054"/>
        <v/>
      </c>
      <c r="EZ85" s="107" t="str">
        <f t="shared" si="1055"/>
        <v/>
      </c>
      <c r="FA85" s="108" t="str">
        <f t="shared" si="1056"/>
        <v/>
      </c>
      <c r="FB85" s="2" t="str">
        <f t="shared" si="1057"/>
        <v/>
      </c>
      <c r="FC85" s="99"/>
      <c r="FD85" s="244"/>
      <c r="FE85" s="100"/>
      <c r="FF85" s="101" t="str">
        <f>IF(FI85="","",FE$1)</f>
        <v/>
      </c>
      <c r="FG85" s="102"/>
      <c r="FH85" s="103"/>
      <c r="FI85" s="104" t="str">
        <f>IF(FP85="","",IF(ISNUMBER(SEARCH(":",FP85)),MID(FP85,FIND(":",FP85)+2,FIND("(",FP85)-FIND(":",FP85)-3),LEFT(FP85,FIND("(",FP85)-2)))</f>
        <v/>
      </c>
      <c r="FJ85" s="105" t="str">
        <f>IF(FP85="","",MID(FP85,FIND("(",FP85)+1,4))</f>
        <v/>
      </c>
      <c r="FK85" s="106" t="str">
        <f>IF(ISNUMBER(SEARCH("*female*",FP85)),"female",IF(ISNUMBER(SEARCH("*male*",FP85)),"male",""))</f>
        <v/>
      </c>
      <c r="FL85" s="107" t="str">
        <f>IF(FP85="","",IF(ISERROR(MID(FP85,FIND("male,",FP85)+6,(FIND(")",FP85)-(FIND("male,",FP85)+6))))=TRUE,"missing/error",MID(FP85,FIND("male,",FP85)+6,(FIND(")",FP85)-(FIND("male,",FP85)+6)))))</f>
        <v/>
      </c>
      <c r="FM85" s="108" t="str">
        <f>IF(FI85="","",(MID(FI85,(SEARCH("^^",SUBSTITUTE(FI85," ","^^",LEN(FI85)-LEN(SUBSTITUTE(FI85," ","")))))+1,99)&amp;"_"&amp;LEFT(FI85,FIND(" ",FI85)-1)&amp;"_"&amp;FJ85))</f>
        <v/>
      </c>
      <c r="FN85" s="2" t="str">
        <f>IF(FP85="","",IF((LEN(FP85)-LEN(SUBSTITUTE(FP85,"male","")))/LEN("male")&gt;1,"!",IF(RIGHT(FP85,1)=")","",IF(RIGHT(FP85,2)=") ","",IF(RIGHT(FP85,2)=").","","!!")))))</f>
        <v/>
      </c>
      <c r="FO85" s="99"/>
      <c r="FP85" s="244"/>
      <c r="FQ85" s="100" t="str">
        <f>IF(FU85="","",FQ$3)</f>
        <v/>
      </c>
      <c r="FR85" s="101" t="str">
        <f>IF(FU85="","",FQ$1)</f>
        <v/>
      </c>
      <c r="FS85" s="102"/>
      <c r="FT85" s="103"/>
      <c r="FU85" s="104" t="str">
        <f>IF(GB85="","",IF(ISNUMBER(SEARCH(":",GB85)),MID(GB85,FIND(":",GB85)+2,FIND("(",GB85)-FIND(":",GB85)-3),LEFT(GB85,FIND("(",GB85)-2)))</f>
        <v/>
      </c>
      <c r="FV85" s="105" t="str">
        <f>IF(GB85="","",MID(GB85,FIND("(",GB85)+1,4))</f>
        <v/>
      </c>
      <c r="FW85" s="106" t="str">
        <f>IF(ISNUMBER(SEARCH("*female*",GB85)),"female",IF(ISNUMBER(SEARCH("*male*",GB85)),"male",""))</f>
        <v/>
      </c>
      <c r="FX85" s="107" t="str">
        <f>IF(GB85="","",IF(ISERROR(MID(GB85,FIND("male,",GB85)+6,(FIND(")",GB85)-(FIND("male,",GB85)+6))))=TRUE,"missing/error",MID(GB85,FIND("male,",GB85)+6,(FIND(")",GB85)-(FIND("male,",GB85)+6)))))</f>
        <v/>
      </c>
      <c r="FY85" s="108" t="str">
        <f>IF(FU85="","",(MID(FU85,(SEARCH("^^",SUBSTITUTE(FU85," ","^^",LEN(FU85)-LEN(SUBSTITUTE(FU85," ","")))))+1,99)&amp;"_"&amp;LEFT(FU85,FIND(" ",FU85)-1)&amp;"_"&amp;FV85))</f>
        <v/>
      </c>
      <c r="FZ85" s="2" t="str">
        <f>IF(GB85="","",IF((LEN(GB85)-LEN(SUBSTITUTE(GB85,"male","")))/LEN("male")&gt;1,"!",IF(RIGHT(GB85,1)=")","",IF(RIGHT(GB85,2)=") ","",IF(RIGHT(GB85,2)=").","","!!")))))</f>
        <v/>
      </c>
      <c r="GA85" s="99"/>
      <c r="GB85" s="244"/>
      <c r="GC85" s="100" t="str">
        <f>IF(GG85="","",GC$3)</f>
        <v/>
      </c>
      <c r="GD85" s="101" t="str">
        <f>IF(GG85="","",GC$1)</f>
        <v/>
      </c>
      <c r="GE85" s="102"/>
      <c r="GF85" s="103"/>
      <c r="GG85" s="104" t="str">
        <f>IF(GN85="","",IF(ISNUMBER(SEARCH(":",GN85)),MID(GN85,FIND(":",GN85)+2,FIND("(",GN85)-FIND(":",GN85)-3),LEFT(GN85,FIND("(",GN85)-2)))</f>
        <v/>
      </c>
      <c r="GH85" s="105" t="str">
        <f>IF(GN85="","",MID(GN85,FIND("(",GN85)+1,4))</f>
        <v/>
      </c>
      <c r="GI85" s="106" t="str">
        <f>IF(ISNUMBER(SEARCH("*female*",GN85)),"female",IF(ISNUMBER(SEARCH("*male*",GN85)),"male",""))</f>
        <v/>
      </c>
      <c r="GJ85" s="107" t="str">
        <f>IF(GN85="","",IF(ISERROR(MID(GN85,FIND("male,",GN85)+6,(FIND(")",GN85)-(FIND("male,",GN85)+6))))=TRUE,"missing/error",MID(GN85,FIND("male,",GN85)+6,(FIND(")",GN85)-(FIND("male,",GN85)+6)))))</f>
        <v/>
      </c>
      <c r="GK85" s="108" t="str">
        <f>IF(GG85="","",(MID(GG85,(SEARCH("^^",SUBSTITUTE(GG85," ","^^",LEN(GG85)-LEN(SUBSTITUTE(GG85," ","")))))+1,99)&amp;"_"&amp;LEFT(GG85,FIND(" ",GG85)-1)&amp;"_"&amp;GH85))</f>
        <v/>
      </c>
      <c r="GL85" s="2" t="str">
        <f>IF(GN85="","",IF((LEN(GN85)-LEN(SUBSTITUTE(GN85,"male","")))/LEN("male")&gt;1,"!",IF(RIGHT(GN85,1)=")","",IF(RIGHT(GN85,2)=") ","",IF(RIGHT(GN85,2)=").","","!!")))))</f>
        <v/>
      </c>
      <c r="GM85" s="99"/>
      <c r="GN85" s="244"/>
      <c r="GO85" s="100" t="str">
        <f>IF(GS85="","",GO$3)</f>
        <v/>
      </c>
      <c r="GP85" s="101" t="str">
        <f>IF(GS85="","",GO$1)</f>
        <v/>
      </c>
      <c r="GQ85" s="102"/>
      <c r="GR85" s="103"/>
      <c r="GS85" s="104" t="str">
        <f>IF(GZ85="","",IF(ISNUMBER(SEARCH(":",GZ85)),MID(GZ85,FIND(":",GZ85)+2,FIND("(",GZ85)-FIND(":",GZ85)-3),LEFT(GZ85,FIND("(",GZ85)-2)))</f>
        <v/>
      </c>
      <c r="GT85" s="105" t="str">
        <f>IF(GZ85="","",MID(GZ85,FIND("(",GZ85)+1,4))</f>
        <v/>
      </c>
      <c r="GU85" s="106" t="str">
        <f>IF(ISNUMBER(SEARCH("*female*",GZ85)),"female",IF(ISNUMBER(SEARCH("*male*",GZ85)),"male",""))</f>
        <v/>
      </c>
      <c r="GV85" s="107" t="str">
        <f>IF(GZ85="","",IF(ISERROR(MID(GZ85,FIND("male,",GZ85)+6,(FIND(")",GZ85)-(FIND("male,",GZ85)+6))))=TRUE,"missing/error",MID(GZ85,FIND("male,",GZ85)+6,(FIND(")",GZ85)-(FIND("male,",GZ85)+6)))))</f>
        <v/>
      </c>
      <c r="GW85" s="108" t="str">
        <f>IF(GS85="","",(MID(GS85,(SEARCH("^^",SUBSTITUTE(GS85," ","^^",LEN(GS85)-LEN(SUBSTITUTE(GS85," ","")))))+1,99)&amp;"_"&amp;LEFT(GS85,FIND(" ",GS85)-1)&amp;"_"&amp;GT85))</f>
        <v/>
      </c>
      <c r="GX85" s="2" t="str">
        <f>IF(GZ85="","",IF((LEN(GZ85)-LEN(SUBSTITUTE(GZ85,"male","")))/LEN("male")&gt;1,"!",IF(RIGHT(GZ85,1)=")","",IF(RIGHT(GZ85,2)=") ","",IF(RIGHT(GZ85,2)=").","","!!")))))</f>
        <v/>
      </c>
      <c r="GY85" s="99"/>
      <c r="GZ85" s="244"/>
      <c r="HA85" s="100" t="str">
        <f>IF(HE85="","",HA$3)</f>
        <v/>
      </c>
      <c r="HB85" s="101" t="str">
        <f>IF(HE85="","",HA$1)</f>
        <v/>
      </c>
      <c r="HC85" s="102"/>
      <c r="HD85" s="103"/>
      <c r="HE85" s="104" t="str">
        <f>IF(HL85="","",IF(ISNUMBER(SEARCH(":",HL85)),MID(HL85,FIND(":",HL85)+2,FIND("(",HL85)-FIND(":",HL85)-3),LEFT(HL85,FIND("(",HL85)-2)))</f>
        <v/>
      </c>
      <c r="HF85" s="105" t="str">
        <f>IF(HL85="","",MID(HL85,FIND("(",HL85)+1,4))</f>
        <v/>
      </c>
      <c r="HG85" s="106" t="str">
        <f>IF(ISNUMBER(SEARCH("*female*",HL85)),"female",IF(ISNUMBER(SEARCH("*male*",HL85)),"male",""))</f>
        <v/>
      </c>
      <c r="HH85" s="107" t="str">
        <f>IF(HL85="","",IF(ISERROR(MID(HL85,FIND("male,",HL85)+6,(FIND(")",HL85)-(FIND("male,",HL85)+6))))=TRUE,"missing/error",MID(HL85,FIND("male,",HL85)+6,(FIND(")",HL85)-(FIND("male,",HL85)+6)))))</f>
        <v/>
      </c>
      <c r="HI85" s="108" t="str">
        <f>IF(HE85="","",(MID(HE85,(SEARCH("^^",SUBSTITUTE(HE85," ","^^",LEN(HE85)-LEN(SUBSTITUTE(HE85," ","")))))+1,99)&amp;"_"&amp;LEFT(HE85,FIND(" ",HE85)-1)&amp;"_"&amp;HF85))</f>
        <v/>
      </c>
      <c r="HJ85" s="2" t="str">
        <f>IF(HL85="","",IF((LEN(HL85)-LEN(SUBSTITUTE(HL85,"male","")))/LEN("male")&gt;1,"!",IF(RIGHT(HL85,1)=")","",IF(RIGHT(HL85,2)=") ","",IF(RIGHT(HL85,2)=").","","!!")))))</f>
        <v/>
      </c>
      <c r="HK85" s="99"/>
      <c r="HL85" s="244"/>
      <c r="HM85" s="100" t="str">
        <f>IF(HQ85="","",HM$3)</f>
        <v/>
      </c>
      <c r="HN85" s="101" t="str">
        <f>IF(HQ85="","",HM$1)</f>
        <v/>
      </c>
      <c r="HO85" s="102"/>
      <c r="HP85" s="103"/>
      <c r="HQ85" s="104" t="str">
        <f>IF(HX85="","",IF(ISNUMBER(SEARCH(":",HX85)),MID(HX85,FIND(":",HX85)+2,FIND("(",HX85)-FIND(":",HX85)-3),LEFT(HX85,FIND("(",HX85)-2)))</f>
        <v/>
      </c>
      <c r="HR85" s="105" t="str">
        <f>IF(HX85="","",MID(HX85,FIND("(",HX85)+1,4))</f>
        <v/>
      </c>
      <c r="HS85" s="106" t="str">
        <f>IF(ISNUMBER(SEARCH("*female*",HX85)),"female",IF(ISNUMBER(SEARCH("*male*",HX85)),"male",""))</f>
        <v/>
      </c>
      <c r="HT85" s="107" t="str">
        <f>IF(HX85="","",IF(ISERROR(MID(HX85,FIND("male,",HX85)+6,(FIND(")",HX85)-(FIND("male,",HX85)+6))))=TRUE,"missing/error",MID(HX85,FIND("male,",HX85)+6,(FIND(")",HX85)-(FIND("male,",HX85)+6)))))</f>
        <v/>
      </c>
      <c r="HU85" s="108" t="str">
        <f>IF(HQ85="","",(MID(HQ85,(SEARCH("^^",SUBSTITUTE(HQ85," ","^^",LEN(HQ85)-LEN(SUBSTITUTE(HQ85," ","")))))+1,99)&amp;"_"&amp;LEFT(HQ85,FIND(" ",HQ85)-1)&amp;"_"&amp;HR85))</f>
        <v/>
      </c>
      <c r="HV85" s="2" t="str">
        <f>IF(HX85="","",IF((LEN(HX85)-LEN(SUBSTITUTE(HX85,"male","")))/LEN("male")&gt;1,"!",IF(RIGHT(HX85,1)=")","",IF(RIGHT(HX85,2)=") ","",IF(RIGHT(HX85,2)=").","","!!")))))</f>
        <v/>
      </c>
      <c r="HW85" s="99"/>
      <c r="HX85" s="244"/>
      <c r="HY85" s="100" t="str">
        <f>IF(IC85="","",HY$3)</f>
        <v/>
      </c>
      <c r="HZ85" s="101" t="str">
        <f>IF(IC85="","",HY$1)</f>
        <v/>
      </c>
      <c r="IA85" s="102"/>
      <c r="IB85" s="103"/>
      <c r="IC85" s="104" t="str">
        <f>IF(IJ85="","",IF(ISNUMBER(SEARCH(":",IJ85)),MID(IJ85,FIND(":",IJ85)+2,FIND("(",IJ85)-FIND(":",IJ85)-3),LEFT(IJ85,FIND("(",IJ85)-2)))</f>
        <v/>
      </c>
      <c r="ID85" s="105" t="str">
        <f>IF(IJ85="","",MID(IJ85,FIND("(",IJ85)+1,4))</f>
        <v/>
      </c>
      <c r="IE85" s="106" t="str">
        <f>IF(ISNUMBER(SEARCH("*female*",IJ85)),"female",IF(ISNUMBER(SEARCH("*male*",IJ85)),"male",""))</f>
        <v/>
      </c>
      <c r="IF85" s="107" t="str">
        <f>IF(IJ85="","",IF(ISERROR(MID(IJ85,FIND("male,",IJ85)+6,(FIND(")",IJ85)-(FIND("male,",IJ85)+6))))=TRUE,"missing/error",MID(IJ85,FIND("male,",IJ85)+6,(FIND(")",IJ85)-(FIND("male,",IJ85)+6)))))</f>
        <v/>
      </c>
      <c r="IG85" s="108" t="str">
        <f>IF(IC85="","",(MID(IC85,(SEARCH("^^",SUBSTITUTE(IC85," ","^^",LEN(IC85)-LEN(SUBSTITUTE(IC85," ","")))))+1,99)&amp;"_"&amp;LEFT(IC85,FIND(" ",IC85)-1)&amp;"_"&amp;ID85))</f>
        <v/>
      </c>
      <c r="IH85" s="2" t="str">
        <f>IF(IJ85="","",IF((LEN(IJ85)-LEN(SUBSTITUTE(IJ85,"male","")))/LEN("male")&gt;1,"!",IF(RIGHT(IJ85,1)=")","",IF(RIGHT(IJ85,2)=") ","",IF(RIGHT(IJ85,2)=").","","!!")))))</f>
        <v/>
      </c>
      <c r="II85" s="99"/>
      <c r="IJ85" s="244"/>
      <c r="IK85" s="100" t="str">
        <f>IF(IO85="","",IK$3)</f>
        <v/>
      </c>
      <c r="IL85" s="101" t="str">
        <f>IF(IO85="","",IK$1)</f>
        <v/>
      </c>
      <c r="IM85" s="102"/>
      <c r="IN85" s="103"/>
      <c r="IO85" s="104" t="str">
        <f>IF(IV85="","",IF(ISNUMBER(SEARCH(":",IV85)),MID(IV85,FIND(":",IV85)+2,FIND("(",IV85)-FIND(":",IV85)-3),LEFT(IV85,FIND("(",IV85)-2)))</f>
        <v/>
      </c>
      <c r="IP85" s="105" t="str">
        <f>IF(IV85="","",MID(IV85,FIND("(",IV85)+1,4))</f>
        <v/>
      </c>
      <c r="IQ85" s="106" t="str">
        <f>IF(ISNUMBER(SEARCH("*female*",IV85)),"female",IF(ISNUMBER(SEARCH("*male*",IV85)),"male",""))</f>
        <v/>
      </c>
      <c r="IR85" s="107" t="str">
        <f>IF(IV85="","",IF(ISERROR(MID(IV85,FIND("male,",IV85)+6,(FIND(")",IV85)-(FIND("male,",IV85)+6))))=TRUE,"missing/error",MID(IV85,FIND("male,",IV85)+6,(FIND(")",IV85)-(FIND("male,",IV85)+6)))))</f>
        <v/>
      </c>
      <c r="IS85" s="108" t="str">
        <f>IF(IO85="","",(MID(IO85,(SEARCH("^^",SUBSTITUTE(IO85," ","^^",LEN(IO85)-LEN(SUBSTITUTE(IO85," ","")))))+1,99)&amp;"_"&amp;LEFT(IO85,FIND(" ",IO85)-1)&amp;"_"&amp;IP85))</f>
        <v/>
      </c>
      <c r="IT85" s="2" t="str">
        <f>IF(IV85="","",IF((LEN(IV85)-LEN(SUBSTITUTE(IV85,"male","")))/LEN("male")&gt;1,"!",IF(RIGHT(IV85,1)=")","",IF(RIGHT(IV85,2)=") ","",IF(RIGHT(IV85,2)=").","","!!")))))</f>
        <v/>
      </c>
      <c r="IU85" s="99"/>
      <c r="IV85" s="244"/>
      <c r="IW85" s="100" t="str">
        <f>IF(JA85="","",IW$3)</f>
        <v/>
      </c>
      <c r="IX85" s="101" t="str">
        <f>IF(JA85="","",IW$1)</f>
        <v/>
      </c>
      <c r="IY85" s="102"/>
      <c r="IZ85" s="103"/>
      <c r="JA85" s="104" t="str">
        <f>IF(JH85="","",IF(ISNUMBER(SEARCH(":",JH85)),MID(JH85,FIND(":",JH85)+2,FIND("(",JH85)-FIND(":",JH85)-3),LEFT(JH85,FIND("(",JH85)-2)))</f>
        <v/>
      </c>
      <c r="JB85" s="105" t="str">
        <f>IF(JH85="","",MID(JH85,FIND("(",JH85)+1,4))</f>
        <v/>
      </c>
      <c r="JC85" s="106" t="str">
        <f>IF(ISNUMBER(SEARCH("*female*",JH85)),"female",IF(ISNUMBER(SEARCH("*male*",JH85)),"male",""))</f>
        <v/>
      </c>
      <c r="JD85" s="107" t="str">
        <f>IF(JH85="","",IF(ISERROR(MID(JH85,FIND("male,",JH85)+6,(FIND(")",JH85)-(FIND("male,",JH85)+6))))=TRUE,"missing/error",MID(JH85,FIND("male,",JH85)+6,(FIND(")",JH85)-(FIND("male,",JH85)+6)))))</f>
        <v/>
      </c>
      <c r="JE85" s="108" t="str">
        <f>IF(JA85="","",(MID(JA85,(SEARCH("^^",SUBSTITUTE(JA85," ","^^",LEN(JA85)-LEN(SUBSTITUTE(JA85," ","")))))+1,99)&amp;"_"&amp;LEFT(JA85,FIND(" ",JA85)-1)&amp;"_"&amp;JB85))</f>
        <v/>
      </c>
      <c r="JF85" s="2" t="str">
        <f>IF(JH85="","",IF((LEN(JH85)-LEN(SUBSTITUTE(JH85,"male","")))/LEN("male")&gt;1,"!",IF(RIGHT(JH85,1)=")","",IF(RIGHT(JH85,2)=") ","",IF(RIGHT(JH85,2)=").","","!!")))))</f>
        <v/>
      </c>
      <c r="JG85" s="99"/>
      <c r="JH85" s="244"/>
      <c r="JI85" s="100" t="str">
        <f>IF(JM85="","",JI$3)</f>
        <v/>
      </c>
      <c r="JJ85" s="101" t="str">
        <f>IF(JM85="","",JI$1)</f>
        <v/>
      </c>
      <c r="JK85" s="102"/>
      <c r="JL85" s="103"/>
      <c r="JM85" s="104" t="str">
        <f>IF(JT85="","",IF(ISNUMBER(SEARCH(":",JT85)),MID(JT85,FIND(":",JT85)+2,FIND("(",JT85)-FIND(":",JT85)-3),LEFT(JT85,FIND("(",JT85)-2)))</f>
        <v/>
      </c>
      <c r="JN85" s="105" t="str">
        <f>IF(JT85="","",MID(JT85,FIND("(",JT85)+1,4))</f>
        <v/>
      </c>
      <c r="JO85" s="106" t="str">
        <f>IF(ISNUMBER(SEARCH("*female*",JT85)),"female",IF(ISNUMBER(SEARCH("*male*",JT85)),"male",""))</f>
        <v/>
      </c>
      <c r="JP85" s="107" t="str">
        <f>IF(JT85="","",IF(ISERROR(MID(JT85,FIND("male,",JT85)+6,(FIND(")",JT85)-(FIND("male,",JT85)+6))))=TRUE,"missing/error",MID(JT85,FIND("male,",JT85)+6,(FIND(")",JT85)-(FIND("male,",JT85)+6)))))</f>
        <v/>
      </c>
      <c r="JQ85" s="108" t="str">
        <f>IF(JM85="","",(MID(JM85,(SEARCH("^^",SUBSTITUTE(JM85," ","^^",LEN(JM85)-LEN(SUBSTITUTE(JM85," ","")))))+1,99)&amp;"_"&amp;LEFT(JM85,FIND(" ",JM85)-1)&amp;"_"&amp;JN85))</f>
        <v/>
      </c>
      <c r="JR85" s="2" t="str">
        <f>IF(JT85="","",IF((LEN(JT85)-LEN(SUBSTITUTE(JT85,"male","")))/LEN("male")&gt;1,"!",IF(RIGHT(JT85,1)=")","",IF(RIGHT(JT85,2)=") ","",IF(RIGHT(JT85,2)=").","","!!")))))</f>
        <v/>
      </c>
      <c r="JS85" s="99"/>
      <c r="JT85" s="244"/>
      <c r="JU85" s="100" t="str">
        <f>IF(JY85="","",JU$3)</f>
        <v/>
      </c>
      <c r="JV85" s="101" t="str">
        <f>IF(JY85="","",JU$1)</f>
        <v/>
      </c>
      <c r="JW85" s="102"/>
      <c r="JX85" s="103"/>
      <c r="JY85" s="104" t="str">
        <f>IF(KF85="","",IF(ISNUMBER(SEARCH(":",KF85)),MID(KF85,FIND(":",KF85)+2,FIND("(",KF85)-FIND(":",KF85)-3),LEFT(KF85,FIND("(",KF85)-2)))</f>
        <v/>
      </c>
      <c r="JZ85" s="105" t="str">
        <f>IF(KF85="","",MID(KF85,FIND("(",KF85)+1,4))</f>
        <v/>
      </c>
      <c r="KA85" s="106" t="str">
        <f>IF(ISNUMBER(SEARCH("*female*",KF85)),"female",IF(ISNUMBER(SEARCH("*male*",KF85)),"male",""))</f>
        <v/>
      </c>
      <c r="KB85" s="107" t="str">
        <f>IF(KF85="","",IF(ISERROR(MID(KF85,FIND("male,",KF85)+6,(FIND(")",KF85)-(FIND("male,",KF85)+6))))=TRUE,"missing/error",MID(KF85,FIND("male,",KF85)+6,(FIND(")",KF85)-(FIND("male,",KF85)+6)))))</f>
        <v/>
      </c>
      <c r="KC85" s="108" t="str">
        <f>IF(JY85="","",(MID(JY85,(SEARCH("^^",SUBSTITUTE(JY85," ","^^",LEN(JY85)-LEN(SUBSTITUTE(JY85," ","")))))+1,99)&amp;"_"&amp;LEFT(JY85,FIND(" ",JY85)-1)&amp;"_"&amp;JZ85))</f>
        <v/>
      </c>
      <c r="KD85" s="2" t="str">
        <f>IF(KF85="","",IF((LEN(KF85)-LEN(SUBSTITUTE(KF85,"male","")))/LEN("male")&gt;1,"!",IF(RIGHT(KF85,1)=")","",IF(RIGHT(KF85,2)=") ","",IF(RIGHT(KF85,2)=").","","!!")))))</f>
        <v/>
      </c>
      <c r="KE85" s="99"/>
      <c r="KF85" s="244"/>
    </row>
    <row r="86" spans="1:292" ht="13.5" customHeight="1" x14ac:dyDescent="0.25">
      <c r="A86" s="20"/>
      <c r="B86" s="2" t="s">
        <v>576</v>
      </c>
      <c r="C86" s="2" t="s">
        <v>577</v>
      </c>
      <c r="E86" s="100" t="str">
        <f>IF(I86="","",E$3)</f>
        <v/>
      </c>
      <c r="F86" s="101" t="str">
        <f>IF(I86="","",E$1)</f>
        <v/>
      </c>
      <c r="G86" s="102"/>
      <c r="H86" s="103"/>
      <c r="I86" s="104" t="str">
        <f>IF(P86="","",IF(ISNUMBER(SEARCH(":",P86)),MID(P86,FIND(":",P86)+2,FIND("(",P86)-FIND(":",P86)-3),LEFT(P86,FIND("(",P86)-2)))</f>
        <v/>
      </c>
      <c r="J86" s="105" t="str">
        <f>IF(P86="","",MID(P86,FIND("(",P86)+1,4))</f>
        <v/>
      </c>
      <c r="K86" s="106" t="str">
        <f>IF(ISNUMBER(SEARCH("*female*",P86)),"female",IF(ISNUMBER(SEARCH("*male*",P86)),"male",""))</f>
        <v/>
      </c>
      <c r="L86" s="107" t="str">
        <f>IF(P86="","",IF(ISERROR(MID(P86,FIND("male,",P86)+6,(FIND(")",P86)-(FIND("male,",P86)+6))))=TRUE,"missing/error",MID(P86,FIND("male,",P86)+6,(FIND(")",P86)-(FIND("male,",P86)+6)))))</f>
        <v/>
      </c>
      <c r="M86" s="108" t="str">
        <f>IF(I86="","",(MID(I86,(SEARCH("^^",SUBSTITUTE(I86," ","^^",LEN(I86)-LEN(SUBSTITUTE(I86," ","")))))+1,99)&amp;"_"&amp;LEFT(I86,FIND(" ",I86)-1)&amp;"_"&amp;J86))</f>
        <v/>
      </c>
      <c r="N86" s="2" t="str">
        <f>IF(P86="","",IF((LEN(P86)-LEN(SUBSTITUTE(P86,"male","")))/LEN("male")&gt;1,"!",IF(RIGHT(P86,1)=")","",IF(RIGHT(P86,2)=") ","",IF(RIGHT(P86,2)=").","","!!")))))</f>
        <v/>
      </c>
      <c r="O86" s="99"/>
      <c r="P86" s="244" t="s">
        <v>292</v>
      </c>
      <c r="Q86" s="100" t="str">
        <f>IF(U86="","",Q$3)</f>
        <v/>
      </c>
      <c r="R86" s="101" t="str">
        <f>IF(U86="","",Q$1)</f>
        <v/>
      </c>
      <c r="S86" s="102"/>
      <c r="T86" s="103"/>
      <c r="U86" s="104" t="str">
        <f>IF(AB86="","",IF(ISNUMBER(SEARCH(":",AB86)),MID(AB86,FIND(":",AB86)+2,FIND("(",AB86)-FIND(":",AB86)-3),LEFT(AB86,FIND("(",AB86)-2)))</f>
        <v/>
      </c>
      <c r="V86" s="105" t="str">
        <f>IF(AB86="","",MID(AB86,FIND("(",AB86)+1,4))</f>
        <v/>
      </c>
      <c r="W86" s="106" t="str">
        <f>IF(ISNUMBER(SEARCH("*female*",AB86)),"female",IF(ISNUMBER(SEARCH("*male*",AB86)),"male",""))</f>
        <v/>
      </c>
      <c r="X86" s="107" t="str">
        <f>IF(AB86="","",IF(ISERROR(MID(AB86,FIND("male,",AB86)+6,(FIND(")",AB86)-(FIND("male,",AB86)+6))))=TRUE,"missing/error",MID(AB86,FIND("male,",AB86)+6,(FIND(")",AB86)-(FIND("male,",AB86)+6)))))</f>
        <v/>
      </c>
      <c r="Y86" s="108" t="str">
        <f>IF(U86="","",(MID(U86,(SEARCH("^^",SUBSTITUTE(U86," ","^^",LEN(U86)-LEN(SUBSTITUTE(U86," ","")))))+1,99)&amp;"_"&amp;LEFT(U86,FIND(" ",U86)-1)&amp;"_"&amp;V86))</f>
        <v/>
      </c>
      <c r="Z86" s="2" t="str">
        <f>IF(AB86="","",IF((LEN(AB86)-LEN(SUBSTITUTE(AB86,"male","")))/LEN("male")&gt;1,"!",IF(RIGHT(AB86,1)=")","",IF(RIGHT(AB86,2)=") ","",IF(RIGHT(AB86,2)=").","","!!")))))</f>
        <v/>
      </c>
      <c r="AA86" s="99"/>
      <c r="AB86" s="244" t="s">
        <v>292</v>
      </c>
      <c r="AC86" s="100" t="str">
        <f>IF(AG86="","",AC$3)</f>
        <v/>
      </c>
      <c r="AD86" s="101" t="str">
        <f>IF(AG86="","",AC$1)</f>
        <v/>
      </c>
      <c r="AE86" s="102" t="s">
        <v>292</v>
      </c>
      <c r="AF86" s="103" t="s">
        <v>292</v>
      </c>
      <c r="AG86" s="104" t="str">
        <f>IF(AN86="","",IF(ISNUMBER(SEARCH(":",AN86)),MID(AN86,FIND(":",AN86)+2,FIND("(",AN86)-FIND(":",AN86)-3),LEFT(AN86,FIND("(",AN86)-2)))</f>
        <v/>
      </c>
      <c r="AH86" s="105" t="str">
        <f>IF(AN86="","",MID(AN86,FIND("(",AN86)+1,4))</f>
        <v/>
      </c>
      <c r="AI86" s="106" t="str">
        <f>IF(ISNUMBER(SEARCH("*female*",AN86)),"female",IF(ISNUMBER(SEARCH("*male*",AN86)),"male",""))</f>
        <v/>
      </c>
      <c r="AJ86" s="107" t="str">
        <f>IF(AN86="","",IF(ISERROR(MID(AN86,FIND("male,",AN86)+6,(FIND(")",AN86)-(FIND("male,",AN86)+6))))=TRUE,"missing/error",MID(AN86,FIND("male,",AN86)+6,(FIND(")",AN86)-(FIND("male,",AN86)+6)))))</f>
        <v/>
      </c>
      <c r="AK86" s="108" t="str">
        <f>IF(AG86="","",(MID(AG86,(SEARCH("^^",SUBSTITUTE(AG86," ","^^",LEN(AG86)-LEN(SUBSTITUTE(AG86," ","")))))+1,99)&amp;"_"&amp;LEFT(AG86,FIND(" ",AG86)-1)&amp;"_"&amp;AH86))</f>
        <v/>
      </c>
      <c r="AL86" s="2" t="str">
        <f>IF(AN86="","",IF((LEN(AN86)-LEN(SUBSTITUTE(AN86,"male","")))/LEN("male")&gt;1,"!",IF(RIGHT(AN86,1)=")","",IF(RIGHT(AN86,2)=") ","",IF(RIGHT(AN86,2)=").","","!!")))))</f>
        <v/>
      </c>
      <c r="AM86" s="99"/>
      <c r="AN86" s="244" t="s">
        <v>292</v>
      </c>
      <c r="AO86" s="100" t="str">
        <f>IF(AS86="","",AO$3)</f>
        <v/>
      </c>
      <c r="AP86" s="101" t="str">
        <f>IF(AS86="","",AO$1)</f>
        <v/>
      </c>
      <c r="AQ86" s="102" t="s">
        <v>292</v>
      </c>
      <c r="AR86" s="103" t="s">
        <v>292</v>
      </c>
      <c r="AS86" s="104" t="str">
        <f>IF(AZ86="","",IF(ISNUMBER(SEARCH(":",AZ86)),MID(AZ86,FIND(":",AZ86)+2,FIND("(",AZ86)-FIND(":",AZ86)-3),LEFT(AZ86,FIND("(",AZ86)-2)))</f>
        <v/>
      </c>
      <c r="AT86" s="105" t="str">
        <f>IF(AZ86="","",MID(AZ86,FIND("(",AZ86)+1,4))</f>
        <v/>
      </c>
      <c r="AU86" s="106" t="str">
        <f>IF(ISNUMBER(SEARCH("*female*",AZ86)),"female",IF(ISNUMBER(SEARCH("*male*",AZ86)),"male",""))</f>
        <v/>
      </c>
      <c r="AV86" s="107" t="s">
        <v>292</v>
      </c>
      <c r="AW86" s="108" t="str">
        <f>IF(AS86="","",(MID(AS86,(SEARCH("^^",SUBSTITUTE(AS86," ","^^",LEN(AS86)-LEN(SUBSTITUTE(AS86," ","")))))+1,99)&amp;"_"&amp;LEFT(AS86,FIND(" ",AS86)-1)&amp;"_"&amp;AT86))</f>
        <v/>
      </c>
      <c r="AX86" s="2" t="str">
        <f>IF(AZ86="","",IF((LEN(AZ86)-LEN(SUBSTITUTE(AZ86,"male","")))/LEN("male")&gt;1,"!",IF(RIGHT(AZ86,1)=")","",IF(RIGHT(AZ86,2)=") ","",IF(RIGHT(AZ86,2)=").","","!!")))))</f>
        <v/>
      </c>
      <c r="AY86" s="99"/>
      <c r="AZ86" s="244" t="s">
        <v>292</v>
      </c>
      <c r="BA86" s="100" t="str">
        <f>IF(BE86="","",BA$3)</f>
        <v/>
      </c>
      <c r="BB86" s="101" t="str">
        <f>IF(BE86="","",BA$1)</f>
        <v/>
      </c>
      <c r="BC86" s="102" t="s">
        <v>292</v>
      </c>
      <c r="BD86" s="103" t="s">
        <v>292</v>
      </c>
      <c r="BE86" s="104" t="str">
        <f>IF(BL86="","",IF(ISNUMBER(SEARCH(":",BL86)),MID(BL86,FIND(":",BL86)+2,FIND("(",BL86)-FIND(":",BL86)-3),LEFT(BL86,FIND("(",BL86)-2)))</f>
        <v/>
      </c>
      <c r="BF86" s="105" t="str">
        <f>IF(BL86="","",MID(BL86,FIND("(",BL86)+1,4))</f>
        <v/>
      </c>
      <c r="BG86" s="106" t="str">
        <f>IF(ISNUMBER(SEARCH("*female*",BL86)),"female",IF(ISNUMBER(SEARCH("*male*",BL86)),"male",""))</f>
        <v/>
      </c>
      <c r="BH86" s="107" t="str">
        <f>IF(BL86="","",IF(ISERROR(MID(BL86,FIND("male,",BL86)+6,(FIND(")",BL86)-(FIND("male,",BL86)+6))))=TRUE,"missing/error",MID(BL86,FIND("male,",BL86)+6,(FIND(")",BL86)-(FIND("male,",BL86)+6)))))</f>
        <v/>
      </c>
      <c r="BI86" s="108" t="str">
        <f>IF(BE86="","",(MID(BE86,(SEARCH("^^",SUBSTITUTE(BE86," ","^^",LEN(BE86)-LEN(SUBSTITUTE(BE86," ","")))))+1,99)&amp;"_"&amp;LEFT(BE86,FIND(" ",BE86)-1)&amp;"_"&amp;BF86))</f>
        <v/>
      </c>
      <c r="BJ86" s="2" t="str">
        <f>IF(BL86="","",IF((LEN(BL86)-LEN(SUBSTITUTE(BL86,"male","")))/LEN("male")&gt;1,"!",IF(RIGHT(BL86,1)=")","",IF(RIGHT(BL86,2)=") ","",IF(RIGHT(BL86,2)=").","","!!")))))</f>
        <v/>
      </c>
      <c r="BK86" s="99"/>
      <c r="BL86" s="244" t="s">
        <v>292</v>
      </c>
      <c r="BM86" s="100">
        <f>IF(BQ86="","",BM$3)</f>
        <v>38642</v>
      </c>
      <c r="BN86" s="101" t="str">
        <f>IF(BQ86="","",BM$1)</f>
        <v>Bondevik II</v>
      </c>
      <c r="BO86" s="102">
        <v>38156</v>
      </c>
      <c r="BP86" s="103">
        <v>38642</v>
      </c>
      <c r="BQ86" s="104" t="str">
        <f>IF(BX86="","",IF(ISNUMBER(SEARCH(":",BX86)),MID(BX86,FIND(":",BX86)+2,FIND("(",BX86)-FIND(":",BX86)-3),LEFT(BX86,FIND("(",BX86)-2)))</f>
        <v>Knut Arild Hareide</v>
      </c>
      <c r="BR86" s="105" t="str">
        <f>IF(BX86="","",MID(BX86,FIND("(",BX86)+1,4))</f>
        <v>1972</v>
      </c>
      <c r="BS86" s="106" t="str">
        <f>IF(ISNUMBER(SEARCH("*female*",BX86)),"female",IF(ISNUMBER(SEARCH("*male*",BX86)),"male",""))</f>
        <v>male</v>
      </c>
      <c r="BT86" s="107" t="s">
        <v>296</v>
      </c>
      <c r="BU86" s="108" t="str">
        <f>IF(BQ86="","",(MID(BQ86,(SEARCH("^^",SUBSTITUTE(BQ86," ","^^",LEN(BQ86)-LEN(SUBSTITUTE(BQ86," ","")))))+1,99)&amp;"_"&amp;LEFT(BQ86,FIND(" ",BQ86)-1)&amp;"_"&amp;BR86))</f>
        <v>Hareide_Knut_1972</v>
      </c>
      <c r="BV86" s="2" t="str">
        <f>IF(BX86="","",IF((LEN(BX86)-LEN(SUBSTITUTE(BX86,"male","")))/LEN("male")&gt;1,"!",IF(RIGHT(BX86,1)=")","",IF(RIGHT(BX86,2)=") ","",IF(RIGHT(BX86,2)=").","","!!")))))</f>
        <v/>
      </c>
      <c r="BW86" s="99"/>
      <c r="BX86" s="244" t="s">
        <v>761</v>
      </c>
      <c r="BY86" s="100">
        <f>IF(CC86="","",BY$3)</f>
        <v>40106</v>
      </c>
      <c r="BZ86" s="101" t="str">
        <f>IF(CC86="","",BY$1)</f>
        <v>Stoltenberg II</v>
      </c>
      <c r="CA86" s="102">
        <v>39373</v>
      </c>
      <c r="CB86" s="103">
        <v>40106</v>
      </c>
      <c r="CC86" s="104" t="str">
        <f>IF(CJ86="","",IF(ISNUMBER(SEARCH(":",CJ86)),MID(CJ86,FIND(":",CJ86)+2,FIND("(",CJ86)-FIND(":",CJ86)-3),LEFT(CJ86,FIND("(",CJ86)-2)))</f>
        <v>Erik Solheim</v>
      </c>
      <c r="CD86" s="105" t="str">
        <f>IF(CJ86="","",MID(CJ86,FIND("(",CJ86)+1,4))</f>
        <v>1955</v>
      </c>
      <c r="CE86" s="106" t="str">
        <f>IF(ISNUMBER(SEARCH("*female*",CJ86)),"female",IF(ISNUMBER(SEARCH("*male*",CJ86)),"male",""))</f>
        <v>male</v>
      </c>
      <c r="CF86" s="107" t="s">
        <v>300</v>
      </c>
      <c r="CG86" s="108" t="str">
        <f>IF(CC86="","",(MID(CC86,(SEARCH("^^",SUBSTITUTE(CC86," ","^^",LEN(CC86)-LEN(SUBSTITUTE(CC86," ","")))))+1,99)&amp;"_"&amp;LEFT(CC86,FIND(" ",CC86)-1)&amp;"_"&amp;CD86))</f>
        <v>Solheim_Erik_1955</v>
      </c>
      <c r="CH86" s="2" t="str">
        <f>IF(CJ86="","",IF((LEN(CJ86)-LEN(SUBSTITUTE(CJ86,"male","")))/LEN("male")&gt;1,"!",IF(RIGHT(CJ86,1)=")","",IF(RIGHT(CJ86,2)=") ","",IF(RIGHT(CJ86,2)=").","","!!")))))</f>
        <v/>
      </c>
      <c r="CI86" s="99"/>
      <c r="CJ86" s="244" t="s">
        <v>638</v>
      </c>
      <c r="CK86" s="100">
        <f>IF(CO86="","",CK$3)</f>
        <v>41563</v>
      </c>
      <c r="CL86" s="101" t="str">
        <f>IF(CO86="","",CK$1)</f>
        <v>Stoltenberg III</v>
      </c>
      <c r="CM86" s="102">
        <v>40991</v>
      </c>
      <c r="CN86" s="103">
        <f>CK$3</f>
        <v>41563</v>
      </c>
      <c r="CO86" s="104" t="str">
        <f>IF(CV86="","",IF(ISNUMBER(SEARCH(":",CV86)),MID(CV86,FIND(":",CV86)+2,FIND("(",CV86)-FIND(":",CV86)-3),LEFT(CV86,FIND("(",CV86)-2)))</f>
        <v>Bård Vegard Solhjell</v>
      </c>
      <c r="CP86" s="105" t="str">
        <f>IF(CV86="","",MID(CV86,FIND("(",CV86)+1,4))</f>
        <v>1971</v>
      </c>
      <c r="CQ86" s="106" t="str">
        <f>IF(ISNUMBER(SEARCH("*female*",CV86)),"female",IF(ISNUMBER(SEARCH("*male*",CV86)),"male",""))</f>
        <v>male</v>
      </c>
      <c r="CR86" s="107" t="s">
        <v>300</v>
      </c>
      <c r="CS86" s="108" t="str">
        <f>IF(CO86="","",(MID(CO86,(SEARCH("^^",SUBSTITUTE(CO86," ","^^",LEN(CO86)-LEN(SUBSTITUTE(CO86," ","")))))+1,99)&amp;"_"&amp;LEFT(CO86,FIND(" ",CO86)-1)&amp;"_"&amp;CP86))</f>
        <v>Solhjell_Bård_1971</v>
      </c>
      <c r="CT86" s="2" t="str">
        <f>IF(CV86="","",IF((LEN(CV86)-LEN(SUBSTITUTE(CV86,"male","")))/LEN("male")&gt;1,"!",IF(RIGHT(CV86,1)=")","",IF(RIGHT(CV86,2)=") ","",IF(RIGHT(CV86,2)=").","","!!")))))</f>
        <v/>
      </c>
      <c r="CU86" s="99"/>
      <c r="CV86" s="244" t="s">
        <v>664</v>
      </c>
      <c r="CW86" s="100">
        <f>IF(DA86="","",CW$3)</f>
        <v>43117</v>
      </c>
      <c r="CX86" s="101" t="str">
        <f>IF(DA86="","",CW$1)</f>
        <v>Solberg I</v>
      </c>
      <c r="CY86" s="102">
        <f>IF($DA86="","",CW$2)</f>
        <v>41563</v>
      </c>
      <c r="CZ86" s="102">
        <v>41640</v>
      </c>
      <c r="DA86" s="104" t="str">
        <f>IF(DH86="","",IF(ISNUMBER(SEARCH(":",DH86)),MID(DH86,FIND(":",DH86)+2,FIND("(",DH86)-FIND(":",DH86)-3),LEFT(DH86,FIND("(",DH86)-2)))</f>
        <v>Tine Sundtoft</v>
      </c>
      <c r="DB86" s="105" t="str">
        <f>IF(DH86="","",MID(DH86,FIND("(",DH86)+1,4))</f>
        <v>1967</v>
      </c>
      <c r="DC86" s="106" t="str">
        <f>IF(ISNUMBER(SEARCH("*female*",DH86)),"female",IF(ISNUMBER(SEARCH("*male*",DH86)),"male",""))</f>
        <v>female</v>
      </c>
      <c r="DD86" s="107" t="str">
        <f>IF(DH86="","",IF(ISERROR(MID(DH86,FIND("male,",DH86)+6,(FIND(")",DH86)-(FIND("male,",DH86)+6))))=TRUE,"missing/error",MID(DH86,FIND("male,",DH86)+6,(FIND(")",DH86)-(FIND("male,",DH86)+6)))))</f>
        <v>no_h01</v>
      </c>
      <c r="DE86" s="108" t="str">
        <f>IF(DA86="","",(MID(DA86,(SEARCH("^^",SUBSTITUTE(DA86," ","^^",LEN(DA86)-LEN(SUBSTITUTE(DA86," ","")))))+1,99)&amp;"_"&amp;LEFT(DA86,FIND(" ",DA86)-1)&amp;"_"&amp;DB86))</f>
        <v>Sundtoft_Tine_1967</v>
      </c>
      <c r="DF86" s="2" t="str">
        <f>IF(DH86="","",IF((LEN(DH86)-LEN(SUBSTITUTE(DH86,"male","")))/LEN("male")&gt;1,"!",IF(RIGHT(DH86,1)=")","",IF(RIGHT(DH86,2)=") ","",IF(RIGHT(DH86,2)=").","","!!")))))</f>
        <v/>
      </c>
      <c r="DG86" s="99"/>
      <c r="DH86" s="246" t="s">
        <v>820</v>
      </c>
      <c r="DI86" s="100" t="str">
        <f>IF(DM86="","",DI$3)</f>
        <v/>
      </c>
      <c r="DJ86" s="101" t="str">
        <f>IF(DM86="","",DI$1)</f>
        <v/>
      </c>
      <c r="DK86" s="102" t="str">
        <f t="shared" si="1095"/>
        <v/>
      </c>
      <c r="DL86" s="102" t="str">
        <f t="shared" si="1096"/>
        <v/>
      </c>
      <c r="DM86" s="104" t="str">
        <f>IF(DT86="","",IF(ISNUMBER(SEARCH(":",DT86)),MID(DT86,FIND(":",DT86)+2,FIND("(",DT86)-FIND(":",DT86)-3),LEFT(DT86,FIND("(",DT86)-2)))</f>
        <v/>
      </c>
      <c r="DN86" s="105" t="str">
        <f>IF(DT86="","",MID(DT86,FIND("(",DT86)+1,4))</f>
        <v/>
      </c>
      <c r="DO86" s="106" t="str">
        <f>IF(ISNUMBER(SEARCH("*female*",DT86)),"female",IF(ISNUMBER(SEARCH("*male*",DT86)),"male",""))</f>
        <v/>
      </c>
      <c r="DP86" s="107" t="str">
        <f>IF(DT86="","",IF(ISERROR(MID(DT86,FIND("male,",DT86)+6,(FIND(")",DT86)-(FIND("male,",DT86)+6))))=TRUE,"missing/error",MID(DT86,FIND("male,",DT86)+6,(FIND(")",DT86)-(FIND("male,",DT86)+6)))))</f>
        <v/>
      </c>
      <c r="DQ86" s="108" t="str">
        <f>IF(DM86="","",(MID(DM86,(SEARCH("^^",SUBSTITUTE(DM86," ","^^",LEN(DM86)-LEN(SUBSTITUTE(DM86," ","")))))+1,99)&amp;"_"&amp;LEFT(DM86,FIND(" ",DM86)-1)&amp;"_"&amp;DN86))</f>
        <v/>
      </c>
      <c r="DR86" s="2" t="str">
        <f>IF(DT86="","",IF((LEN(DT86)-LEN(SUBSTITUTE(DT86,"male","")))/LEN("male")&gt;1,"!",IF(RIGHT(DT86,1)=")","",IF(RIGHT(DT86,2)=") ","",IF(RIGHT(DT86,2)=").","","!!")))))</f>
        <v/>
      </c>
      <c r="DS86" s="99"/>
      <c r="DT86" s="244"/>
      <c r="DU86" s="100" t="str">
        <f t="shared" si="1046"/>
        <v/>
      </c>
      <c r="DV86" s="101" t="str">
        <f>IF(DY86="","",DU$1)</f>
        <v/>
      </c>
      <c r="DW86" s="102" t="str">
        <f t="shared" si="1110"/>
        <v/>
      </c>
      <c r="DX86" s="102" t="str">
        <f t="shared" si="1111"/>
        <v/>
      </c>
      <c r="DY86" s="104" t="str">
        <f>IF(EF86="","",IF(ISNUMBER(SEARCH(":",EF86)),MID(EF86,FIND(":",EF86)+2,FIND("(",EF86)-FIND(":",EF86)-3),LEFT(EF86,FIND("(",EF86)-2)))</f>
        <v/>
      </c>
      <c r="DZ86" s="105" t="str">
        <f>IF(EF86="","",MID(EF86,FIND("(",EF86)+1,4))</f>
        <v/>
      </c>
      <c r="EA86" s="106" t="str">
        <f>IF(ISNUMBER(SEARCH("*female*",EF86)),"female",IF(ISNUMBER(SEARCH("*male*",EF86)),"male",""))</f>
        <v/>
      </c>
      <c r="EB86" s="107" t="str">
        <f>IF(EF86="","",IF(ISERROR(MID(EF86,FIND("male,",EF86)+6,(FIND(")",EF86)-(FIND("male,",EF86)+6))))=TRUE,"missing/error",MID(EF86,FIND("male,",EF86)+6,(FIND(")",EF86)-(FIND("male,",EF86)+6)))))</f>
        <v/>
      </c>
      <c r="EC86" s="108" t="str">
        <f>IF(DY86="","",(MID(DY86,(SEARCH("^^",SUBSTITUTE(DY86," ","^^",LEN(DY86)-LEN(SUBSTITUTE(DY86," ","")))))+1,99)&amp;"_"&amp;LEFT(DY86,FIND(" ",DY86)-1)&amp;"_"&amp;DZ86))</f>
        <v/>
      </c>
      <c r="ED86" s="2" t="str">
        <f>IF(EF86="","",IF((LEN(EF86)-LEN(SUBSTITUTE(EF86,"male","")))/LEN("male")&gt;1,"!",IF(RIGHT(EF86,1)=")","",IF(RIGHT(EF86,2)=") ","",IF(RIGHT(EF86,2)=").","","!!")))))</f>
        <v/>
      </c>
      <c r="EE86" s="99"/>
      <c r="EF86" s="244"/>
      <c r="EG86" s="100" t="str">
        <f t="shared" si="1047"/>
        <v/>
      </c>
      <c r="EH86" s="101" t="str">
        <f>IF(EK86="","",EG$1)</f>
        <v/>
      </c>
      <c r="EI86" s="102" t="str">
        <f t="shared" si="623"/>
        <v/>
      </c>
      <c r="EJ86" s="102" t="str">
        <f t="shared" si="614"/>
        <v/>
      </c>
      <c r="EK86" s="104" t="str">
        <f>IF(ER86="","",IF(ISNUMBER(SEARCH(":",ER86)),MID(ER86,FIND(":",ER86)+2,FIND("(",ER86)-FIND(":",ER86)-3),LEFT(ER86,FIND("(",ER86)-2)))</f>
        <v/>
      </c>
      <c r="EL86" s="105" t="str">
        <f>IF(ER86="","",MID(ER86,FIND("(",ER86)+1,4))</f>
        <v/>
      </c>
      <c r="EM86" s="106" t="str">
        <f>IF(ISNUMBER(SEARCH("*female*",ER86)),"female",IF(ISNUMBER(SEARCH("*male*",ER86)),"male",""))</f>
        <v/>
      </c>
      <c r="EN86" s="107" t="str">
        <f>IF(ER86="","",IF(ISERROR(MID(ER86,FIND("male,",ER86)+6,(FIND(")",ER86)-(FIND("male,",ER86)+6))))=TRUE,"missing/error",MID(ER86,FIND("male,",ER86)+6,(FIND(")",ER86)-(FIND("male,",ER86)+6)))))</f>
        <v/>
      </c>
      <c r="EO86" s="108" t="str">
        <f>IF(EK86="","",(MID(EK86,(SEARCH("^^",SUBSTITUTE(EK86," ","^^",LEN(EK86)-LEN(SUBSTITUTE(EK86," ","")))))+1,99)&amp;"_"&amp;LEFT(EK86,FIND(" ",EK86)-1)&amp;"_"&amp;EL86))</f>
        <v/>
      </c>
      <c r="EP86" s="2" t="str">
        <f>IF(ER86="","",IF((LEN(ER86)-LEN(SUBSTITUTE(ER86,"male","")))/LEN("male")&gt;1,"!",IF(RIGHT(ER86,1)=")","",IF(RIGHT(ER86,2)=") ","",IF(RIGHT(ER86,2)=").","","!!")))))</f>
        <v/>
      </c>
      <c r="EQ86" s="99"/>
      <c r="ER86" s="244"/>
      <c r="ES86" s="100" t="str">
        <f t="shared" si="1048"/>
        <v/>
      </c>
      <c r="ET86" s="101" t="str">
        <f t="shared" si="1049"/>
        <v/>
      </c>
      <c r="EU86" s="102" t="str">
        <f t="shared" si="1050"/>
        <v/>
      </c>
      <c r="EV86" s="102" t="str">
        <f t="shared" si="1051"/>
        <v/>
      </c>
      <c r="EW86" s="104" t="str">
        <f t="shared" si="1052"/>
        <v/>
      </c>
      <c r="EX86" s="105" t="str">
        <f t="shared" si="1053"/>
        <v/>
      </c>
      <c r="EY86" s="106" t="str">
        <f t="shared" si="1054"/>
        <v/>
      </c>
      <c r="EZ86" s="107" t="str">
        <f t="shared" si="1055"/>
        <v/>
      </c>
      <c r="FA86" s="108" t="str">
        <f t="shared" si="1056"/>
        <v/>
      </c>
      <c r="FB86" s="2" t="str">
        <f t="shared" si="1057"/>
        <v/>
      </c>
      <c r="FC86" s="99"/>
      <c r="FD86" s="244"/>
      <c r="FE86" s="100"/>
      <c r="FF86" s="101" t="str">
        <f>IF(FI86="","",FE$1)</f>
        <v/>
      </c>
      <c r="FG86" s="102"/>
      <c r="FH86" s="103"/>
      <c r="FI86" s="104" t="str">
        <f>IF(FP86="","",IF(ISNUMBER(SEARCH(":",FP86)),MID(FP86,FIND(":",FP86)+2,FIND("(",FP86)-FIND(":",FP86)-3),LEFT(FP86,FIND("(",FP86)-2)))</f>
        <v/>
      </c>
      <c r="FJ86" s="105" t="str">
        <f>IF(FP86="","",MID(FP86,FIND("(",FP86)+1,4))</f>
        <v/>
      </c>
      <c r="FK86" s="106" t="str">
        <f>IF(ISNUMBER(SEARCH("*female*",FP86)),"female",IF(ISNUMBER(SEARCH("*male*",FP86)),"male",""))</f>
        <v/>
      </c>
      <c r="FL86" s="107" t="str">
        <f>IF(FP86="","",IF(ISERROR(MID(FP86,FIND("male,",FP86)+6,(FIND(")",FP86)-(FIND("male,",FP86)+6))))=TRUE,"missing/error",MID(FP86,FIND("male,",FP86)+6,(FIND(")",FP86)-(FIND("male,",FP86)+6)))))</f>
        <v/>
      </c>
      <c r="FM86" s="108" t="str">
        <f>IF(FI86="","",(MID(FI86,(SEARCH("^^",SUBSTITUTE(FI86," ","^^",LEN(FI86)-LEN(SUBSTITUTE(FI86," ","")))))+1,99)&amp;"_"&amp;LEFT(FI86,FIND(" ",FI86)-1)&amp;"_"&amp;FJ86))</f>
        <v/>
      </c>
      <c r="FN86" s="2" t="str">
        <f>IF(FP86="","",IF((LEN(FP86)-LEN(SUBSTITUTE(FP86,"male","")))/LEN("male")&gt;1,"!",IF(RIGHT(FP86,1)=")","",IF(RIGHT(FP86,2)=") ","",IF(RIGHT(FP86,2)=").","","!!")))))</f>
        <v/>
      </c>
      <c r="FO86" s="99"/>
      <c r="FP86" s="244"/>
      <c r="FQ86" s="100" t="str">
        <f>IF(FU86="","",FQ$3)</f>
        <v/>
      </c>
      <c r="FR86" s="101" t="str">
        <f>IF(FU86="","",FQ$1)</f>
        <v/>
      </c>
      <c r="FS86" s="102"/>
      <c r="FT86" s="103"/>
      <c r="FU86" s="104" t="str">
        <f>IF(GB86="","",IF(ISNUMBER(SEARCH(":",GB86)),MID(GB86,FIND(":",GB86)+2,FIND("(",GB86)-FIND(":",GB86)-3),LEFT(GB86,FIND("(",GB86)-2)))</f>
        <v/>
      </c>
      <c r="FV86" s="105" t="str">
        <f>IF(GB86="","",MID(GB86,FIND("(",GB86)+1,4))</f>
        <v/>
      </c>
      <c r="FW86" s="106" t="str">
        <f>IF(ISNUMBER(SEARCH("*female*",GB86)),"female",IF(ISNUMBER(SEARCH("*male*",GB86)),"male",""))</f>
        <v/>
      </c>
      <c r="FX86" s="107" t="str">
        <f>IF(GB86="","",IF(ISERROR(MID(GB86,FIND("male,",GB86)+6,(FIND(")",GB86)-(FIND("male,",GB86)+6))))=TRUE,"missing/error",MID(GB86,FIND("male,",GB86)+6,(FIND(")",GB86)-(FIND("male,",GB86)+6)))))</f>
        <v/>
      </c>
      <c r="FY86" s="108" t="str">
        <f>IF(FU86="","",(MID(FU86,(SEARCH("^^",SUBSTITUTE(FU86," ","^^",LEN(FU86)-LEN(SUBSTITUTE(FU86," ","")))))+1,99)&amp;"_"&amp;LEFT(FU86,FIND(" ",FU86)-1)&amp;"_"&amp;FV86))</f>
        <v/>
      </c>
      <c r="FZ86" s="2" t="str">
        <f>IF(GB86="","",IF((LEN(GB86)-LEN(SUBSTITUTE(GB86,"male","")))/LEN("male")&gt;1,"!",IF(RIGHT(GB86,1)=")","",IF(RIGHT(GB86,2)=") ","",IF(RIGHT(GB86,2)=").","","!!")))))</f>
        <v/>
      </c>
      <c r="GA86" s="99"/>
      <c r="GB86" s="244"/>
      <c r="GC86" s="100" t="str">
        <f>IF(GG86="","",GC$3)</f>
        <v/>
      </c>
      <c r="GD86" s="101" t="str">
        <f>IF(GG86="","",GC$1)</f>
        <v/>
      </c>
      <c r="GE86" s="102"/>
      <c r="GF86" s="103"/>
      <c r="GG86" s="104" t="str">
        <f>IF(GN86="","",IF(ISNUMBER(SEARCH(":",GN86)),MID(GN86,FIND(":",GN86)+2,FIND("(",GN86)-FIND(":",GN86)-3),LEFT(GN86,FIND("(",GN86)-2)))</f>
        <v/>
      </c>
      <c r="GH86" s="105" t="str">
        <f>IF(GN86="","",MID(GN86,FIND("(",GN86)+1,4))</f>
        <v/>
      </c>
      <c r="GI86" s="106" t="str">
        <f>IF(ISNUMBER(SEARCH("*female*",GN86)),"female",IF(ISNUMBER(SEARCH("*male*",GN86)),"male",""))</f>
        <v/>
      </c>
      <c r="GJ86" s="107" t="str">
        <f>IF(GN86="","",IF(ISERROR(MID(GN86,FIND("male,",GN86)+6,(FIND(")",GN86)-(FIND("male,",GN86)+6))))=TRUE,"missing/error",MID(GN86,FIND("male,",GN86)+6,(FIND(")",GN86)-(FIND("male,",GN86)+6)))))</f>
        <v/>
      </c>
      <c r="GK86" s="108" t="str">
        <f>IF(GG86="","",(MID(GG86,(SEARCH("^^",SUBSTITUTE(GG86," ","^^",LEN(GG86)-LEN(SUBSTITUTE(GG86," ","")))))+1,99)&amp;"_"&amp;LEFT(GG86,FIND(" ",GG86)-1)&amp;"_"&amp;GH86))</f>
        <v/>
      </c>
      <c r="GL86" s="2" t="str">
        <f>IF(GN86="","",IF((LEN(GN86)-LEN(SUBSTITUTE(GN86,"male","")))/LEN("male")&gt;1,"!",IF(RIGHT(GN86,1)=")","",IF(RIGHT(GN86,2)=") ","",IF(RIGHT(GN86,2)=").","","!!")))))</f>
        <v/>
      </c>
      <c r="GM86" s="99"/>
      <c r="GN86" s="244"/>
      <c r="GO86" s="100" t="str">
        <f>IF(GS86="","",GO$3)</f>
        <v/>
      </c>
      <c r="GP86" s="101" t="str">
        <f>IF(GS86="","",GO$1)</f>
        <v/>
      </c>
      <c r="GQ86" s="102"/>
      <c r="GR86" s="103"/>
      <c r="GS86" s="104" t="str">
        <f>IF(GZ86="","",IF(ISNUMBER(SEARCH(":",GZ86)),MID(GZ86,FIND(":",GZ86)+2,FIND("(",GZ86)-FIND(":",GZ86)-3),LEFT(GZ86,FIND("(",GZ86)-2)))</f>
        <v/>
      </c>
      <c r="GT86" s="105" t="str">
        <f>IF(GZ86="","",MID(GZ86,FIND("(",GZ86)+1,4))</f>
        <v/>
      </c>
      <c r="GU86" s="106" t="str">
        <f>IF(ISNUMBER(SEARCH("*female*",GZ86)),"female",IF(ISNUMBER(SEARCH("*male*",GZ86)),"male",""))</f>
        <v/>
      </c>
      <c r="GV86" s="107" t="str">
        <f>IF(GZ86="","",IF(ISERROR(MID(GZ86,FIND("male,",GZ86)+6,(FIND(")",GZ86)-(FIND("male,",GZ86)+6))))=TRUE,"missing/error",MID(GZ86,FIND("male,",GZ86)+6,(FIND(")",GZ86)-(FIND("male,",GZ86)+6)))))</f>
        <v/>
      </c>
      <c r="GW86" s="108" t="str">
        <f>IF(GS86="","",(MID(GS86,(SEARCH("^^",SUBSTITUTE(GS86," ","^^",LEN(GS86)-LEN(SUBSTITUTE(GS86," ","")))))+1,99)&amp;"_"&amp;LEFT(GS86,FIND(" ",GS86)-1)&amp;"_"&amp;GT86))</f>
        <v/>
      </c>
      <c r="GX86" s="2" t="str">
        <f>IF(GZ86="","",IF((LEN(GZ86)-LEN(SUBSTITUTE(GZ86,"male","")))/LEN("male")&gt;1,"!",IF(RIGHT(GZ86,1)=")","",IF(RIGHT(GZ86,2)=") ","",IF(RIGHT(GZ86,2)=").","","!!")))))</f>
        <v/>
      </c>
      <c r="GY86" s="99"/>
      <c r="GZ86" s="244"/>
      <c r="HA86" s="100" t="str">
        <f>IF(HE86="","",HA$3)</f>
        <v/>
      </c>
      <c r="HB86" s="101" t="str">
        <f>IF(HE86="","",HA$1)</f>
        <v/>
      </c>
      <c r="HC86" s="102"/>
      <c r="HD86" s="103"/>
      <c r="HE86" s="104" t="str">
        <f>IF(HL86="","",IF(ISNUMBER(SEARCH(":",HL86)),MID(HL86,FIND(":",HL86)+2,FIND("(",HL86)-FIND(":",HL86)-3),LEFT(HL86,FIND("(",HL86)-2)))</f>
        <v/>
      </c>
      <c r="HF86" s="105" t="str">
        <f>IF(HL86="","",MID(HL86,FIND("(",HL86)+1,4))</f>
        <v/>
      </c>
      <c r="HG86" s="106" t="str">
        <f>IF(ISNUMBER(SEARCH("*female*",HL86)),"female",IF(ISNUMBER(SEARCH("*male*",HL86)),"male",""))</f>
        <v/>
      </c>
      <c r="HH86" s="107" t="str">
        <f>IF(HL86="","",IF(ISERROR(MID(HL86,FIND("male,",HL86)+6,(FIND(")",HL86)-(FIND("male,",HL86)+6))))=TRUE,"missing/error",MID(HL86,FIND("male,",HL86)+6,(FIND(")",HL86)-(FIND("male,",HL86)+6)))))</f>
        <v/>
      </c>
      <c r="HI86" s="108" t="str">
        <f>IF(HE86="","",(MID(HE86,(SEARCH("^^",SUBSTITUTE(HE86," ","^^",LEN(HE86)-LEN(SUBSTITUTE(HE86," ","")))))+1,99)&amp;"_"&amp;LEFT(HE86,FIND(" ",HE86)-1)&amp;"_"&amp;HF86))</f>
        <v/>
      </c>
      <c r="HJ86" s="2" t="str">
        <f>IF(HL86="","",IF((LEN(HL86)-LEN(SUBSTITUTE(HL86,"male","")))/LEN("male")&gt;1,"!",IF(RIGHT(HL86,1)=")","",IF(RIGHT(HL86,2)=") ","",IF(RIGHT(HL86,2)=").","","!!")))))</f>
        <v/>
      </c>
      <c r="HK86" s="99"/>
      <c r="HL86" s="244"/>
      <c r="HM86" s="100" t="str">
        <f>IF(HQ86="","",HM$3)</f>
        <v/>
      </c>
      <c r="HN86" s="101" t="str">
        <f>IF(HQ86="","",HM$1)</f>
        <v/>
      </c>
      <c r="HO86" s="102"/>
      <c r="HP86" s="103"/>
      <c r="HQ86" s="104" t="str">
        <f>IF(HX86="","",IF(ISNUMBER(SEARCH(":",HX86)),MID(HX86,FIND(":",HX86)+2,FIND("(",HX86)-FIND(":",HX86)-3),LEFT(HX86,FIND("(",HX86)-2)))</f>
        <v/>
      </c>
      <c r="HR86" s="105" t="str">
        <f>IF(HX86="","",MID(HX86,FIND("(",HX86)+1,4))</f>
        <v/>
      </c>
      <c r="HS86" s="106" t="str">
        <f>IF(ISNUMBER(SEARCH("*female*",HX86)),"female",IF(ISNUMBER(SEARCH("*male*",HX86)),"male",""))</f>
        <v/>
      </c>
      <c r="HT86" s="107" t="str">
        <f>IF(HX86="","",IF(ISERROR(MID(HX86,FIND("male,",HX86)+6,(FIND(")",HX86)-(FIND("male,",HX86)+6))))=TRUE,"missing/error",MID(HX86,FIND("male,",HX86)+6,(FIND(")",HX86)-(FIND("male,",HX86)+6)))))</f>
        <v/>
      </c>
      <c r="HU86" s="108" t="str">
        <f>IF(HQ86="","",(MID(HQ86,(SEARCH("^^",SUBSTITUTE(HQ86," ","^^",LEN(HQ86)-LEN(SUBSTITUTE(HQ86," ","")))))+1,99)&amp;"_"&amp;LEFT(HQ86,FIND(" ",HQ86)-1)&amp;"_"&amp;HR86))</f>
        <v/>
      </c>
      <c r="HV86" s="2" t="str">
        <f>IF(HX86="","",IF((LEN(HX86)-LEN(SUBSTITUTE(HX86,"male","")))/LEN("male")&gt;1,"!",IF(RIGHT(HX86,1)=")","",IF(RIGHT(HX86,2)=") ","",IF(RIGHT(HX86,2)=").","","!!")))))</f>
        <v/>
      </c>
      <c r="HW86" s="99"/>
      <c r="HX86" s="244"/>
      <c r="HY86" s="100" t="str">
        <f>IF(IC86="","",HY$3)</f>
        <v/>
      </c>
      <c r="HZ86" s="101" t="str">
        <f>IF(IC86="","",HY$1)</f>
        <v/>
      </c>
      <c r="IA86" s="102"/>
      <c r="IB86" s="103"/>
      <c r="IC86" s="104" t="str">
        <f>IF(IJ86="","",IF(ISNUMBER(SEARCH(":",IJ86)),MID(IJ86,FIND(":",IJ86)+2,FIND("(",IJ86)-FIND(":",IJ86)-3),LEFT(IJ86,FIND("(",IJ86)-2)))</f>
        <v/>
      </c>
      <c r="ID86" s="105" t="str">
        <f>IF(IJ86="","",MID(IJ86,FIND("(",IJ86)+1,4))</f>
        <v/>
      </c>
      <c r="IE86" s="106" t="str">
        <f>IF(ISNUMBER(SEARCH("*female*",IJ86)),"female",IF(ISNUMBER(SEARCH("*male*",IJ86)),"male",""))</f>
        <v/>
      </c>
      <c r="IF86" s="107" t="str">
        <f>IF(IJ86="","",IF(ISERROR(MID(IJ86,FIND("male,",IJ86)+6,(FIND(")",IJ86)-(FIND("male,",IJ86)+6))))=TRUE,"missing/error",MID(IJ86,FIND("male,",IJ86)+6,(FIND(")",IJ86)-(FIND("male,",IJ86)+6)))))</f>
        <v/>
      </c>
      <c r="IG86" s="108" t="str">
        <f>IF(IC86="","",(MID(IC86,(SEARCH("^^",SUBSTITUTE(IC86," ","^^",LEN(IC86)-LEN(SUBSTITUTE(IC86," ","")))))+1,99)&amp;"_"&amp;LEFT(IC86,FIND(" ",IC86)-1)&amp;"_"&amp;ID86))</f>
        <v/>
      </c>
      <c r="IH86" s="2" t="str">
        <f>IF(IJ86="","",IF((LEN(IJ86)-LEN(SUBSTITUTE(IJ86,"male","")))/LEN("male")&gt;1,"!",IF(RIGHT(IJ86,1)=")","",IF(RIGHT(IJ86,2)=") ","",IF(RIGHT(IJ86,2)=").","","!!")))))</f>
        <v/>
      </c>
      <c r="II86" s="99"/>
      <c r="IJ86" s="244"/>
      <c r="IK86" s="100" t="str">
        <f>IF(IO86="","",IK$3)</f>
        <v/>
      </c>
      <c r="IL86" s="101" t="str">
        <f>IF(IO86="","",IK$1)</f>
        <v/>
      </c>
      <c r="IM86" s="102"/>
      <c r="IN86" s="103"/>
      <c r="IO86" s="104" t="str">
        <f>IF(IV86="","",IF(ISNUMBER(SEARCH(":",IV86)),MID(IV86,FIND(":",IV86)+2,FIND("(",IV86)-FIND(":",IV86)-3),LEFT(IV86,FIND("(",IV86)-2)))</f>
        <v/>
      </c>
      <c r="IP86" s="105" t="str">
        <f>IF(IV86="","",MID(IV86,FIND("(",IV86)+1,4))</f>
        <v/>
      </c>
      <c r="IQ86" s="106" t="str">
        <f>IF(ISNUMBER(SEARCH("*female*",IV86)),"female",IF(ISNUMBER(SEARCH("*male*",IV86)),"male",""))</f>
        <v/>
      </c>
      <c r="IR86" s="107" t="str">
        <f>IF(IV86="","",IF(ISERROR(MID(IV86,FIND("male,",IV86)+6,(FIND(")",IV86)-(FIND("male,",IV86)+6))))=TRUE,"missing/error",MID(IV86,FIND("male,",IV86)+6,(FIND(")",IV86)-(FIND("male,",IV86)+6)))))</f>
        <v/>
      </c>
      <c r="IS86" s="108" t="str">
        <f>IF(IO86="","",(MID(IO86,(SEARCH("^^",SUBSTITUTE(IO86," ","^^",LEN(IO86)-LEN(SUBSTITUTE(IO86," ","")))))+1,99)&amp;"_"&amp;LEFT(IO86,FIND(" ",IO86)-1)&amp;"_"&amp;IP86))</f>
        <v/>
      </c>
      <c r="IT86" s="2" t="str">
        <f>IF(IV86="","",IF((LEN(IV86)-LEN(SUBSTITUTE(IV86,"male","")))/LEN("male")&gt;1,"!",IF(RIGHT(IV86,1)=")","",IF(RIGHT(IV86,2)=") ","",IF(RIGHT(IV86,2)=").","","!!")))))</f>
        <v/>
      </c>
      <c r="IU86" s="99"/>
      <c r="IV86" s="244"/>
      <c r="IW86" s="100" t="str">
        <f>IF(JA86="","",IW$3)</f>
        <v/>
      </c>
      <c r="IX86" s="101" t="str">
        <f>IF(JA86="","",IW$1)</f>
        <v/>
      </c>
      <c r="IY86" s="102"/>
      <c r="IZ86" s="103"/>
      <c r="JA86" s="104" t="str">
        <f>IF(JH86="","",IF(ISNUMBER(SEARCH(":",JH86)),MID(JH86,FIND(":",JH86)+2,FIND("(",JH86)-FIND(":",JH86)-3),LEFT(JH86,FIND("(",JH86)-2)))</f>
        <v/>
      </c>
      <c r="JB86" s="105" t="str">
        <f>IF(JH86="","",MID(JH86,FIND("(",JH86)+1,4))</f>
        <v/>
      </c>
      <c r="JC86" s="106" t="str">
        <f>IF(ISNUMBER(SEARCH("*female*",JH86)),"female",IF(ISNUMBER(SEARCH("*male*",JH86)),"male",""))</f>
        <v/>
      </c>
      <c r="JD86" s="107" t="str">
        <f>IF(JH86="","",IF(ISERROR(MID(JH86,FIND("male,",JH86)+6,(FIND(")",JH86)-(FIND("male,",JH86)+6))))=TRUE,"missing/error",MID(JH86,FIND("male,",JH86)+6,(FIND(")",JH86)-(FIND("male,",JH86)+6)))))</f>
        <v/>
      </c>
      <c r="JE86" s="108" t="str">
        <f>IF(JA86="","",(MID(JA86,(SEARCH("^^",SUBSTITUTE(JA86," ","^^",LEN(JA86)-LEN(SUBSTITUTE(JA86," ","")))))+1,99)&amp;"_"&amp;LEFT(JA86,FIND(" ",JA86)-1)&amp;"_"&amp;JB86))</f>
        <v/>
      </c>
      <c r="JF86" s="2" t="str">
        <f>IF(JH86="","",IF((LEN(JH86)-LEN(SUBSTITUTE(JH86,"male","")))/LEN("male")&gt;1,"!",IF(RIGHT(JH86,1)=")","",IF(RIGHT(JH86,2)=") ","",IF(RIGHT(JH86,2)=").","","!!")))))</f>
        <v/>
      </c>
      <c r="JG86" s="99"/>
      <c r="JH86" s="244"/>
      <c r="JI86" s="100" t="str">
        <f>IF(JM86="","",JI$3)</f>
        <v/>
      </c>
      <c r="JJ86" s="101" t="str">
        <f>IF(JM86="","",JI$1)</f>
        <v/>
      </c>
      <c r="JK86" s="102"/>
      <c r="JL86" s="103"/>
      <c r="JM86" s="104" t="str">
        <f>IF(JT86="","",IF(ISNUMBER(SEARCH(":",JT86)),MID(JT86,FIND(":",JT86)+2,FIND("(",JT86)-FIND(":",JT86)-3),LEFT(JT86,FIND("(",JT86)-2)))</f>
        <v/>
      </c>
      <c r="JN86" s="105" t="str">
        <f>IF(JT86="","",MID(JT86,FIND("(",JT86)+1,4))</f>
        <v/>
      </c>
      <c r="JO86" s="106" t="str">
        <f>IF(ISNUMBER(SEARCH("*female*",JT86)),"female",IF(ISNUMBER(SEARCH("*male*",JT86)),"male",""))</f>
        <v/>
      </c>
      <c r="JP86" s="107" t="str">
        <f>IF(JT86="","",IF(ISERROR(MID(JT86,FIND("male,",JT86)+6,(FIND(")",JT86)-(FIND("male,",JT86)+6))))=TRUE,"missing/error",MID(JT86,FIND("male,",JT86)+6,(FIND(")",JT86)-(FIND("male,",JT86)+6)))))</f>
        <v/>
      </c>
      <c r="JQ86" s="108" t="str">
        <f>IF(JM86="","",(MID(JM86,(SEARCH("^^",SUBSTITUTE(JM86," ","^^",LEN(JM86)-LEN(SUBSTITUTE(JM86," ","")))))+1,99)&amp;"_"&amp;LEFT(JM86,FIND(" ",JM86)-1)&amp;"_"&amp;JN86))</f>
        <v/>
      </c>
      <c r="JR86" s="2" t="str">
        <f>IF(JT86="","",IF((LEN(JT86)-LEN(SUBSTITUTE(JT86,"male","")))/LEN("male")&gt;1,"!",IF(RIGHT(JT86,1)=")","",IF(RIGHT(JT86,2)=") ","",IF(RIGHT(JT86,2)=").","","!!")))))</f>
        <v/>
      </c>
      <c r="JS86" s="99"/>
      <c r="JT86" s="244"/>
      <c r="JU86" s="100" t="str">
        <f>IF(JY86="","",JU$3)</f>
        <v/>
      </c>
      <c r="JV86" s="101" t="str">
        <f>IF(JY86="","",JU$1)</f>
        <v/>
      </c>
      <c r="JW86" s="102"/>
      <c r="JX86" s="103"/>
      <c r="JY86" s="104" t="str">
        <f>IF(KF86="","",IF(ISNUMBER(SEARCH(":",KF86)),MID(KF86,FIND(":",KF86)+2,FIND("(",KF86)-FIND(":",KF86)-3),LEFT(KF86,FIND("(",KF86)-2)))</f>
        <v/>
      </c>
      <c r="JZ86" s="105" t="str">
        <f>IF(KF86="","",MID(KF86,FIND("(",KF86)+1,4))</f>
        <v/>
      </c>
      <c r="KA86" s="106" t="str">
        <f>IF(ISNUMBER(SEARCH("*female*",KF86)),"female",IF(ISNUMBER(SEARCH("*male*",KF86)),"male",""))</f>
        <v/>
      </c>
      <c r="KB86" s="107" t="str">
        <f>IF(KF86="","",IF(ISERROR(MID(KF86,FIND("male,",KF86)+6,(FIND(")",KF86)-(FIND("male,",KF86)+6))))=TRUE,"missing/error",MID(KF86,FIND("male,",KF86)+6,(FIND(")",KF86)-(FIND("male,",KF86)+6)))))</f>
        <v/>
      </c>
      <c r="KC86" s="108" t="str">
        <f>IF(JY86="","",(MID(JY86,(SEARCH("^^",SUBSTITUTE(JY86," ","^^",LEN(JY86)-LEN(SUBSTITUTE(JY86," ","")))))+1,99)&amp;"_"&amp;LEFT(JY86,FIND(" ",JY86)-1)&amp;"_"&amp;JZ86))</f>
        <v/>
      </c>
      <c r="KD86" s="2" t="str">
        <f>IF(KF86="","",IF((LEN(KF86)-LEN(SUBSTITUTE(KF86,"male","")))/LEN("male")&gt;1,"!",IF(RIGHT(KF86,1)=")","",IF(RIGHT(KF86,2)=") ","",IF(RIGHT(KF86,2)=").","","!!")))))</f>
        <v/>
      </c>
      <c r="KE86" s="99"/>
      <c r="KF86" s="244"/>
    </row>
    <row r="87" spans="1:292" ht="13.5" customHeight="1" x14ac:dyDescent="0.25">
      <c r="A87" s="20"/>
      <c r="B87" s="2" t="s">
        <v>887</v>
      </c>
      <c r="C87" s="2" t="s">
        <v>797</v>
      </c>
      <c r="E87" s="100"/>
      <c r="F87" s="101"/>
      <c r="G87" s="102"/>
      <c r="H87" s="103"/>
      <c r="I87" s="104"/>
      <c r="J87" s="105"/>
      <c r="K87" s="106"/>
      <c r="L87" s="107"/>
      <c r="M87" s="108"/>
      <c r="O87" s="99"/>
      <c r="P87" s="244"/>
      <c r="Q87" s="100"/>
      <c r="R87" s="101"/>
      <c r="S87" s="102"/>
      <c r="T87" s="103"/>
      <c r="U87" s="104"/>
      <c r="V87" s="105"/>
      <c r="W87" s="106"/>
      <c r="X87" s="107"/>
      <c r="Y87" s="108"/>
      <c r="AA87" s="99"/>
      <c r="AB87" s="244"/>
      <c r="AC87" s="100"/>
      <c r="AD87" s="101"/>
      <c r="AE87" s="102"/>
      <c r="AF87" s="103"/>
      <c r="AG87" s="104"/>
      <c r="AH87" s="105"/>
      <c r="AI87" s="106"/>
      <c r="AJ87" s="107"/>
      <c r="AK87" s="108"/>
      <c r="AM87" s="99"/>
      <c r="AN87" s="244"/>
      <c r="AO87" s="100"/>
      <c r="AP87" s="101"/>
      <c r="AQ87" s="102"/>
      <c r="AR87" s="103"/>
      <c r="AS87" s="104"/>
      <c r="AT87" s="105"/>
      <c r="AU87" s="106"/>
      <c r="AV87" s="107"/>
      <c r="AW87" s="108"/>
      <c r="AY87" s="99"/>
      <c r="AZ87" s="244"/>
      <c r="BA87" s="100"/>
      <c r="BB87" s="101"/>
      <c r="BC87" s="102"/>
      <c r="BD87" s="103"/>
      <c r="BE87" s="104"/>
      <c r="BF87" s="105"/>
      <c r="BG87" s="106"/>
      <c r="BH87" s="107"/>
      <c r="BI87" s="108"/>
      <c r="BK87" s="99"/>
      <c r="BL87" s="244"/>
      <c r="BM87" s="100"/>
      <c r="BN87" s="101"/>
      <c r="BO87" s="102"/>
      <c r="BP87" s="103"/>
      <c r="BQ87" s="104"/>
      <c r="BR87" s="105"/>
      <c r="BS87" s="106"/>
      <c r="BT87" s="107"/>
      <c r="BU87" s="108"/>
      <c r="BW87" s="99"/>
      <c r="BX87" s="244"/>
      <c r="BY87" s="100"/>
      <c r="BZ87" s="101"/>
      <c r="CA87" s="102"/>
      <c r="CB87" s="103"/>
      <c r="CC87" s="104"/>
      <c r="CD87" s="105"/>
      <c r="CE87" s="106"/>
      <c r="CF87" s="107"/>
      <c r="CG87" s="108"/>
      <c r="CI87" s="99"/>
      <c r="CJ87" s="244"/>
      <c r="CK87" s="100"/>
      <c r="CL87" s="101"/>
      <c r="CM87" s="102"/>
      <c r="CN87" s="103"/>
      <c r="CO87" s="104"/>
      <c r="CP87" s="105"/>
      <c r="CQ87" s="106"/>
      <c r="CR87" s="107"/>
      <c r="CS87" s="108"/>
      <c r="CU87" s="99"/>
      <c r="CV87" s="244"/>
      <c r="CW87" s="100">
        <f t="shared" ref="CW87" si="1126">IF(DA87="","",CW$3)</f>
        <v>43117</v>
      </c>
      <c r="CX87" s="101" t="str">
        <f t="shared" ref="CX87" si="1127">IF(DA87="","",CW$1)</f>
        <v>Solberg I</v>
      </c>
      <c r="CY87" s="102">
        <v>41640</v>
      </c>
      <c r="CZ87" s="102">
        <v>42354</v>
      </c>
      <c r="DA87" s="104" t="str">
        <f t="shared" ref="DA87" si="1128">IF(DH87="","",IF(ISNUMBER(SEARCH(":",DH87)),MID(DH87,FIND(":",DH87)+2,FIND("(",DH87)-FIND(":",DH87)-3),LEFT(DH87,FIND("(",DH87)-2)))</f>
        <v>Tine Sundtoft</v>
      </c>
      <c r="DB87" s="105" t="str">
        <f t="shared" ref="DB87" si="1129">IF(DH87="","",MID(DH87,FIND("(",DH87)+1,4))</f>
        <v>1967</v>
      </c>
      <c r="DC87" s="106" t="str">
        <f t="shared" ref="DC87" si="1130">IF(ISNUMBER(SEARCH("*female*",DH87)),"female",IF(ISNUMBER(SEARCH("*male*",DH87)),"male",""))</f>
        <v>female</v>
      </c>
      <c r="DD87" s="107" t="str">
        <f t="shared" ref="DD87" si="1131">IF(DH87="","",IF(ISERROR(MID(DH87,FIND("male,",DH87)+6,(FIND(")",DH87)-(FIND("male,",DH87)+6))))=TRUE,"missing/error",MID(DH87,FIND("male,",DH87)+6,(FIND(")",DH87)-(FIND("male,",DH87)+6)))))</f>
        <v>no_h01</v>
      </c>
      <c r="DE87" s="108" t="str">
        <f t="shared" ref="DE87" si="1132">IF(DA87="","",(MID(DA87,(SEARCH("^^",SUBSTITUTE(DA87," ","^^",LEN(DA87)-LEN(SUBSTITUTE(DA87," ","")))))+1,99)&amp;"_"&amp;LEFT(DA87,FIND(" ",DA87)-1)&amp;"_"&amp;DB87))</f>
        <v>Sundtoft_Tine_1967</v>
      </c>
      <c r="DF87" s="2" t="s">
        <v>839</v>
      </c>
      <c r="DG87" s="99"/>
      <c r="DH87" s="246" t="s">
        <v>820</v>
      </c>
      <c r="DI87" s="100">
        <f>IF(DM87="","",DI$3)</f>
        <v>43487</v>
      </c>
      <c r="DJ87" s="101" t="str">
        <f>IF(DM87="","",DI$1)</f>
        <v>Solberg II</v>
      </c>
      <c r="DK87" s="102">
        <f t="shared" si="1095"/>
        <v>43117</v>
      </c>
      <c r="DL87" s="102">
        <f t="shared" si="1096"/>
        <v>43487</v>
      </c>
      <c r="DM87" s="104" t="str">
        <f>IF(DT87="","",IF(ISNUMBER(SEARCH(":",DT87)),MID(DT87,FIND(":",DT87)+2,FIND("(",DT87)-FIND(":",DT87)-3),LEFT(DT87,FIND("(",DT87)-2)))</f>
        <v>Ola Elvestuen</v>
      </c>
      <c r="DN87" s="105" t="str">
        <f>IF(DT87="","",MID(DT87,FIND("(",DT87)+1,4))</f>
        <v>1967</v>
      </c>
      <c r="DO87" s="106" t="str">
        <f>IF(ISNUMBER(SEARCH("*female*",DT87)),"female",IF(ISNUMBER(SEARCH("*male*",DT87)),"male",""))</f>
        <v>male</v>
      </c>
      <c r="DP87" s="107" t="str">
        <f>IF(DT87="","",IF(ISERROR(MID(DT87,FIND("male,",DT87)+6,(FIND(")",DT87)-(FIND("male,",DT87)+6))))=TRUE,"missing/error",MID(DT87,FIND("male,",DT87)+6,(FIND(")",DT87)-(FIND("male,",DT87)+6)))))</f>
        <v>no_v01</v>
      </c>
      <c r="DQ87" s="108" t="str">
        <f>IF(DM87="","",(MID(DM87,(SEARCH("^^",SUBSTITUTE(DM87," ","^^",LEN(DM87)-LEN(SUBSTITUTE(DM87," ","")))))+1,99)&amp;"_"&amp;LEFT(DM87,FIND(" ",DM87)-1)&amp;"_"&amp;DN87))</f>
        <v>Elvestuen_Ola_1967</v>
      </c>
      <c r="DS87" s="99"/>
      <c r="DT87" s="244" t="s">
        <v>921</v>
      </c>
      <c r="DU87" s="100">
        <f t="shared" si="1046"/>
        <v>43830</v>
      </c>
      <c r="DV87" s="101" t="str">
        <f>IF(DY87="","",DU$1)</f>
        <v>Solberg III</v>
      </c>
      <c r="DW87" s="102">
        <f t="shared" ref="DW87" si="1133">IF(DY87="","",DU$2)</f>
        <v>43487</v>
      </c>
      <c r="DX87" s="102">
        <f t="shared" ref="DX87" si="1134">IF(DY87="","",DU$3)</f>
        <v>43830</v>
      </c>
      <c r="DY87" s="104" t="str">
        <f>IF(EF87="","",IF(ISNUMBER(SEARCH(":",EF87)),MID(EF87,FIND(":",EF87)+2,FIND("(",EF87)-FIND(":",EF87)-3),LEFT(EF87,FIND("(",EF87)-2)))</f>
        <v>Ola Elvestuen</v>
      </c>
      <c r="DZ87" s="105" t="str">
        <f>IF(EF87="","",MID(EF87,FIND("(",EF87)+1,4))</f>
        <v>1967</v>
      </c>
      <c r="EA87" s="106" t="str">
        <f>IF(ISNUMBER(SEARCH("*female*",EF87)),"female",IF(ISNUMBER(SEARCH("*male*",EF87)),"male",""))</f>
        <v>male</v>
      </c>
      <c r="EB87" s="107" t="str">
        <f>IF(EF87="","",IF(ISERROR(MID(EF87,FIND("male,",EF87)+6,(FIND(")",EF87)-(FIND("male,",EF87)+6))))=TRUE,"missing/error",MID(EF87,FIND("male,",EF87)+6,(FIND(")",EF87)-(FIND("male,",EF87)+6)))))</f>
        <v>no_v01</v>
      </c>
      <c r="EC87" s="108" t="str">
        <f>IF(DY87="","",(MID(DY87,(SEARCH("^^",SUBSTITUTE(DY87," ","^^",LEN(DY87)-LEN(SUBSTITUTE(DY87," ","")))))+1,99)&amp;"_"&amp;LEFT(DY87,FIND(" ",DY87)-1)&amp;"_"&amp;DZ87))</f>
        <v>Elvestuen_Ola_1967</v>
      </c>
      <c r="EE87" s="99"/>
      <c r="EF87" s="244" t="s">
        <v>921</v>
      </c>
      <c r="EG87" s="100">
        <f t="shared" si="1047"/>
        <v>44483</v>
      </c>
      <c r="EH87" s="101" t="str">
        <f>IF(EK87="","",EG$1)</f>
        <v>Solberg IV</v>
      </c>
      <c r="EI87" s="102">
        <f t="shared" si="623"/>
        <v>43854</v>
      </c>
      <c r="EJ87" s="102">
        <f t="shared" si="614"/>
        <v>44483</v>
      </c>
      <c r="EK87" s="104" t="str">
        <f>IF(ER87="","",IF(ISNUMBER(SEARCH(":",ER87)),MID(ER87,FIND(":",ER87)+2,FIND("(",ER87)-FIND(":",ER87)-3),LEFT(ER87,FIND("(",ER87)-2)))</f>
        <v>Sveinung Rotevatn</v>
      </c>
      <c r="EL87" s="105" t="str">
        <f>IF(ER87="","",MID(ER87,FIND("(",ER87)+1,4))</f>
        <v>1987</v>
      </c>
      <c r="EM87" s="106" t="str">
        <f>IF(ISNUMBER(SEARCH("*female*",ER87)),"female",IF(ISNUMBER(SEARCH("*male*",ER87)),"male",""))</f>
        <v>male</v>
      </c>
      <c r="EN87" s="107" t="str">
        <f>IF(ER87="","",IF(ISERROR(MID(ER87,FIND("male,",ER87)+6,(FIND(")",ER87)-(FIND("male,",ER87)+6))))=TRUE,"missing/error",MID(ER87,FIND("male,",ER87)+6,(FIND(")",ER87)-(FIND("male,",ER87)+6)))))</f>
        <v>no_v01</v>
      </c>
      <c r="EO87" s="108" t="str">
        <f>IF(EK87="","",(MID(EK87,(SEARCH("^^",SUBSTITUTE(EK87," ","^^",LEN(EK87)-LEN(SUBSTITUTE(EK87," ","")))))+1,99)&amp;"_"&amp;LEFT(EK87,FIND(" ",EK87)-1)&amp;"_"&amp;EL87))</f>
        <v>Rotevatn_Sveinung_1987</v>
      </c>
      <c r="EQ87" s="99"/>
      <c r="ER87" s="244" t="s">
        <v>948</v>
      </c>
      <c r="ES87" s="100">
        <f t="shared" si="1048"/>
        <v>45291</v>
      </c>
      <c r="ET87" s="101" t="str">
        <f t="shared" si="1049"/>
        <v>Støre I</v>
      </c>
      <c r="EU87" s="102">
        <f t="shared" si="1050"/>
        <v>44483</v>
      </c>
      <c r="EV87" s="102">
        <f t="shared" si="1051"/>
        <v>45291</v>
      </c>
      <c r="EW87" s="104" t="str">
        <f t="shared" si="1052"/>
        <v>Espen Barth Eide</v>
      </c>
      <c r="EX87" s="105" t="str">
        <f t="shared" si="1053"/>
        <v>1964</v>
      </c>
      <c r="EY87" s="106" t="str">
        <f t="shared" si="1054"/>
        <v>male</v>
      </c>
      <c r="EZ87" s="107" t="str">
        <f t="shared" si="1055"/>
        <v>no_dna01</v>
      </c>
      <c r="FA87" s="108" t="str">
        <f t="shared" si="1056"/>
        <v>Eide_Espen_1964</v>
      </c>
      <c r="FB87" s="2" t="str">
        <f t="shared" si="1057"/>
        <v/>
      </c>
      <c r="FC87" s="99"/>
      <c r="FD87" s="244" t="s">
        <v>689</v>
      </c>
      <c r="FE87" s="100"/>
      <c r="FF87" s="101"/>
      <c r="FG87" s="102"/>
      <c r="FH87" s="103"/>
      <c r="FI87" s="104"/>
      <c r="FJ87" s="105"/>
      <c r="FK87" s="106"/>
      <c r="FL87" s="107"/>
      <c r="FM87" s="108"/>
      <c r="FO87" s="99"/>
      <c r="FP87" s="244"/>
      <c r="FQ87" s="100"/>
      <c r="FR87" s="101"/>
      <c r="FS87" s="102"/>
      <c r="FT87" s="103"/>
      <c r="FU87" s="104"/>
      <c r="FV87" s="105"/>
      <c r="FW87" s="106"/>
      <c r="FX87" s="107"/>
      <c r="FY87" s="108"/>
      <c r="GA87" s="99"/>
      <c r="GB87" s="244"/>
      <c r="GC87" s="100"/>
      <c r="GD87" s="101"/>
      <c r="GE87" s="102"/>
      <c r="GF87" s="103"/>
      <c r="GG87" s="104"/>
      <c r="GH87" s="105"/>
      <c r="GI87" s="106"/>
      <c r="GJ87" s="107"/>
      <c r="GK87" s="108"/>
      <c r="GM87" s="99"/>
      <c r="GN87" s="244"/>
      <c r="GO87" s="100"/>
      <c r="GP87" s="101"/>
      <c r="GQ87" s="102"/>
      <c r="GR87" s="103"/>
      <c r="GS87" s="104"/>
      <c r="GT87" s="105"/>
      <c r="GU87" s="106"/>
      <c r="GV87" s="107"/>
      <c r="GW87" s="108"/>
      <c r="GY87" s="99"/>
      <c r="GZ87" s="244"/>
      <c r="HA87" s="100"/>
      <c r="HB87" s="101"/>
      <c r="HC87" s="102"/>
      <c r="HD87" s="103"/>
      <c r="HE87" s="104"/>
      <c r="HF87" s="105"/>
      <c r="HG87" s="106"/>
      <c r="HH87" s="107"/>
      <c r="HI87" s="108"/>
      <c r="HK87" s="99"/>
      <c r="HL87" s="244"/>
      <c r="HM87" s="100"/>
      <c r="HN87" s="101"/>
      <c r="HO87" s="102"/>
      <c r="HP87" s="103"/>
      <c r="HQ87" s="104"/>
      <c r="HR87" s="105"/>
      <c r="HS87" s="106"/>
      <c r="HT87" s="107"/>
      <c r="HU87" s="108"/>
      <c r="HW87" s="99"/>
      <c r="HX87" s="244"/>
      <c r="HY87" s="100"/>
      <c r="HZ87" s="101"/>
      <c r="IA87" s="102"/>
      <c r="IB87" s="103"/>
      <c r="IC87" s="104"/>
      <c r="ID87" s="105"/>
      <c r="IE87" s="106"/>
      <c r="IF87" s="107"/>
      <c r="IG87" s="108"/>
      <c r="II87" s="99"/>
      <c r="IJ87" s="244"/>
      <c r="IK87" s="100"/>
      <c r="IL87" s="101"/>
      <c r="IM87" s="102"/>
      <c r="IN87" s="103"/>
      <c r="IO87" s="104"/>
      <c r="IP87" s="105"/>
      <c r="IQ87" s="106"/>
      <c r="IR87" s="107"/>
      <c r="IS87" s="108"/>
      <c r="IU87" s="99"/>
      <c r="IV87" s="244"/>
      <c r="IW87" s="100"/>
      <c r="IX87" s="101"/>
      <c r="IY87" s="102"/>
      <c r="IZ87" s="103"/>
      <c r="JA87" s="104"/>
      <c r="JB87" s="105"/>
      <c r="JC87" s="106"/>
      <c r="JD87" s="107"/>
      <c r="JE87" s="108"/>
      <c r="JG87" s="99"/>
      <c r="JH87" s="244"/>
      <c r="JI87" s="100"/>
      <c r="JJ87" s="101"/>
      <c r="JK87" s="102"/>
      <c r="JL87" s="103"/>
      <c r="JM87" s="104"/>
      <c r="JN87" s="105"/>
      <c r="JO87" s="106"/>
      <c r="JP87" s="107"/>
      <c r="JQ87" s="108"/>
      <c r="JS87" s="99"/>
      <c r="JT87" s="244"/>
      <c r="JU87" s="100"/>
      <c r="JV87" s="101"/>
      <c r="JW87" s="102"/>
      <c r="JX87" s="103"/>
      <c r="JY87" s="104"/>
      <c r="JZ87" s="105"/>
      <c r="KA87" s="106"/>
      <c r="KB87" s="107"/>
      <c r="KC87" s="108"/>
      <c r="KE87" s="99"/>
      <c r="KF87" s="244"/>
    </row>
    <row r="88" spans="1:292" ht="13.5" customHeight="1" x14ac:dyDescent="0.25">
      <c r="A88" s="20"/>
      <c r="B88" s="2" t="s">
        <v>887</v>
      </c>
      <c r="C88" s="2" t="s">
        <v>797</v>
      </c>
      <c r="E88" s="100"/>
      <c r="F88" s="101"/>
      <c r="G88" s="102"/>
      <c r="H88" s="103"/>
      <c r="I88" s="104"/>
      <c r="J88" s="105"/>
      <c r="K88" s="106"/>
      <c r="L88" s="107"/>
      <c r="M88" s="108"/>
      <c r="O88" s="99"/>
      <c r="P88" s="244"/>
      <c r="Q88" s="100"/>
      <c r="R88" s="101"/>
      <c r="S88" s="102"/>
      <c r="T88" s="103"/>
      <c r="U88" s="104"/>
      <c r="V88" s="105"/>
      <c r="W88" s="106"/>
      <c r="X88" s="107"/>
      <c r="Y88" s="108"/>
      <c r="AA88" s="99"/>
      <c r="AB88" s="244"/>
      <c r="AC88" s="100"/>
      <c r="AD88" s="101"/>
      <c r="AE88" s="102"/>
      <c r="AF88" s="103"/>
      <c r="AG88" s="104"/>
      <c r="AH88" s="105"/>
      <c r="AI88" s="106"/>
      <c r="AJ88" s="107"/>
      <c r="AK88" s="108"/>
      <c r="AM88" s="99"/>
      <c r="AN88" s="244"/>
      <c r="AO88" s="100"/>
      <c r="AP88" s="101"/>
      <c r="AQ88" s="102"/>
      <c r="AR88" s="103"/>
      <c r="AS88" s="104"/>
      <c r="AT88" s="105"/>
      <c r="AU88" s="106"/>
      <c r="AV88" s="107"/>
      <c r="AW88" s="108"/>
      <c r="AY88" s="99"/>
      <c r="AZ88" s="244"/>
      <c r="BA88" s="100"/>
      <c r="BB88" s="101"/>
      <c r="BC88" s="102"/>
      <c r="BD88" s="103"/>
      <c r="BE88" s="104"/>
      <c r="BF88" s="105"/>
      <c r="BG88" s="106"/>
      <c r="BH88" s="107"/>
      <c r="BI88" s="108"/>
      <c r="BK88" s="99"/>
      <c r="BL88" s="244"/>
      <c r="BM88" s="100"/>
      <c r="BN88" s="101"/>
      <c r="BO88" s="102"/>
      <c r="BP88" s="103"/>
      <c r="BQ88" s="104"/>
      <c r="BR88" s="105"/>
      <c r="BS88" s="106"/>
      <c r="BT88" s="107"/>
      <c r="BU88" s="108"/>
      <c r="BW88" s="99"/>
      <c r="BX88" s="244"/>
      <c r="BY88" s="100"/>
      <c r="BZ88" s="101"/>
      <c r="CA88" s="102"/>
      <c r="CB88" s="103"/>
      <c r="CC88" s="104"/>
      <c r="CD88" s="105"/>
      <c r="CE88" s="106"/>
      <c r="CF88" s="107"/>
      <c r="CG88" s="108"/>
      <c r="CI88" s="99"/>
      <c r="CJ88" s="244"/>
      <c r="CK88" s="100"/>
      <c r="CL88" s="101"/>
      <c r="CM88" s="102"/>
      <c r="CN88" s="103"/>
      <c r="CO88" s="104"/>
      <c r="CP88" s="105"/>
      <c r="CQ88" s="106"/>
      <c r="CR88" s="107"/>
      <c r="CS88" s="108"/>
      <c r="CU88" s="99"/>
      <c r="CV88" s="244"/>
      <c r="CW88" s="100">
        <f t="shared" ref="CW88" si="1135">IF(DA88="","",CW$3)</f>
        <v>43117</v>
      </c>
      <c r="CX88" s="101" t="str">
        <f t="shared" ref="CX88" si="1136">IF(DA88="","",CW$1)</f>
        <v>Solberg I</v>
      </c>
      <c r="CY88" s="102">
        <v>42354</v>
      </c>
      <c r="CZ88" s="102">
        <f t="shared" ref="CZ88" si="1137">IF($DA88="","",CW$3)</f>
        <v>43117</v>
      </c>
      <c r="DA88" s="104" t="str">
        <f t="shared" ref="DA88" si="1138">IF(DH88="","",IF(ISNUMBER(SEARCH(":",DH88)),MID(DH88,FIND(":",DH88)+2,FIND("(",DH88)-FIND(":",DH88)-3),LEFT(DH88,FIND("(",DH88)-2)))</f>
        <v>Vidar Helgesen</v>
      </c>
      <c r="DB88" s="105" t="str">
        <f t="shared" ref="DB88" si="1139">IF(DH88="","",MID(DH88,FIND("(",DH88)+1,4))</f>
        <v>1968</v>
      </c>
      <c r="DC88" s="106" t="str">
        <f t="shared" ref="DC88" si="1140">IF(ISNUMBER(SEARCH("*female*",DH88)),"female",IF(ISNUMBER(SEARCH("*male*",DH88)),"male",""))</f>
        <v>male</v>
      </c>
      <c r="DD88" s="107" t="s">
        <v>299</v>
      </c>
      <c r="DE88" s="108" t="str">
        <f t="shared" ref="DE88" si="1141">IF(DA88="","",(MID(DA88,(SEARCH("^^",SUBSTITUTE(DA88," ","^^",LEN(DA88)-LEN(SUBSTITUTE(DA88," ","")))))+1,99)&amp;"_"&amp;LEFT(DA88,FIND(" ",DA88)-1)&amp;"_"&amp;DB88))</f>
        <v>Helgesen_Vidar_1968</v>
      </c>
      <c r="DF88" s="2" t="s">
        <v>839</v>
      </c>
      <c r="DG88" s="99"/>
      <c r="DH88" s="246" t="s">
        <v>912</v>
      </c>
      <c r="DI88" s="100" t="str">
        <f>IF(DM88="","",DI$3)</f>
        <v/>
      </c>
      <c r="DJ88" s="101" t="str">
        <f>IF(DM88="","",DI$1)</f>
        <v/>
      </c>
      <c r="DK88" s="102" t="str">
        <f t="shared" si="1095"/>
        <v/>
      </c>
      <c r="DL88" s="102" t="str">
        <f t="shared" si="1096"/>
        <v/>
      </c>
      <c r="DM88" s="104" t="str">
        <f>IF(DT88="","",IF(ISNUMBER(SEARCH(":",DT88)),MID(DT88,FIND(":",DT88)+2,FIND("(",DT88)-FIND(":",DT88)-3),LEFT(DT88,FIND("(",DT88)-2)))</f>
        <v/>
      </c>
      <c r="DN88" s="105" t="str">
        <f>IF(DT88="","",MID(DT88,FIND("(",DT88)+1,4))</f>
        <v/>
      </c>
      <c r="DO88" s="106" t="str">
        <f>IF(ISNUMBER(SEARCH("*female*",DT88)),"female",IF(ISNUMBER(SEARCH("*male*",DT88)),"male",""))</f>
        <v/>
      </c>
      <c r="DP88" s="107" t="str">
        <f>IF(DT88="","",IF(ISERROR(MID(DT88,FIND("male,",DT88)+6,(FIND(")",DT88)-(FIND("male,",DT88)+6))))=TRUE,"missing/error",MID(DT88,FIND("male,",DT88)+6,(FIND(")",DT88)-(FIND("male,",DT88)+6)))))</f>
        <v/>
      </c>
      <c r="DQ88" s="108" t="str">
        <f>IF(DM88="","",(MID(DM88,(SEARCH("^^",SUBSTITUTE(DM88," ","^^",LEN(DM88)-LEN(SUBSTITUTE(DM88," ","")))))+1,99)&amp;"_"&amp;LEFT(DM88,FIND(" ",DM88)-1)&amp;"_"&amp;DN88))</f>
        <v/>
      </c>
      <c r="DS88" s="99"/>
      <c r="DT88" s="244"/>
      <c r="DU88" s="100" t="str">
        <f t="shared" si="1046"/>
        <v/>
      </c>
      <c r="DV88" s="101"/>
      <c r="DW88" s="102" t="str">
        <f t="shared" si="1110"/>
        <v/>
      </c>
      <c r="DX88" s="102" t="str">
        <f t="shared" si="1111"/>
        <v/>
      </c>
      <c r="DY88" s="104"/>
      <c r="DZ88" s="105"/>
      <c r="EA88" s="106"/>
      <c r="EB88" s="107"/>
      <c r="EC88" s="108"/>
      <c r="EE88" s="99"/>
      <c r="EF88" s="244"/>
      <c r="EG88" s="100" t="str">
        <f t="shared" si="1047"/>
        <v/>
      </c>
      <c r="EH88" s="101"/>
      <c r="EI88" s="102" t="str">
        <f t="shared" si="623"/>
        <v/>
      </c>
      <c r="EJ88" s="102" t="str">
        <f t="shared" si="614"/>
        <v/>
      </c>
      <c r="EK88" s="104"/>
      <c r="EL88" s="105"/>
      <c r="EM88" s="106"/>
      <c r="EN88" s="107"/>
      <c r="EO88" s="108"/>
      <c r="EQ88" s="99"/>
      <c r="ER88" s="244"/>
      <c r="ES88" s="100">
        <f t="shared" si="1048"/>
        <v>45291</v>
      </c>
      <c r="ET88" s="101" t="str">
        <f t="shared" si="1049"/>
        <v>Støre I</v>
      </c>
      <c r="EU88" s="102">
        <f t="shared" si="1050"/>
        <v>44483</v>
      </c>
      <c r="EV88" s="102">
        <f t="shared" si="1051"/>
        <v>45291</v>
      </c>
      <c r="EW88" s="104" t="str">
        <f t="shared" si="1052"/>
        <v>Andreas Bjelland Eriksen</v>
      </c>
      <c r="EX88" s="105" t="str">
        <f t="shared" si="1053"/>
        <v>1992</v>
      </c>
      <c r="EY88" s="106" t="str">
        <f t="shared" si="1054"/>
        <v>male</v>
      </c>
      <c r="EZ88" s="107" t="str">
        <f t="shared" si="1055"/>
        <v>no_dna01</v>
      </c>
      <c r="FA88" s="108" t="str">
        <f t="shared" si="1056"/>
        <v>Eriksen_Andreas_1992</v>
      </c>
      <c r="FB88" s="2" t="str">
        <f t="shared" si="1057"/>
        <v/>
      </c>
      <c r="FC88" s="99"/>
      <c r="FD88" s="244" t="s">
        <v>1065</v>
      </c>
      <c r="FE88" s="100"/>
      <c r="FF88" s="101"/>
      <c r="FG88" s="102"/>
      <c r="FH88" s="103"/>
      <c r="FI88" s="104"/>
      <c r="FJ88" s="105"/>
      <c r="FK88" s="106"/>
      <c r="FL88" s="107"/>
      <c r="FM88" s="108"/>
      <c r="FO88" s="99"/>
      <c r="FP88" s="244"/>
      <c r="FQ88" s="100"/>
      <c r="FR88" s="101"/>
      <c r="FS88" s="102"/>
      <c r="FT88" s="103"/>
      <c r="FU88" s="104"/>
      <c r="FV88" s="105"/>
      <c r="FW88" s="106"/>
      <c r="FX88" s="107"/>
      <c r="FY88" s="108"/>
      <c r="GA88" s="99"/>
      <c r="GB88" s="244"/>
      <c r="GC88" s="100"/>
      <c r="GD88" s="101"/>
      <c r="GE88" s="102"/>
      <c r="GF88" s="103"/>
      <c r="GG88" s="104"/>
      <c r="GH88" s="105"/>
      <c r="GI88" s="106"/>
      <c r="GJ88" s="107"/>
      <c r="GK88" s="108"/>
      <c r="GM88" s="99"/>
      <c r="GN88" s="244"/>
      <c r="GO88" s="100"/>
      <c r="GP88" s="101"/>
      <c r="GQ88" s="102"/>
      <c r="GR88" s="103"/>
      <c r="GS88" s="104"/>
      <c r="GT88" s="105"/>
      <c r="GU88" s="106"/>
      <c r="GV88" s="107"/>
      <c r="GW88" s="108"/>
      <c r="GY88" s="99"/>
      <c r="GZ88" s="244"/>
      <c r="HA88" s="100"/>
      <c r="HB88" s="101"/>
      <c r="HC88" s="102"/>
      <c r="HD88" s="103"/>
      <c r="HE88" s="104"/>
      <c r="HF88" s="105"/>
      <c r="HG88" s="106"/>
      <c r="HH88" s="107"/>
      <c r="HI88" s="108"/>
      <c r="HK88" s="99"/>
      <c r="HL88" s="244"/>
      <c r="HM88" s="100"/>
      <c r="HN88" s="101"/>
      <c r="HO88" s="102"/>
      <c r="HP88" s="103"/>
      <c r="HQ88" s="104"/>
      <c r="HR88" s="105"/>
      <c r="HS88" s="106"/>
      <c r="HT88" s="107"/>
      <c r="HU88" s="108"/>
      <c r="HW88" s="99"/>
      <c r="HX88" s="244"/>
      <c r="HY88" s="100"/>
      <c r="HZ88" s="101"/>
      <c r="IA88" s="102"/>
      <c r="IB88" s="103"/>
      <c r="IC88" s="104"/>
      <c r="ID88" s="105"/>
      <c r="IE88" s="106"/>
      <c r="IF88" s="107"/>
      <c r="IG88" s="108"/>
      <c r="II88" s="99"/>
      <c r="IJ88" s="244"/>
      <c r="IK88" s="100"/>
      <c r="IL88" s="101"/>
      <c r="IM88" s="102"/>
      <c r="IN88" s="103"/>
      <c r="IO88" s="104"/>
      <c r="IP88" s="105"/>
      <c r="IQ88" s="106"/>
      <c r="IR88" s="107"/>
      <c r="IS88" s="108"/>
      <c r="IU88" s="99"/>
      <c r="IV88" s="244"/>
      <c r="IW88" s="100"/>
      <c r="IX88" s="101"/>
      <c r="IY88" s="102"/>
      <c r="IZ88" s="103"/>
      <c r="JA88" s="104"/>
      <c r="JB88" s="105"/>
      <c r="JC88" s="106"/>
      <c r="JD88" s="107"/>
      <c r="JE88" s="108"/>
      <c r="JG88" s="99"/>
      <c r="JH88" s="244"/>
      <c r="JI88" s="100"/>
      <c r="JJ88" s="101"/>
      <c r="JK88" s="102"/>
      <c r="JL88" s="103"/>
      <c r="JM88" s="104"/>
      <c r="JN88" s="105"/>
      <c r="JO88" s="106"/>
      <c r="JP88" s="107"/>
      <c r="JQ88" s="108"/>
      <c r="JS88" s="99"/>
      <c r="JT88" s="244"/>
      <c r="JU88" s="100"/>
      <c r="JV88" s="101"/>
      <c r="JW88" s="102"/>
      <c r="JX88" s="103"/>
      <c r="JY88" s="104"/>
      <c r="JZ88" s="105"/>
      <c r="KA88" s="106"/>
      <c r="KB88" s="107"/>
      <c r="KC88" s="108"/>
      <c r="KE88" s="99"/>
      <c r="KF88" s="244"/>
    </row>
    <row r="89" spans="1:292" ht="13.5" customHeight="1" x14ac:dyDescent="0.25">
      <c r="A89" s="20"/>
      <c r="B89" s="2" t="s">
        <v>578</v>
      </c>
      <c r="C89" s="2" t="s">
        <v>579</v>
      </c>
      <c r="E89" s="100" t="str">
        <f t="shared" si="184"/>
        <v/>
      </c>
      <c r="F89" s="101" t="str">
        <f t="shared" si="185"/>
        <v/>
      </c>
      <c r="G89" s="102"/>
      <c r="H89" s="103"/>
      <c r="I89" s="104" t="str">
        <f t="shared" si="186"/>
        <v/>
      </c>
      <c r="J89" s="105" t="str">
        <f t="shared" si="187"/>
        <v/>
      </c>
      <c r="K89" s="106" t="str">
        <f t="shared" si="188"/>
        <v/>
      </c>
      <c r="L89" s="107" t="str">
        <f t="shared" si="189"/>
        <v/>
      </c>
      <c r="M89" s="108" t="str">
        <f t="shared" si="190"/>
        <v/>
      </c>
      <c r="N89" s="2" t="str">
        <f t="shared" si="191"/>
        <v/>
      </c>
      <c r="O89" s="99"/>
      <c r="P89" s="244"/>
      <c r="Q89" s="100" t="str">
        <f t="shared" si="192"/>
        <v/>
      </c>
      <c r="R89" s="101" t="str">
        <f t="shared" si="193"/>
        <v/>
      </c>
      <c r="S89" s="102"/>
      <c r="T89" s="103"/>
      <c r="U89" s="104" t="str">
        <f t="shared" si="194"/>
        <v/>
      </c>
      <c r="V89" s="105" t="str">
        <f t="shared" si="195"/>
        <v/>
      </c>
      <c r="W89" s="106" t="str">
        <f t="shared" si="196"/>
        <v/>
      </c>
      <c r="X89" s="107" t="str">
        <f t="shared" si="197"/>
        <v/>
      </c>
      <c r="Y89" s="108" t="str">
        <f t="shared" si="198"/>
        <v/>
      </c>
      <c r="Z89" s="2" t="str">
        <f t="shared" si="199"/>
        <v/>
      </c>
      <c r="AA89" s="99"/>
      <c r="AB89" s="244"/>
      <c r="AC89" s="100" t="str">
        <f t="shared" si="200"/>
        <v/>
      </c>
      <c r="AD89" s="101" t="str">
        <f t="shared" si="201"/>
        <v/>
      </c>
      <c r="AE89" s="102"/>
      <c r="AF89" s="103"/>
      <c r="AG89" s="104" t="str">
        <f t="shared" si="202"/>
        <v/>
      </c>
      <c r="AH89" s="105" t="str">
        <f t="shared" si="203"/>
        <v/>
      </c>
      <c r="AI89" s="106" t="str">
        <f t="shared" si="204"/>
        <v/>
      </c>
      <c r="AJ89" s="107" t="str">
        <f t="shared" si="205"/>
        <v/>
      </c>
      <c r="AK89" s="108" t="str">
        <f t="shared" si="206"/>
        <v/>
      </c>
      <c r="AL89" s="2" t="str">
        <f t="shared" si="207"/>
        <v/>
      </c>
      <c r="AM89" s="99"/>
      <c r="AN89" s="244"/>
      <c r="AO89" s="100" t="str">
        <f t="shared" si="208"/>
        <v/>
      </c>
      <c r="AP89" s="101" t="str">
        <f t="shared" si="209"/>
        <v/>
      </c>
      <c r="AQ89" s="102"/>
      <c r="AR89" s="103"/>
      <c r="AS89" s="104" t="str">
        <f t="shared" si="210"/>
        <v/>
      </c>
      <c r="AT89" s="105" t="str">
        <f t="shared" si="211"/>
        <v/>
      </c>
      <c r="AU89" s="106" t="str">
        <f t="shared" si="212"/>
        <v/>
      </c>
      <c r="AV89" s="107" t="s">
        <v>292</v>
      </c>
      <c r="AW89" s="108" t="str">
        <f t="shared" si="213"/>
        <v/>
      </c>
      <c r="AX89" s="2" t="str">
        <f t="shared" si="214"/>
        <v/>
      </c>
      <c r="AY89" s="99"/>
      <c r="AZ89" s="244"/>
      <c r="BA89" s="100" t="str">
        <f t="shared" si="215"/>
        <v/>
      </c>
      <c r="BB89" s="101" t="str">
        <f t="shared" si="216"/>
        <v/>
      </c>
      <c r="BC89" s="102"/>
      <c r="BD89" s="103"/>
      <c r="BE89" s="104" t="str">
        <f t="shared" si="217"/>
        <v/>
      </c>
      <c r="BF89" s="105" t="str">
        <f t="shared" si="218"/>
        <v/>
      </c>
      <c r="BG89" s="106" t="str">
        <f t="shared" si="219"/>
        <v/>
      </c>
      <c r="BH89" s="107" t="str">
        <f t="shared" si="220"/>
        <v/>
      </c>
      <c r="BI89" s="108" t="str">
        <f t="shared" si="221"/>
        <v/>
      </c>
      <c r="BJ89" s="2" t="str">
        <f t="shared" si="222"/>
        <v/>
      </c>
      <c r="BK89" s="99"/>
      <c r="BL89" s="244"/>
      <c r="BM89" s="100" t="str">
        <f t="shared" si="223"/>
        <v/>
      </c>
      <c r="BN89" s="101" t="str">
        <f t="shared" si="224"/>
        <v/>
      </c>
      <c r="BO89" s="102"/>
      <c r="BP89" s="103"/>
      <c r="BQ89" s="104" t="str">
        <f t="shared" si="225"/>
        <v/>
      </c>
      <c r="BR89" s="105" t="str">
        <f t="shared" si="226"/>
        <v/>
      </c>
      <c r="BS89" s="106" t="str">
        <f t="shared" si="227"/>
        <v/>
      </c>
      <c r="BT89" s="107" t="s">
        <v>292</v>
      </c>
      <c r="BU89" s="108" t="str">
        <f t="shared" si="228"/>
        <v/>
      </c>
      <c r="BV89" s="2" t="str">
        <f t="shared" si="229"/>
        <v/>
      </c>
      <c r="BW89" s="99"/>
      <c r="BX89" s="244"/>
      <c r="BY89" s="100" t="str">
        <f t="shared" si="230"/>
        <v/>
      </c>
      <c r="BZ89" s="101" t="str">
        <f t="shared" si="231"/>
        <v/>
      </c>
      <c r="CA89" s="102"/>
      <c r="CB89" s="103"/>
      <c r="CC89" s="104" t="str">
        <f t="shared" si="232"/>
        <v/>
      </c>
      <c r="CD89" s="105" t="str">
        <f t="shared" si="233"/>
        <v/>
      </c>
      <c r="CE89" s="106" t="str">
        <f t="shared" si="234"/>
        <v/>
      </c>
      <c r="CF89" s="107" t="s">
        <v>292</v>
      </c>
      <c r="CG89" s="108" t="str">
        <f t="shared" si="235"/>
        <v/>
      </c>
      <c r="CH89" s="2" t="str">
        <f t="shared" si="236"/>
        <v/>
      </c>
      <c r="CI89" s="99"/>
      <c r="CJ89" s="244"/>
      <c r="CK89" s="100" t="str">
        <f t="shared" si="237"/>
        <v/>
      </c>
      <c r="CL89" s="101" t="str">
        <f t="shared" si="238"/>
        <v/>
      </c>
      <c r="CM89" s="102"/>
      <c r="CN89" s="103"/>
      <c r="CO89" s="104" t="str">
        <f t="shared" si="239"/>
        <v/>
      </c>
      <c r="CP89" s="105" t="str">
        <f t="shared" si="240"/>
        <v/>
      </c>
      <c r="CQ89" s="106" t="str">
        <f t="shared" si="241"/>
        <v/>
      </c>
      <c r="CR89" s="107" t="s">
        <v>292</v>
      </c>
      <c r="CS89" s="108" t="str">
        <f t="shared" si="242"/>
        <v/>
      </c>
      <c r="CT89" s="2" t="str">
        <f t="shared" si="243"/>
        <v/>
      </c>
      <c r="CU89" s="99"/>
      <c r="CV89" s="244"/>
      <c r="CW89" s="100" t="str">
        <f t="shared" si="244"/>
        <v/>
      </c>
      <c r="CX89" s="101" t="str">
        <f t="shared" si="245"/>
        <v/>
      </c>
      <c r="CY89" s="102" t="str">
        <f t="shared" si="246"/>
        <v/>
      </c>
      <c r="CZ89" s="102" t="str">
        <f t="shared" si="247"/>
        <v/>
      </c>
      <c r="DA89" s="104" t="str">
        <f t="shared" si="248"/>
        <v/>
      </c>
      <c r="DB89" s="105" t="str">
        <f t="shared" si="249"/>
        <v/>
      </c>
      <c r="DC89" s="106" t="str">
        <f t="shared" si="250"/>
        <v/>
      </c>
      <c r="DD89" s="107" t="str">
        <f t="shared" si="251"/>
        <v/>
      </c>
      <c r="DE89" s="108" t="str">
        <f t="shared" si="252"/>
        <v/>
      </c>
      <c r="DF89" s="2" t="str">
        <f t="shared" si="253"/>
        <v/>
      </c>
      <c r="DG89" s="99"/>
      <c r="DH89" s="244"/>
      <c r="DI89" s="100" t="str">
        <f t="shared" si="254"/>
        <v/>
      </c>
      <c r="DJ89" s="101" t="str">
        <f t="shared" si="255"/>
        <v/>
      </c>
      <c r="DK89" s="102" t="str">
        <f t="shared" si="1095"/>
        <v/>
      </c>
      <c r="DL89" s="102" t="str">
        <f t="shared" si="1096"/>
        <v/>
      </c>
      <c r="DM89" s="104" t="str">
        <f t="shared" si="258"/>
        <v/>
      </c>
      <c r="DN89" s="105" t="str">
        <f t="shared" si="259"/>
        <v/>
      </c>
      <c r="DO89" s="106" t="str">
        <f t="shared" si="260"/>
        <v/>
      </c>
      <c r="DP89" s="107" t="str">
        <f t="shared" si="261"/>
        <v/>
      </c>
      <c r="DQ89" s="108" t="str">
        <f t="shared" si="262"/>
        <v/>
      </c>
      <c r="DR89" s="2" t="str">
        <f t="shared" si="263"/>
        <v/>
      </c>
      <c r="DS89" s="99"/>
      <c r="DT89" s="244"/>
      <c r="DU89" s="100" t="str">
        <f t="shared" si="1046"/>
        <v/>
      </c>
      <c r="DV89" s="101" t="str">
        <f t="shared" si="264"/>
        <v/>
      </c>
      <c r="DW89" s="102" t="str">
        <f t="shared" si="1110"/>
        <v/>
      </c>
      <c r="DX89" s="102" t="str">
        <f t="shared" si="1111"/>
        <v/>
      </c>
      <c r="DY89" s="104" t="str">
        <f t="shared" si="267"/>
        <v/>
      </c>
      <c r="DZ89" s="105" t="str">
        <f t="shared" si="268"/>
        <v/>
      </c>
      <c r="EA89" s="106" t="str">
        <f t="shared" si="269"/>
        <v/>
      </c>
      <c r="EB89" s="107" t="str">
        <f t="shared" si="270"/>
        <v/>
      </c>
      <c r="EC89" s="108" t="str">
        <f t="shared" si="271"/>
        <v/>
      </c>
      <c r="ED89" s="2" t="str">
        <f t="shared" si="272"/>
        <v/>
      </c>
      <c r="EE89" s="99"/>
      <c r="EF89" s="244"/>
      <c r="EG89" s="100" t="str">
        <f t="shared" si="1047"/>
        <v/>
      </c>
      <c r="EH89" s="101" t="str">
        <f t="shared" ref="EH89:EH101" si="1142">IF(EK89="","",EG$1)</f>
        <v/>
      </c>
      <c r="EI89" s="102" t="str">
        <f t="shared" si="623"/>
        <v/>
      </c>
      <c r="EJ89" s="102" t="str">
        <f t="shared" si="614"/>
        <v/>
      </c>
      <c r="EK89" s="104" t="str">
        <f t="shared" ref="EK89:EK101" si="1143">IF(ER89="","",IF(ISNUMBER(SEARCH(":",ER89)),MID(ER89,FIND(":",ER89)+2,FIND("(",ER89)-FIND(":",ER89)-3),LEFT(ER89,FIND("(",ER89)-2)))</f>
        <v/>
      </c>
      <c r="EL89" s="105" t="str">
        <f t="shared" ref="EL89:EL101" si="1144">IF(ER89="","",MID(ER89,FIND("(",ER89)+1,4))</f>
        <v/>
      </c>
      <c r="EM89" s="106" t="str">
        <f t="shared" ref="EM89:EM101" si="1145">IF(ISNUMBER(SEARCH("*female*",ER89)),"female",IF(ISNUMBER(SEARCH("*male*",ER89)),"male",""))</f>
        <v/>
      </c>
      <c r="EN89" s="107" t="str">
        <f t="shared" ref="EN89:EN101" si="1146">IF(ER89="","",IF(ISERROR(MID(ER89,FIND("male,",ER89)+6,(FIND(")",ER89)-(FIND("male,",ER89)+6))))=TRUE,"missing/error",MID(ER89,FIND("male,",ER89)+6,(FIND(")",ER89)-(FIND("male,",ER89)+6)))))</f>
        <v/>
      </c>
      <c r="EO89" s="108" t="str">
        <f t="shared" ref="EO89:EO101" si="1147">IF(EK89="","",(MID(EK89,(SEARCH("^^",SUBSTITUTE(EK89," ","^^",LEN(EK89)-LEN(SUBSTITUTE(EK89," ","")))))+1,99)&amp;"_"&amp;LEFT(EK89,FIND(" ",EK89)-1)&amp;"_"&amp;EL89))</f>
        <v/>
      </c>
      <c r="EP89" s="2" t="str">
        <f t="shared" ref="EP89:EP101" si="1148">IF(ER89="","",IF((LEN(ER89)-LEN(SUBSTITUTE(ER89,"male","")))/LEN("male")&gt;1,"!",IF(RIGHT(ER89,1)=")","",IF(RIGHT(ER89,2)=") ","",IF(RIGHT(ER89,2)=").","","!!")))))</f>
        <v/>
      </c>
      <c r="EQ89" s="99"/>
      <c r="ER89" s="244"/>
      <c r="ES89" s="100" t="str">
        <f t="shared" si="1048"/>
        <v/>
      </c>
      <c r="ET89" s="101" t="str">
        <f t="shared" si="1049"/>
        <v/>
      </c>
      <c r="EU89" s="102" t="str">
        <f t="shared" si="1050"/>
        <v/>
      </c>
      <c r="EV89" s="102" t="str">
        <f t="shared" si="1051"/>
        <v/>
      </c>
      <c r="EW89" s="104" t="str">
        <f t="shared" si="1052"/>
        <v/>
      </c>
      <c r="EX89" s="105" t="str">
        <f t="shared" si="1053"/>
        <v/>
      </c>
      <c r="EY89" s="106" t="str">
        <f t="shared" si="1054"/>
        <v/>
      </c>
      <c r="EZ89" s="107" t="str">
        <f t="shared" si="1055"/>
        <v/>
      </c>
      <c r="FA89" s="108" t="str">
        <f t="shared" si="1056"/>
        <v/>
      </c>
      <c r="FB89" s="2" t="str">
        <f t="shared" si="1057"/>
        <v/>
      </c>
      <c r="FC89" s="99"/>
      <c r="FD89" s="244"/>
      <c r="FE89" s="100"/>
      <c r="FF89" s="101" t="str">
        <f t="shared" si="284"/>
        <v/>
      </c>
      <c r="FG89" s="102"/>
      <c r="FH89" s="103"/>
      <c r="FI89" s="104" t="str">
        <f t="shared" si="285"/>
        <v/>
      </c>
      <c r="FJ89" s="105" t="str">
        <f t="shared" si="286"/>
        <v/>
      </c>
      <c r="FK89" s="106" t="str">
        <f t="shared" si="287"/>
        <v/>
      </c>
      <c r="FL89" s="107" t="str">
        <f t="shared" si="288"/>
        <v/>
      </c>
      <c r="FM89" s="108" t="str">
        <f t="shared" si="289"/>
        <v/>
      </c>
      <c r="FN89" s="2" t="str">
        <f t="shared" si="290"/>
        <v/>
      </c>
      <c r="FO89" s="99"/>
      <c r="FP89" s="244"/>
      <c r="FQ89" s="100" t="str">
        <f t="shared" si="291"/>
        <v/>
      </c>
      <c r="FR89" s="101" t="str">
        <f t="shared" si="292"/>
        <v/>
      </c>
      <c r="FS89" s="102"/>
      <c r="FT89" s="103"/>
      <c r="FU89" s="104" t="str">
        <f t="shared" si="293"/>
        <v/>
      </c>
      <c r="FV89" s="105" t="str">
        <f t="shared" si="294"/>
        <v/>
      </c>
      <c r="FW89" s="106" t="str">
        <f t="shared" si="295"/>
        <v/>
      </c>
      <c r="FX89" s="107" t="str">
        <f t="shared" si="296"/>
        <v/>
      </c>
      <c r="FY89" s="108" t="str">
        <f t="shared" si="297"/>
        <v/>
      </c>
      <c r="FZ89" s="2" t="str">
        <f t="shared" si="298"/>
        <v/>
      </c>
      <c r="GA89" s="99"/>
      <c r="GB89" s="244"/>
      <c r="GC89" s="100" t="str">
        <f t="shared" si="299"/>
        <v/>
      </c>
      <c r="GD89" s="101" t="str">
        <f t="shared" si="300"/>
        <v/>
      </c>
      <c r="GE89" s="102"/>
      <c r="GF89" s="103"/>
      <c r="GG89" s="104" t="str">
        <f t="shared" si="301"/>
        <v/>
      </c>
      <c r="GH89" s="105" t="str">
        <f t="shared" si="302"/>
        <v/>
      </c>
      <c r="GI89" s="106" t="str">
        <f t="shared" si="303"/>
        <v/>
      </c>
      <c r="GJ89" s="107" t="str">
        <f t="shared" si="304"/>
        <v/>
      </c>
      <c r="GK89" s="108" t="str">
        <f t="shared" si="305"/>
        <v/>
      </c>
      <c r="GL89" s="2" t="str">
        <f t="shared" si="306"/>
        <v/>
      </c>
      <c r="GM89" s="99"/>
      <c r="GN89" s="244"/>
      <c r="GO89" s="100" t="str">
        <f t="shared" si="307"/>
        <v/>
      </c>
      <c r="GP89" s="101" t="str">
        <f t="shared" si="308"/>
        <v/>
      </c>
      <c r="GQ89" s="102"/>
      <c r="GR89" s="103"/>
      <c r="GS89" s="104" t="str">
        <f t="shared" si="309"/>
        <v/>
      </c>
      <c r="GT89" s="105" t="str">
        <f t="shared" si="310"/>
        <v/>
      </c>
      <c r="GU89" s="106" t="str">
        <f t="shared" si="311"/>
        <v/>
      </c>
      <c r="GV89" s="107" t="str">
        <f t="shared" si="312"/>
        <v/>
      </c>
      <c r="GW89" s="108" t="str">
        <f t="shared" si="313"/>
        <v/>
      </c>
      <c r="GX89" s="2" t="str">
        <f t="shared" si="314"/>
        <v/>
      </c>
      <c r="GY89" s="99"/>
      <c r="GZ89" s="244"/>
      <c r="HA89" s="100" t="str">
        <f t="shared" si="315"/>
        <v/>
      </c>
      <c r="HB89" s="101" t="str">
        <f t="shared" si="316"/>
        <v/>
      </c>
      <c r="HC89" s="102"/>
      <c r="HD89" s="103"/>
      <c r="HE89" s="104" t="str">
        <f t="shared" si="317"/>
        <v/>
      </c>
      <c r="HF89" s="105" t="str">
        <f t="shared" si="318"/>
        <v/>
      </c>
      <c r="HG89" s="106" t="str">
        <f t="shared" si="319"/>
        <v/>
      </c>
      <c r="HH89" s="107" t="str">
        <f t="shared" si="320"/>
        <v/>
      </c>
      <c r="HI89" s="108" t="str">
        <f t="shared" si="321"/>
        <v/>
      </c>
      <c r="HJ89" s="2" t="str">
        <f t="shared" si="322"/>
        <v/>
      </c>
      <c r="HK89" s="99"/>
      <c r="HL89" s="244"/>
      <c r="HM89" s="100" t="str">
        <f t="shared" si="323"/>
        <v/>
      </c>
      <c r="HN89" s="101" t="str">
        <f t="shared" si="324"/>
        <v/>
      </c>
      <c r="HO89" s="102"/>
      <c r="HP89" s="103"/>
      <c r="HQ89" s="104" t="str">
        <f t="shared" si="325"/>
        <v/>
      </c>
      <c r="HR89" s="105" t="str">
        <f t="shared" si="326"/>
        <v/>
      </c>
      <c r="HS89" s="106" t="str">
        <f t="shared" si="327"/>
        <v/>
      </c>
      <c r="HT89" s="107" t="str">
        <f t="shared" si="328"/>
        <v/>
      </c>
      <c r="HU89" s="108" t="str">
        <f t="shared" si="329"/>
        <v/>
      </c>
      <c r="HV89" s="2" t="str">
        <f t="shared" si="330"/>
        <v/>
      </c>
      <c r="HW89" s="99"/>
      <c r="HX89" s="244"/>
      <c r="HY89" s="100" t="str">
        <f t="shared" si="331"/>
        <v/>
      </c>
      <c r="HZ89" s="101" t="str">
        <f t="shared" si="332"/>
        <v/>
      </c>
      <c r="IA89" s="102"/>
      <c r="IB89" s="103"/>
      <c r="IC89" s="104" t="str">
        <f t="shared" si="333"/>
        <v/>
      </c>
      <c r="ID89" s="105" t="str">
        <f t="shared" si="334"/>
        <v/>
      </c>
      <c r="IE89" s="106" t="str">
        <f t="shared" si="335"/>
        <v/>
      </c>
      <c r="IF89" s="107" t="str">
        <f t="shared" si="336"/>
        <v/>
      </c>
      <c r="IG89" s="108" t="str">
        <f t="shared" si="337"/>
        <v/>
      </c>
      <c r="IH89" s="2" t="str">
        <f t="shared" si="338"/>
        <v/>
      </c>
      <c r="II89" s="99"/>
      <c r="IJ89" s="244"/>
      <c r="IK89" s="100" t="str">
        <f t="shared" si="339"/>
        <v/>
      </c>
      <c r="IL89" s="101" t="str">
        <f t="shared" si="340"/>
        <v/>
      </c>
      <c r="IM89" s="102"/>
      <c r="IN89" s="103"/>
      <c r="IO89" s="104" t="str">
        <f t="shared" si="341"/>
        <v/>
      </c>
      <c r="IP89" s="105" t="str">
        <f t="shared" si="342"/>
        <v/>
      </c>
      <c r="IQ89" s="106" t="str">
        <f t="shared" si="343"/>
        <v/>
      </c>
      <c r="IR89" s="107" t="str">
        <f t="shared" si="344"/>
        <v/>
      </c>
      <c r="IS89" s="108" t="str">
        <f t="shared" si="345"/>
        <v/>
      </c>
      <c r="IT89" s="2" t="str">
        <f t="shared" si="346"/>
        <v/>
      </c>
      <c r="IU89" s="99"/>
      <c r="IV89" s="244"/>
      <c r="IW89" s="100" t="str">
        <f t="shared" si="347"/>
        <v/>
      </c>
      <c r="IX89" s="101" t="str">
        <f t="shared" si="348"/>
        <v/>
      </c>
      <c r="IY89" s="102"/>
      <c r="IZ89" s="103"/>
      <c r="JA89" s="104" t="str">
        <f t="shared" si="349"/>
        <v/>
      </c>
      <c r="JB89" s="105" t="str">
        <f t="shared" si="350"/>
        <v/>
      </c>
      <c r="JC89" s="106" t="str">
        <f t="shared" si="351"/>
        <v/>
      </c>
      <c r="JD89" s="107" t="str">
        <f t="shared" si="352"/>
        <v/>
      </c>
      <c r="JE89" s="108" t="str">
        <f t="shared" si="353"/>
        <v/>
      </c>
      <c r="JF89" s="2" t="str">
        <f t="shared" si="354"/>
        <v/>
      </c>
      <c r="JG89" s="99"/>
      <c r="JH89" s="244"/>
      <c r="JI89" s="100" t="str">
        <f t="shared" si="355"/>
        <v/>
      </c>
      <c r="JJ89" s="101" t="str">
        <f t="shared" si="356"/>
        <v/>
      </c>
      <c r="JK89" s="102"/>
      <c r="JL89" s="103"/>
      <c r="JM89" s="104" t="str">
        <f t="shared" si="357"/>
        <v/>
      </c>
      <c r="JN89" s="105" t="str">
        <f t="shared" si="358"/>
        <v/>
      </c>
      <c r="JO89" s="106" t="str">
        <f t="shared" si="359"/>
        <v/>
      </c>
      <c r="JP89" s="107" t="str">
        <f t="shared" si="360"/>
        <v/>
      </c>
      <c r="JQ89" s="108" t="str">
        <f t="shared" si="361"/>
        <v/>
      </c>
      <c r="JR89" s="2" t="str">
        <f t="shared" si="362"/>
        <v/>
      </c>
      <c r="JS89" s="99"/>
      <c r="JT89" s="244"/>
      <c r="JU89" s="100" t="str">
        <f t="shared" si="363"/>
        <v/>
      </c>
      <c r="JV89" s="101" t="str">
        <f t="shared" si="364"/>
        <v/>
      </c>
      <c r="JW89" s="102"/>
      <c r="JX89" s="103"/>
      <c r="JY89" s="104" t="str">
        <f t="shared" si="365"/>
        <v/>
      </c>
      <c r="JZ89" s="105" t="str">
        <f t="shared" si="366"/>
        <v/>
      </c>
      <c r="KA89" s="106" t="str">
        <f t="shared" si="367"/>
        <v/>
      </c>
      <c r="KB89" s="107" t="str">
        <f t="shared" si="368"/>
        <v/>
      </c>
      <c r="KC89" s="108" t="str">
        <f t="shared" si="369"/>
        <v/>
      </c>
      <c r="KD89" s="2" t="str">
        <f t="shared" si="370"/>
        <v/>
      </c>
      <c r="KE89" s="99"/>
      <c r="KF89" s="244"/>
    </row>
    <row r="90" spans="1:292" ht="13.5" customHeight="1" x14ac:dyDescent="0.25">
      <c r="A90" s="20"/>
      <c r="B90" s="99" t="s">
        <v>580</v>
      </c>
      <c r="C90" s="99" t="s">
        <v>581</v>
      </c>
      <c r="E90" s="100">
        <f t="shared" si="184"/>
        <v>34226</v>
      </c>
      <c r="F90" s="101" t="str">
        <f t="shared" si="185"/>
        <v>Brundtland III</v>
      </c>
      <c r="G90" s="102">
        <v>33180</v>
      </c>
      <c r="H90" s="103">
        <v>34226</v>
      </c>
      <c r="I90" s="104" t="str">
        <f t="shared" si="186"/>
        <v>Kjell Opseth</v>
      </c>
      <c r="J90" s="105" t="str">
        <f t="shared" si="187"/>
        <v>1936</v>
      </c>
      <c r="K90" s="106" t="str">
        <f t="shared" si="188"/>
        <v>male</v>
      </c>
      <c r="L90" s="107" t="str">
        <f t="shared" si="189"/>
        <v>no_dna01</v>
      </c>
      <c r="M90" s="108" t="str">
        <f t="shared" si="190"/>
        <v>Opseth_Kjell_1936</v>
      </c>
      <c r="N90" s="2" t="str">
        <f t="shared" si="191"/>
        <v/>
      </c>
      <c r="O90" s="99"/>
      <c r="P90" s="244" t="s">
        <v>705</v>
      </c>
      <c r="Q90" s="100">
        <f t="shared" si="192"/>
        <v>35363</v>
      </c>
      <c r="R90" s="101" t="str">
        <f t="shared" si="193"/>
        <v>Brundtland IV</v>
      </c>
      <c r="S90" s="102">
        <v>34226</v>
      </c>
      <c r="T90" s="103">
        <v>35363</v>
      </c>
      <c r="U90" s="104" t="str">
        <f t="shared" si="194"/>
        <v>Kjell Opseth</v>
      </c>
      <c r="V90" s="105" t="str">
        <f t="shared" si="195"/>
        <v>1936</v>
      </c>
      <c r="W90" s="106" t="str">
        <f t="shared" si="196"/>
        <v>male</v>
      </c>
      <c r="X90" s="107" t="str">
        <f t="shared" si="197"/>
        <v>no_dna01</v>
      </c>
      <c r="Y90" s="108" t="str">
        <f t="shared" si="198"/>
        <v>Opseth_Kjell_1936</v>
      </c>
      <c r="Z90" s="2" t="str">
        <f t="shared" si="199"/>
        <v/>
      </c>
      <c r="AA90" s="99"/>
      <c r="AB90" s="244" t="s">
        <v>705</v>
      </c>
      <c r="AC90" s="100">
        <f t="shared" si="200"/>
        <v>35720</v>
      </c>
      <c r="AD90" s="101" t="str">
        <f t="shared" si="201"/>
        <v>Jagland I</v>
      </c>
      <c r="AE90" s="102">
        <v>35363</v>
      </c>
      <c r="AF90" s="103">
        <v>35713</v>
      </c>
      <c r="AG90" s="104" t="str">
        <f t="shared" si="202"/>
        <v>Sissel Rønbeck</v>
      </c>
      <c r="AH90" s="105" t="str">
        <f t="shared" si="203"/>
        <v>1950</v>
      </c>
      <c r="AI90" s="106" t="str">
        <f t="shared" si="204"/>
        <v>female</v>
      </c>
      <c r="AJ90" s="107" t="str">
        <f t="shared" si="205"/>
        <v>no_dna01</v>
      </c>
      <c r="AK90" s="108" t="str">
        <f t="shared" si="206"/>
        <v>Rønbeck_Sissel_1950</v>
      </c>
      <c r="AL90" s="2" t="str">
        <f t="shared" si="207"/>
        <v/>
      </c>
      <c r="AM90" s="99"/>
      <c r="AN90" s="244" t="s">
        <v>734</v>
      </c>
      <c r="AO90" s="100">
        <f t="shared" si="208"/>
        <v>36602</v>
      </c>
      <c r="AP90" s="101" t="str">
        <f t="shared" si="209"/>
        <v>Bondevik I</v>
      </c>
      <c r="AQ90" s="102">
        <v>35713</v>
      </c>
      <c r="AR90" s="103">
        <v>36234</v>
      </c>
      <c r="AS90" s="104" t="str">
        <f t="shared" si="210"/>
        <v>Odd Einar Dørum</v>
      </c>
      <c r="AT90" s="105" t="str">
        <f t="shared" si="211"/>
        <v>1943</v>
      </c>
      <c r="AU90" s="106" t="str">
        <f t="shared" si="212"/>
        <v>male</v>
      </c>
      <c r="AV90" s="107" t="s">
        <v>298</v>
      </c>
      <c r="AW90" s="108" t="str">
        <f t="shared" si="213"/>
        <v>Dørum_Odd_1943</v>
      </c>
      <c r="AX90" s="2" t="str">
        <f t="shared" si="214"/>
        <v/>
      </c>
      <c r="AY90" s="99"/>
      <c r="AZ90" s="244" t="s">
        <v>660</v>
      </c>
      <c r="BA90" s="100">
        <f t="shared" si="215"/>
        <v>37183</v>
      </c>
      <c r="BB90" s="101" t="str">
        <f t="shared" si="216"/>
        <v>Stoltenberg I</v>
      </c>
      <c r="BC90" s="102">
        <v>36602</v>
      </c>
      <c r="BD90" s="103">
        <v>37183</v>
      </c>
      <c r="BE90" s="104" t="str">
        <f t="shared" si="217"/>
        <v>Terje Moe Gustavsen</v>
      </c>
      <c r="BF90" s="105" t="str">
        <f t="shared" si="218"/>
        <v>1954</v>
      </c>
      <c r="BG90" s="106" t="str">
        <f t="shared" si="219"/>
        <v>male</v>
      </c>
      <c r="BH90" s="107" t="str">
        <f t="shared" si="220"/>
        <v>no_dna01</v>
      </c>
      <c r="BI90" s="108" t="str">
        <f t="shared" si="221"/>
        <v>Gustavsen_Terje_1954</v>
      </c>
      <c r="BJ90" s="2" t="str">
        <f t="shared" si="222"/>
        <v/>
      </c>
      <c r="BK90" s="99"/>
      <c r="BL90" s="244" t="s">
        <v>735</v>
      </c>
      <c r="BM90" s="100">
        <f t="shared" si="223"/>
        <v>38642</v>
      </c>
      <c r="BN90" s="101" t="str">
        <f t="shared" si="224"/>
        <v>Bondevik II</v>
      </c>
      <c r="BO90" s="102">
        <v>37183</v>
      </c>
      <c r="BP90" s="103">
        <v>38642</v>
      </c>
      <c r="BQ90" s="104" t="str">
        <f t="shared" si="225"/>
        <v>Torild Skogsholm</v>
      </c>
      <c r="BR90" s="105" t="str">
        <f t="shared" si="226"/>
        <v>1959</v>
      </c>
      <c r="BS90" s="106" t="str">
        <f t="shared" si="227"/>
        <v>female</v>
      </c>
      <c r="BT90" s="107" t="s">
        <v>298</v>
      </c>
      <c r="BU90" s="108" t="str">
        <f t="shared" si="228"/>
        <v>Skogsholm_Torild_1959</v>
      </c>
      <c r="BV90" s="2" t="str">
        <f t="shared" si="229"/>
        <v/>
      </c>
      <c r="BW90" s="99"/>
      <c r="BX90" s="244" t="s">
        <v>665</v>
      </c>
      <c r="BY90" s="100">
        <f t="shared" si="230"/>
        <v>40106</v>
      </c>
      <c r="BZ90" s="101" t="str">
        <f t="shared" si="231"/>
        <v>Stoltenberg II</v>
      </c>
      <c r="CA90" s="102">
        <v>38642</v>
      </c>
      <c r="CB90" s="103">
        <v>40106</v>
      </c>
      <c r="CC90" s="104" t="str">
        <f t="shared" si="232"/>
        <v>Liv Signe Navarsete</v>
      </c>
      <c r="CD90" s="105" t="str">
        <f t="shared" si="233"/>
        <v>1958</v>
      </c>
      <c r="CE90" s="106" t="str">
        <f t="shared" si="234"/>
        <v>female</v>
      </c>
      <c r="CF90" s="107" t="s">
        <v>297</v>
      </c>
      <c r="CG90" s="108" t="str">
        <f t="shared" si="235"/>
        <v>Navarsete_Liv_1958</v>
      </c>
      <c r="CH90" s="2" t="str">
        <f t="shared" si="236"/>
        <v/>
      </c>
      <c r="CI90" s="99" t="s">
        <v>621</v>
      </c>
      <c r="CJ90" s="244" t="s">
        <v>650</v>
      </c>
      <c r="CK90" s="100">
        <f t="shared" si="237"/>
        <v>41563</v>
      </c>
      <c r="CL90" s="101" t="str">
        <f t="shared" si="238"/>
        <v>Stoltenberg III</v>
      </c>
      <c r="CM90" s="102">
        <v>40106</v>
      </c>
      <c r="CN90" s="103">
        <v>41078</v>
      </c>
      <c r="CO90" s="104" t="str">
        <f t="shared" si="239"/>
        <v>Magnhild Meltveit Kleppa</v>
      </c>
      <c r="CP90" s="105" t="str">
        <f t="shared" si="240"/>
        <v>1948</v>
      </c>
      <c r="CQ90" s="106" t="str">
        <f t="shared" si="241"/>
        <v>female</v>
      </c>
      <c r="CR90" s="107" t="s">
        <v>297</v>
      </c>
      <c r="CS90" s="108" t="str">
        <f t="shared" si="242"/>
        <v>Kleppa_Magnhild_1948</v>
      </c>
      <c r="CT90" s="2" t="str">
        <f t="shared" si="243"/>
        <v/>
      </c>
      <c r="CU90" s="99"/>
      <c r="CV90" s="244" t="s">
        <v>666</v>
      </c>
      <c r="CW90" s="100">
        <f t="shared" si="244"/>
        <v>43117</v>
      </c>
      <c r="CX90" s="101" t="str">
        <f t="shared" si="245"/>
        <v>Solberg I</v>
      </c>
      <c r="CY90" s="102">
        <f t="shared" si="246"/>
        <v>41563</v>
      </c>
      <c r="CZ90" s="102">
        <f t="shared" si="247"/>
        <v>43117</v>
      </c>
      <c r="DA90" s="104" t="str">
        <f t="shared" si="248"/>
        <v>Ketil Solvik-Olsen</v>
      </c>
      <c r="DB90" s="105" t="str">
        <f t="shared" si="249"/>
        <v>1972</v>
      </c>
      <c r="DC90" s="106" t="str">
        <f t="shared" si="250"/>
        <v>male</v>
      </c>
      <c r="DD90" s="107" t="str">
        <f t="shared" si="251"/>
        <v>no_frp01</v>
      </c>
      <c r="DE90" s="108" t="str">
        <f t="shared" si="252"/>
        <v>Solvik-Olsen_Ketil_1972</v>
      </c>
      <c r="DF90" s="2" t="str">
        <f t="shared" si="253"/>
        <v/>
      </c>
      <c r="DG90" s="99"/>
      <c r="DH90" s="246" t="s">
        <v>819</v>
      </c>
      <c r="DI90" s="100">
        <f t="shared" si="254"/>
        <v>43487</v>
      </c>
      <c r="DJ90" s="101" t="str">
        <f t="shared" si="255"/>
        <v>Solberg II</v>
      </c>
      <c r="DK90" s="102">
        <f t="shared" si="1095"/>
        <v>43117</v>
      </c>
      <c r="DL90" s="102">
        <v>43343</v>
      </c>
      <c r="DM90" s="104" t="str">
        <f t="shared" si="258"/>
        <v>Ketil Solvik-Olsen</v>
      </c>
      <c r="DN90" s="105" t="str">
        <f t="shared" si="259"/>
        <v>1972</v>
      </c>
      <c r="DO90" s="106" t="str">
        <f t="shared" si="260"/>
        <v>male</v>
      </c>
      <c r="DP90" s="107" t="str">
        <f t="shared" si="261"/>
        <v>no_frp01</v>
      </c>
      <c r="DQ90" s="108" t="str">
        <f t="shared" si="262"/>
        <v>Solvik-Olsen_Ketil_1972</v>
      </c>
      <c r="DR90" s="2" t="str">
        <f t="shared" si="263"/>
        <v/>
      </c>
      <c r="DS90" s="99"/>
      <c r="DT90" s="246" t="s">
        <v>819</v>
      </c>
      <c r="DU90" s="100" t="str">
        <f t="shared" si="1046"/>
        <v/>
      </c>
      <c r="DV90" s="101" t="str">
        <f t="shared" si="264"/>
        <v/>
      </c>
      <c r="DW90" s="102" t="str">
        <f t="shared" si="1110"/>
        <v/>
      </c>
      <c r="DX90" s="102" t="str">
        <f t="shared" si="1111"/>
        <v/>
      </c>
      <c r="DY90" s="104" t="str">
        <f t="shared" si="267"/>
        <v/>
      </c>
      <c r="DZ90" s="105" t="str">
        <f t="shared" si="268"/>
        <v/>
      </c>
      <c r="EA90" s="106" t="str">
        <f t="shared" si="269"/>
        <v/>
      </c>
      <c r="EB90" s="107" t="str">
        <f t="shared" si="270"/>
        <v/>
      </c>
      <c r="EC90" s="108" t="str">
        <f t="shared" si="271"/>
        <v/>
      </c>
      <c r="ED90" s="2" t="str">
        <f t="shared" si="272"/>
        <v/>
      </c>
      <c r="EE90" s="99"/>
      <c r="EF90" s="244"/>
      <c r="EG90" s="100" t="str">
        <f t="shared" si="1047"/>
        <v/>
      </c>
      <c r="EH90" s="101" t="str">
        <f t="shared" si="1142"/>
        <v/>
      </c>
      <c r="EI90" s="102" t="str">
        <f t="shared" si="623"/>
        <v/>
      </c>
      <c r="EJ90" s="102" t="str">
        <f t="shared" si="614"/>
        <v/>
      </c>
      <c r="EK90" s="104" t="str">
        <f t="shared" si="1143"/>
        <v/>
      </c>
      <c r="EL90" s="105" t="str">
        <f t="shared" si="1144"/>
        <v/>
      </c>
      <c r="EM90" s="106" t="str">
        <f t="shared" si="1145"/>
        <v/>
      </c>
      <c r="EN90" s="107" t="str">
        <f t="shared" si="1146"/>
        <v/>
      </c>
      <c r="EO90" s="108" t="str">
        <f t="shared" si="1147"/>
        <v/>
      </c>
      <c r="EP90" s="2" t="str">
        <f t="shared" si="1148"/>
        <v/>
      </c>
      <c r="EQ90" s="99"/>
      <c r="ER90" s="244"/>
      <c r="ES90" s="100" t="str">
        <f t="shared" si="1048"/>
        <v/>
      </c>
      <c r="ET90" s="101" t="str">
        <f t="shared" si="1049"/>
        <v/>
      </c>
      <c r="EU90" s="102" t="str">
        <f t="shared" si="1050"/>
        <v/>
      </c>
      <c r="EV90" s="102" t="str">
        <f t="shared" si="1051"/>
        <v/>
      </c>
      <c r="EW90" s="104" t="str">
        <f t="shared" si="1052"/>
        <v/>
      </c>
      <c r="EX90" s="105" t="str">
        <f t="shared" si="1053"/>
        <v/>
      </c>
      <c r="EY90" s="106" t="str">
        <f t="shared" si="1054"/>
        <v/>
      </c>
      <c r="EZ90" s="107" t="str">
        <f t="shared" si="1055"/>
        <v/>
      </c>
      <c r="FA90" s="108" t="str">
        <f t="shared" si="1056"/>
        <v/>
      </c>
      <c r="FB90" s="2" t="str">
        <f t="shared" si="1057"/>
        <v/>
      </c>
      <c r="FC90" s="99"/>
      <c r="FD90" s="244"/>
      <c r="FE90" s="100"/>
      <c r="FF90" s="101" t="str">
        <f t="shared" si="284"/>
        <v/>
      </c>
      <c r="FG90" s="102"/>
      <c r="FH90" s="103"/>
      <c r="FI90" s="104" t="str">
        <f t="shared" si="285"/>
        <v/>
      </c>
      <c r="FJ90" s="105" t="str">
        <f t="shared" si="286"/>
        <v/>
      </c>
      <c r="FK90" s="106" t="str">
        <f t="shared" si="287"/>
        <v/>
      </c>
      <c r="FL90" s="107" t="str">
        <f t="shared" si="288"/>
        <v/>
      </c>
      <c r="FM90" s="108" t="str">
        <f t="shared" si="289"/>
        <v/>
      </c>
      <c r="FN90" s="2" t="str">
        <f t="shared" si="290"/>
        <v/>
      </c>
      <c r="FO90" s="99"/>
      <c r="FP90" s="244"/>
      <c r="FQ90" s="100" t="str">
        <f t="shared" si="291"/>
        <v/>
      </c>
      <c r="FR90" s="101" t="str">
        <f t="shared" si="292"/>
        <v/>
      </c>
      <c r="FS90" s="102"/>
      <c r="FT90" s="103"/>
      <c r="FU90" s="104" t="str">
        <f t="shared" si="293"/>
        <v/>
      </c>
      <c r="FV90" s="105" t="str">
        <f t="shared" si="294"/>
        <v/>
      </c>
      <c r="FW90" s="106" t="str">
        <f t="shared" si="295"/>
        <v/>
      </c>
      <c r="FX90" s="107" t="str">
        <f t="shared" si="296"/>
        <v/>
      </c>
      <c r="FY90" s="108" t="str">
        <f t="shared" si="297"/>
        <v/>
      </c>
      <c r="FZ90" s="2" t="str">
        <f t="shared" si="298"/>
        <v/>
      </c>
      <c r="GA90" s="99"/>
      <c r="GB90" s="244"/>
      <c r="GC90" s="100" t="str">
        <f t="shared" si="299"/>
        <v/>
      </c>
      <c r="GD90" s="101" t="str">
        <f t="shared" si="300"/>
        <v/>
      </c>
      <c r="GE90" s="102"/>
      <c r="GF90" s="103"/>
      <c r="GG90" s="104" t="str">
        <f t="shared" si="301"/>
        <v/>
      </c>
      <c r="GH90" s="105" t="str">
        <f t="shared" si="302"/>
        <v/>
      </c>
      <c r="GI90" s="106" t="str">
        <f t="shared" si="303"/>
        <v/>
      </c>
      <c r="GJ90" s="107" t="str">
        <f t="shared" si="304"/>
        <v/>
      </c>
      <c r="GK90" s="108" t="str">
        <f t="shared" si="305"/>
        <v/>
      </c>
      <c r="GL90" s="2" t="str">
        <f t="shared" si="306"/>
        <v/>
      </c>
      <c r="GM90" s="99"/>
      <c r="GN90" s="244"/>
      <c r="GO90" s="100" t="str">
        <f t="shared" si="307"/>
        <v/>
      </c>
      <c r="GP90" s="101" t="str">
        <f t="shared" si="308"/>
        <v/>
      </c>
      <c r="GQ90" s="102"/>
      <c r="GR90" s="103"/>
      <c r="GS90" s="104" t="str">
        <f t="shared" si="309"/>
        <v/>
      </c>
      <c r="GT90" s="105" t="str">
        <f t="shared" si="310"/>
        <v/>
      </c>
      <c r="GU90" s="106" t="str">
        <f t="shared" si="311"/>
        <v/>
      </c>
      <c r="GV90" s="107" t="str">
        <f t="shared" si="312"/>
        <v/>
      </c>
      <c r="GW90" s="108" t="str">
        <f t="shared" si="313"/>
        <v/>
      </c>
      <c r="GX90" s="2" t="str">
        <f t="shared" si="314"/>
        <v/>
      </c>
      <c r="GY90" s="99"/>
      <c r="GZ90" s="244"/>
      <c r="HA90" s="100" t="str">
        <f t="shared" si="315"/>
        <v/>
      </c>
      <c r="HB90" s="101" t="str">
        <f t="shared" si="316"/>
        <v/>
      </c>
      <c r="HC90" s="102"/>
      <c r="HD90" s="103"/>
      <c r="HE90" s="104" t="str">
        <f t="shared" si="317"/>
        <v/>
      </c>
      <c r="HF90" s="105" t="str">
        <f t="shared" si="318"/>
        <v/>
      </c>
      <c r="HG90" s="106" t="str">
        <f t="shared" si="319"/>
        <v/>
      </c>
      <c r="HH90" s="107" t="str">
        <f t="shared" si="320"/>
        <v/>
      </c>
      <c r="HI90" s="108" t="str">
        <f t="shared" si="321"/>
        <v/>
      </c>
      <c r="HJ90" s="2" t="str">
        <f t="shared" si="322"/>
        <v/>
      </c>
      <c r="HK90" s="99"/>
      <c r="HL90" s="244"/>
      <c r="HM90" s="100" t="str">
        <f t="shared" si="323"/>
        <v/>
      </c>
      <c r="HN90" s="101" t="str">
        <f t="shared" si="324"/>
        <v/>
      </c>
      <c r="HO90" s="102"/>
      <c r="HP90" s="103"/>
      <c r="HQ90" s="104" t="str">
        <f t="shared" si="325"/>
        <v/>
      </c>
      <c r="HR90" s="105" t="str">
        <f t="shared" si="326"/>
        <v/>
      </c>
      <c r="HS90" s="106" t="str">
        <f t="shared" si="327"/>
        <v/>
      </c>
      <c r="HT90" s="107" t="str">
        <f t="shared" si="328"/>
        <v/>
      </c>
      <c r="HU90" s="108" t="str">
        <f t="shared" si="329"/>
        <v/>
      </c>
      <c r="HV90" s="2" t="str">
        <f t="shared" si="330"/>
        <v/>
      </c>
      <c r="HW90" s="99"/>
      <c r="HX90" s="244"/>
      <c r="HY90" s="100" t="str">
        <f t="shared" si="331"/>
        <v/>
      </c>
      <c r="HZ90" s="101" t="str">
        <f t="shared" si="332"/>
        <v/>
      </c>
      <c r="IA90" s="102"/>
      <c r="IB90" s="103"/>
      <c r="IC90" s="104" t="str">
        <f t="shared" si="333"/>
        <v/>
      </c>
      <c r="ID90" s="105" t="str">
        <f t="shared" si="334"/>
        <v/>
      </c>
      <c r="IE90" s="106" t="str">
        <f t="shared" si="335"/>
        <v/>
      </c>
      <c r="IF90" s="107" t="str">
        <f t="shared" si="336"/>
        <v/>
      </c>
      <c r="IG90" s="108" t="str">
        <f t="shared" si="337"/>
        <v/>
      </c>
      <c r="IH90" s="2" t="str">
        <f t="shared" si="338"/>
        <v/>
      </c>
      <c r="II90" s="99"/>
      <c r="IJ90" s="244"/>
      <c r="IK90" s="100" t="str">
        <f t="shared" si="339"/>
        <v/>
      </c>
      <c r="IL90" s="101" t="str">
        <f t="shared" si="340"/>
        <v/>
      </c>
      <c r="IM90" s="102"/>
      <c r="IN90" s="103"/>
      <c r="IO90" s="104" t="str">
        <f t="shared" si="341"/>
        <v/>
      </c>
      <c r="IP90" s="105" t="str">
        <f t="shared" si="342"/>
        <v/>
      </c>
      <c r="IQ90" s="106" t="str">
        <f t="shared" si="343"/>
        <v/>
      </c>
      <c r="IR90" s="107" t="str">
        <f t="shared" si="344"/>
        <v/>
      </c>
      <c r="IS90" s="108" t="str">
        <f t="shared" si="345"/>
        <v/>
      </c>
      <c r="IT90" s="2" t="str">
        <f t="shared" si="346"/>
        <v/>
      </c>
      <c r="IU90" s="99"/>
      <c r="IV90" s="244"/>
      <c r="IW90" s="100" t="str">
        <f t="shared" si="347"/>
        <v/>
      </c>
      <c r="IX90" s="101" t="str">
        <f t="shared" si="348"/>
        <v/>
      </c>
      <c r="IY90" s="102"/>
      <c r="IZ90" s="103"/>
      <c r="JA90" s="104" t="str">
        <f t="shared" si="349"/>
        <v/>
      </c>
      <c r="JB90" s="105" t="str">
        <f t="shared" si="350"/>
        <v/>
      </c>
      <c r="JC90" s="106" t="str">
        <f t="shared" si="351"/>
        <v/>
      </c>
      <c r="JD90" s="107" t="str">
        <f t="shared" si="352"/>
        <v/>
      </c>
      <c r="JE90" s="108" t="str">
        <f t="shared" si="353"/>
        <v/>
      </c>
      <c r="JF90" s="2" t="str">
        <f t="shared" si="354"/>
        <v/>
      </c>
      <c r="JG90" s="99"/>
      <c r="JH90" s="244"/>
      <c r="JI90" s="100" t="str">
        <f t="shared" si="355"/>
        <v/>
      </c>
      <c r="JJ90" s="101" t="str">
        <f t="shared" si="356"/>
        <v/>
      </c>
      <c r="JK90" s="102"/>
      <c r="JL90" s="103"/>
      <c r="JM90" s="104" t="str">
        <f t="shared" si="357"/>
        <v/>
      </c>
      <c r="JN90" s="105" t="str">
        <f t="shared" si="358"/>
        <v/>
      </c>
      <c r="JO90" s="106" t="str">
        <f t="shared" si="359"/>
        <v/>
      </c>
      <c r="JP90" s="107" t="str">
        <f t="shared" si="360"/>
        <v/>
      </c>
      <c r="JQ90" s="108" t="str">
        <f t="shared" si="361"/>
        <v/>
      </c>
      <c r="JR90" s="2" t="str">
        <f t="shared" si="362"/>
        <v/>
      </c>
      <c r="JS90" s="99"/>
      <c r="JT90" s="244"/>
      <c r="JU90" s="100" t="str">
        <f t="shared" si="363"/>
        <v/>
      </c>
      <c r="JV90" s="101" t="str">
        <f t="shared" si="364"/>
        <v/>
      </c>
      <c r="JW90" s="102"/>
      <c r="JX90" s="103"/>
      <c r="JY90" s="104" t="str">
        <f t="shared" si="365"/>
        <v/>
      </c>
      <c r="JZ90" s="105" t="str">
        <f t="shared" si="366"/>
        <v/>
      </c>
      <c r="KA90" s="106" t="str">
        <f t="shared" si="367"/>
        <v/>
      </c>
      <c r="KB90" s="107" t="str">
        <f t="shared" si="368"/>
        <v/>
      </c>
      <c r="KC90" s="108" t="str">
        <f t="shared" si="369"/>
        <v/>
      </c>
      <c r="KD90" s="2" t="str">
        <f t="shared" si="370"/>
        <v/>
      </c>
      <c r="KE90" s="99"/>
      <c r="KF90" s="244"/>
    </row>
    <row r="91" spans="1:292" ht="13.5" customHeight="1" x14ac:dyDescent="0.25">
      <c r="A91" s="20"/>
      <c r="B91" s="99" t="s">
        <v>580</v>
      </c>
      <c r="C91" s="99" t="s">
        <v>581</v>
      </c>
      <c r="E91" s="100" t="str">
        <f t="shared" si="184"/>
        <v/>
      </c>
      <c r="F91" s="101" t="str">
        <f t="shared" si="185"/>
        <v/>
      </c>
      <c r="G91" s="102"/>
      <c r="H91" s="103"/>
      <c r="I91" s="104" t="str">
        <f t="shared" si="186"/>
        <v/>
      </c>
      <c r="J91" s="105" t="str">
        <f t="shared" si="187"/>
        <v/>
      </c>
      <c r="K91" s="106" t="str">
        <f t="shared" si="188"/>
        <v/>
      </c>
      <c r="L91" s="107" t="str">
        <f t="shared" si="189"/>
        <v/>
      </c>
      <c r="M91" s="108" t="str">
        <f t="shared" si="190"/>
        <v/>
      </c>
      <c r="N91" s="2" t="str">
        <f t="shared" si="191"/>
        <v/>
      </c>
      <c r="O91" s="99"/>
      <c r="P91" s="244" t="s">
        <v>292</v>
      </c>
      <c r="Q91" s="100" t="str">
        <f t="shared" si="192"/>
        <v/>
      </c>
      <c r="R91" s="101" t="str">
        <f t="shared" si="193"/>
        <v/>
      </c>
      <c r="S91" s="102"/>
      <c r="T91" s="103"/>
      <c r="U91" s="104" t="str">
        <f t="shared" si="194"/>
        <v/>
      </c>
      <c r="V91" s="105" t="str">
        <f t="shared" si="195"/>
        <v/>
      </c>
      <c r="W91" s="106" t="str">
        <f t="shared" si="196"/>
        <v/>
      </c>
      <c r="X91" s="107" t="str">
        <f t="shared" si="197"/>
        <v/>
      </c>
      <c r="Y91" s="108" t="str">
        <f t="shared" si="198"/>
        <v/>
      </c>
      <c r="Z91" s="2" t="str">
        <f t="shared" si="199"/>
        <v/>
      </c>
      <c r="AA91" s="99"/>
      <c r="AB91" s="244" t="s">
        <v>292</v>
      </c>
      <c r="AC91" s="100" t="str">
        <f t="shared" si="200"/>
        <v/>
      </c>
      <c r="AD91" s="101" t="str">
        <f t="shared" si="201"/>
        <v/>
      </c>
      <c r="AE91" s="102" t="s">
        <v>292</v>
      </c>
      <c r="AF91" s="103" t="s">
        <v>292</v>
      </c>
      <c r="AG91" s="104" t="str">
        <f t="shared" si="202"/>
        <v/>
      </c>
      <c r="AH91" s="105" t="str">
        <f t="shared" si="203"/>
        <v/>
      </c>
      <c r="AI91" s="106" t="str">
        <f t="shared" si="204"/>
        <v/>
      </c>
      <c r="AJ91" s="107" t="str">
        <f t="shared" si="205"/>
        <v/>
      </c>
      <c r="AK91" s="108" t="str">
        <f t="shared" si="206"/>
        <v/>
      </c>
      <c r="AL91" s="2" t="str">
        <f t="shared" si="207"/>
        <v/>
      </c>
      <c r="AM91" s="99"/>
      <c r="AN91" s="244" t="s">
        <v>292</v>
      </c>
      <c r="AO91" s="100">
        <f t="shared" si="208"/>
        <v>36602</v>
      </c>
      <c r="AP91" s="101" t="str">
        <f t="shared" si="209"/>
        <v>Bondevik I</v>
      </c>
      <c r="AQ91" s="102">
        <v>36234</v>
      </c>
      <c r="AR91" s="103">
        <v>36602</v>
      </c>
      <c r="AS91" s="104" t="str">
        <f t="shared" si="210"/>
        <v>Dag Jostein Fjærvoll</v>
      </c>
      <c r="AT91" s="105" t="str">
        <f t="shared" si="211"/>
        <v>1947</v>
      </c>
      <c r="AU91" s="106" t="str">
        <f t="shared" si="212"/>
        <v>male</v>
      </c>
      <c r="AV91" s="107" t="s">
        <v>296</v>
      </c>
      <c r="AW91" s="108" t="str">
        <f t="shared" si="213"/>
        <v>Fjærvoll_Dag_1947</v>
      </c>
      <c r="AX91" s="2" t="str">
        <f t="shared" si="214"/>
        <v/>
      </c>
      <c r="AY91" s="99"/>
      <c r="AZ91" s="244" t="s">
        <v>757</v>
      </c>
      <c r="BA91" s="100" t="str">
        <f t="shared" si="215"/>
        <v/>
      </c>
      <c r="BB91" s="101" t="str">
        <f t="shared" si="216"/>
        <v/>
      </c>
      <c r="BC91" s="102" t="s">
        <v>292</v>
      </c>
      <c r="BD91" s="103" t="s">
        <v>292</v>
      </c>
      <c r="BE91" s="104" t="str">
        <f t="shared" si="217"/>
        <v/>
      </c>
      <c r="BF91" s="105" t="str">
        <f t="shared" si="218"/>
        <v/>
      </c>
      <c r="BG91" s="106" t="str">
        <f t="shared" si="219"/>
        <v/>
      </c>
      <c r="BH91" s="107" t="str">
        <f t="shared" si="220"/>
        <v/>
      </c>
      <c r="BI91" s="108" t="str">
        <f t="shared" si="221"/>
        <v/>
      </c>
      <c r="BJ91" s="2" t="str">
        <f t="shared" si="222"/>
        <v/>
      </c>
      <c r="BK91" s="99"/>
      <c r="BL91" s="244" t="s">
        <v>292</v>
      </c>
      <c r="BM91" s="100" t="str">
        <f t="shared" si="223"/>
        <v/>
      </c>
      <c r="BN91" s="101" t="str">
        <f t="shared" si="224"/>
        <v/>
      </c>
      <c r="BO91" s="102" t="s">
        <v>292</v>
      </c>
      <c r="BP91" s="103" t="s">
        <v>292</v>
      </c>
      <c r="BQ91" s="104" t="str">
        <f t="shared" si="225"/>
        <v/>
      </c>
      <c r="BR91" s="105" t="str">
        <f t="shared" si="226"/>
        <v/>
      </c>
      <c r="BS91" s="106" t="str">
        <f t="shared" si="227"/>
        <v/>
      </c>
      <c r="BT91" s="107" t="s">
        <v>292</v>
      </c>
      <c r="BU91" s="108" t="str">
        <f t="shared" si="228"/>
        <v/>
      </c>
      <c r="BV91" s="2" t="str">
        <f t="shared" si="229"/>
        <v/>
      </c>
      <c r="BW91" s="99"/>
      <c r="BX91" s="244" t="s">
        <v>292</v>
      </c>
      <c r="BY91" s="100" t="str">
        <f t="shared" si="230"/>
        <v/>
      </c>
      <c r="BZ91" s="101" t="str">
        <f t="shared" si="231"/>
        <v/>
      </c>
      <c r="CA91" s="102"/>
      <c r="CB91" s="103"/>
      <c r="CC91" s="104" t="str">
        <f t="shared" si="232"/>
        <v/>
      </c>
      <c r="CD91" s="105" t="str">
        <f t="shared" si="233"/>
        <v/>
      </c>
      <c r="CE91" s="106" t="str">
        <f t="shared" si="234"/>
        <v/>
      </c>
      <c r="CF91" s="107" t="s">
        <v>292</v>
      </c>
      <c r="CG91" s="108" t="str">
        <f t="shared" si="235"/>
        <v/>
      </c>
      <c r="CH91" s="2" t="str">
        <f t="shared" si="236"/>
        <v/>
      </c>
      <c r="CI91" s="99"/>
      <c r="CJ91" s="244" t="s">
        <v>292</v>
      </c>
      <c r="CK91" s="100">
        <f t="shared" si="237"/>
        <v>41563</v>
      </c>
      <c r="CL91" s="101" t="str">
        <f t="shared" si="238"/>
        <v>Stoltenberg III</v>
      </c>
      <c r="CM91" s="102">
        <v>41078</v>
      </c>
      <c r="CN91" s="103">
        <f>CK$3</f>
        <v>41563</v>
      </c>
      <c r="CO91" s="104" t="str">
        <f t="shared" si="239"/>
        <v>Marit Arnstad</v>
      </c>
      <c r="CP91" s="105" t="str">
        <f t="shared" si="240"/>
        <v>1962</v>
      </c>
      <c r="CQ91" s="106" t="str">
        <f t="shared" si="241"/>
        <v>female</v>
      </c>
      <c r="CR91" s="107" t="s">
        <v>297</v>
      </c>
      <c r="CS91" s="108" t="str">
        <f t="shared" si="242"/>
        <v>Arnstad_Marit_1962</v>
      </c>
      <c r="CT91" s="2" t="str">
        <f t="shared" si="243"/>
        <v/>
      </c>
      <c r="CU91" s="99"/>
      <c r="CV91" s="244" t="s">
        <v>639</v>
      </c>
      <c r="CW91" s="100" t="str">
        <f t="shared" si="244"/>
        <v/>
      </c>
      <c r="CX91" s="101" t="str">
        <f t="shared" si="245"/>
        <v/>
      </c>
      <c r="CY91" s="102" t="str">
        <f t="shared" si="246"/>
        <v/>
      </c>
      <c r="CZ91" s="102" t="str">
        <f t="shared" si="247"/>
        <v/>
      </c>
      <c r="DA91" s="104" t="str">
        <f t="shared" si="248"/>
        <v/>
      </c>
      <c r="DB91" s="105" t="str">
        <f t="shared" si="249"/>
        <v/>
      </c>
      <c r="DC91" s="106" t="str">
        <f t="shared" si="250"/>
        <v/>
      </c>
      <c r="DD91" s="107" t="str">
        <f t="shared" si="251"/>
        <v/>
      </c>
      <c r="DE91" s="108" t="str">
        <f t="shared" si="252"/>
        <v/>
      </c>
      <c r="DF91" s="2" t="str">
        <f t="shared" si="253"/>
        <v/>
      </c>
      <c r="DG91" s="99"/>
      <c r="DH91" s="244"/>
      <c r="DI91" s="100">
        <f t="shared" si="254"/>
        <v>43487</v>
      </c>
      <c r="DJ91" s="101" t="str">
        <f t="shared" si="255"/>
        <v>Solberg II</v>
      </c>
      <c r="DK91" s="102">
        <v>43343</v>
      </c>
      <c r="DL91" s="102">
        <f t="shared" si="1096"/>
        <v>43487</v>
      </c>
      <c r="DM91" s="104" t="str">
        <f t="shared" si="258"/>
        <v>Jon Georg Dale</v>
      </c>
      <c r="DN91" s="105" t="str">
        <f t="shared" si="259"/>
        <v>1984</v>
      </c>
      <c r="DO91" s="106" t="str">
        <f t="shared" si="260"/>
        <v>male</v>
      </c>
      <c r="DP91" s="107" t="str">
        <f t="shared" si="261"/>
        <v>no_frp01</v>
      </c>
      <c r="DQ91" s="108" t="str">
        <f t="shared" si="262"/>
        <v>Dale_Jon_1984</v>
      </c>
      <c r="DR91" s="2" t="str">
        <f t="shared" si="263"/>
        <v/>
      </c>
      <c r="DS91" s="99"/>
      <c r="DT91" s="246" t="s">
        <v>915</v>
      </c>
      <c r="DU91" s="100" t="str">
        <f t="shared" si="1046"/>
        <v/>
      </c>
      <c r="DV91" s="101" t="str">
        <f t="shared" si="264"/>
        <v/>
      </c>
      <c r="DW91" s="102" t="str">
        <f t="shared" si="1110"/>
        <v/>
      </c>
      <c r="DX91" s="102" t="str">
        <f t="shared" si="1111"/>
        <v/>
      </c>
      <c r="DY91" s="104" t="str">
        <f t="shared" si="267"/>
        <v/>
      </c>
      <c r="DZ91" s="105" t="str">
        <f t="shared" si="268"/>
        <v/>
      </c>
      <c r="EA91" s="106" t="str">
        <f t="shared" si="269"/>
        <v/>
      </c>
      <c r="EB91" s="107" t="str">
        <f t="shared" si="270"/>
        <v/>
      </c>
      <c r="EC91" s="108" t="str">
        <f t="shared" si="271"/>
        <v/>
      </c>
      <c r="ED91" s="2" t="str">
        <f t="shared" si="272"/>
        <v/>
      </c>
      <c r="EE91" s="99"/>
      <c r="EF91" s="244"/>
      <c r="EG91" s="100" t="str">
        <f t="shared" si="1047"/>
        <v/>
      </c>
      <c r="EH91" s="101" t="str">
        <f t="shared" si="1142"/>
        <v/>
      </c>
      <c r="EI91" s="102" t="str">
        <f t="shared" si="623"/>
        <v/>
      </c>
      <c r="EJ91" s="102" t="str">
        <f t="shared" si="614"/>
        <v/>
      </c>
      <c r="EK91" s="104" t="str">
        <f t="shared" si="1143"/>
        <v/>
      </c>
      <c r="EL91" s="105" t="str">
        <f t="shared" si="1144"/>
        <v/>
      </c>
      <c r="EM91" s="106" t="str">
        <f t="shared" si="1145"/>
        <v/>
      </c>
      <c r="EN91" s="107" t="str">
        <f t="shared" si="1146"/>
        <v/>
      </c>
      <c r="EO91" s="108" t="str">
        <f t="shared" si="1147"/>
        <v/>
      </c>
      <c r="EP91" s="2" t="str">
        <f t="shared" si="1148"/>
        <v/>
      </c>
      <c r="EQ91" s="99"/>
      <c r="ER91" s="244"/>
      <c r="ES91" s="100" t="str">
        <f t="shared" si="1048"/>
        <v/>
      </c>
      <c r="ET91" s="101" t="str">
        <f t="shared" si="1049"/>
        <v/>
      </c>
      <c r="EU91" s="102" t="str">
        <f t="shared" si="1050"/>
        <v/>
      </c>
      <c r="EV91" s="102" t="str">
        <f t="shared" si="1051"/>
        <v/>
      </c>
      <c r="EW91" s="104" t="str">
        <f t="shared" si="1052"/>
        <v/>
      </c>
      <c r="EX91" s="105" t="str">
        <f t="shared" si="1053"/>
        <v/>
      </c>
      <c r="EY91" s="106" t="str">
        <f t="shared" si="1054"/>
        <v/>
      </c>
      <c r="EZ91" s="107" t="str">
        <f t="shared" si="1055"/>
        <v/>
      </c>
      <c r="FA91" s="108" t="str">
        <f t="shared" si="1056"/>
        <v/>
      </c>
      <c r="FB91" s="2" t="str">
        <f t="shared" si="1057"/>
        <v/>
      </c>
      <c r="FC91" s="99"/>
      <c r="FD91" s="244"/>
      <c r="FE91" s="100"/>
      <c r="FF91" s="101" t="str">
        <f t="shared" si="284"/>
        <v/>
      </c>
      <c r="FG91" s="102"/>
      <c r="FH91" s="103"/>
      <c r="FI91" s="104" t="str">
        <f t="shared" si="285"/>
        <v/>
      </c>
      <c r="FJ91" s="105" t="str">
        <f t="shared" si="286"/>
        <v/>
      </c>
      <c r="FK91" s="106" t="str">
        <f t="shared" si="287"/>
        <v/>
      </c>
      <c r="FL91" s="107" t="str">
        <f t="shared" si="288"/>
        <v/>
      </c>
      <c r="FM91" s="108" t="str">
        <f t="shared" si="289"/>
        <v/>
      </c>
      <c r="FN91" s="2" t="str">
        <f t="shared" si="290"/>
        <v/>
      </c>
      <c r="FO91" s="99"/>
      <c r="FP91" s="244"/>
      <c r="FQ91" s="100" t="str">
        <f t="shared" si="291"/>
        <v/>
      </c>
      <c r="FR91" s="101" t="str">
        <f t="shared" si="292"/>
        <v/>
      </c>
      <c r="FS91" s="102"/>
      <c r="FT91" s="103"/>
      <c r="FU91" s="104" t="str">
        <f t="shared" si="293"/>
        <v/>
      </c>
      <c r="FV91" s="105" t="str">
        <f t="shared" si="294"/>
        <v/>
      </c>
      <c r="FW91" s="106" t="str">
        <f t="shared" si="295"/>
        <v/>
      </c>
      <c r="FX91" s="107" t="str">
        <f t="shared" si="296"/>
        <v/>
      </c>
      <c r="FY91" s="108" t="str">
        <f t="shared" si="297"/>
        <v/>
      </c>
      <c r="FZ91" s="2" t="str">
        <f t="shared" si="298"/>
        <v/>
      </c>
      <c r="GA91" s="99"/>
      <c r="GB91" s="244"/>
      <c r="GC91" s="100" t="str">
        <f t="shared" si="299"/>
        <v/>
      </c>
      <c r="GD91" s="101" t="str">
        <f t="shared" si="300"/>
        <v/>
      </c>
      <c r="GE91" s="102"/>
      <c r="GF91" s="103"/>
      <c r="GG91" s="104" t="str">
        <f t="shared" si="301"/>
        <v/>
      </c>
      <c r="GH91" s="105" t="str">
        <f t="shared" si="302"/>
        <v/>
      </c>
      <c r="GI91" s="106" t="str">
        <f t="shared" si="303"/>
        <v/>
      </c>
      <c r="GJ91" s="107" t="str">
        <f t="shared" si="304"/>
        <v/>
      </c>
      <c r="GK91" s="108" t="str">
        <f t="shared" si="305"/>
        <v/>
      </c>
      <c r="GL91" s="2" t="str">
        <f t="shared" si="306"/>
        <v/>
      </c>
      <c r="GM91" s="99"/>
      <c r="GN91" s="244"/>
      <c r="GO91" s="100" t="str">
        <f t="shared" si="307"/>
        <v/>
      </c>
      <c r="GP91" s="101" t="str">
        <f t="shared" si="308"/>
        <v/>
      </c>
      <c r="GQ91" s="102"/>
      <c r="GR91" s="103"/>
      <c r="GS91" s="104" t="str">
        <f t="shared" si="309"/>
        <v/>
      </c>
      <c r="GT91" s="105" t="str">
        <f t="shared" si="310"/>
        <v/>
      </c>
      <c r="GU91" s="106" t="str">
        <f t="shared" si="311"/>
        <v/>
      </c>
      <c r="GV91" s="107" t="str">
        <f t="shared" si="312"/>
        <v/>
      </c>
      <c r="GW91" s="108" t="str">
        <f t="shared" si="313"/>
        <v/>
      </c>
      <c r="GX91" s="2" t="str">
        <f t="shared" si="314"/>
        <v/>
      </c>
      <c r="GY91" s="99"/>
      <c r="GZ91" s="244"/>
      <c r="HA91" s="100" t="str">
        <f t="shared" si="315"/>
        <v/>
      </c>
      <c r="HB91" s="101" t="str">
        <f t="shared" si="316"/>
        <v/>
      </c>
      <c r="HC91" s="102"/>
      <c r="HD91" s="103"/>
      <c r="HE91" s="104" t="str">
        <f t="shared" si="317"/>
        <v/>
      </c>
      <c r="HF91" s="105" t="str">
        <f t="shared" si="318"/>
        <v/>
      </c>
      <c r="HG91" s="106" t="str">
        <f t="shared" si="319"/>
        <v/>
      </c>
      <c r="HH91" s="107" t="str">
        <f t="shared" si="320"/>
        <v/>
      </c>
      <c r="HI91" s="108" t="str">
        <f t="shared" si="321"/>
        <v/>
      </c>
      <c r="HJ91" s="2" t="str">
        <f t="shared" si="322"/>
        <v/>
      </c>
      <c r="HK91" s="99"/>
      <c r="HL91" s="244"/>
      <c r="HM91" s="100" t="str">
        <f t="shared" si="323"/>
        <v/>
      </c>
      <c r="HN91" s="101" t="str">
        <f t="shared" si="324"/>
        <v/>
      </c>
      <c r="HO91" s="102"/>
      <c r="HP91" s="103"/>
      <c r="HQ91" s="104" t="str">
        <f t="shared" si="325"/>
        <v/>
      </c>
      <c r="HR91" s="105" t="str">
        <f t="shared" si="326"/>
        <v/>
      </c>
      <c r="HS91" s="106" t="str">
        <f t="shared" si="327"/>
        <v/>
      </c>
      <c r="HT91" s="107" t="str">
        <f t="shared" si="328"/>
        <v/>
      </c>
      <c r="HU91" s="108" t="str">
        <f t="shared" si="329"/>
        <v/>
      </c>
      <c r="HV91" s="2" t="str">
        <f t="shared" si="330"/>
        <v/>
      </c>
      <c r="HW91" s="99"/>
      <c r="HX91" s="244"/>
      <c r="HY91" s="100" t="str">
        <f t="shared" si="331"/>
        <v/>
      </c>
      <c r="HZ91" s="101" t="str">
        <f t="shared" si="332"/>
        <v/>
      </c>
      <c r="IA91" s="102"/>
      <c r="IB91" s="103"/>
      <c r="IC91" s="104" t="str">
        <f t="shared" si="333"/>
        <v/>
      </c>
      <c r="ID91" s="105" t="str">
        <f t="shared" si="334"/>
        <v/>
      </c>
      <c r="IE91" s="106" t="str">
        <f t="shared" si="335"/>
        <v/>
      </c>
      <c r="IF91" s="107" t="str">
        <f t="shared" si="336"/>
        <v/>
      </c>
      <c r="IG91" s="108" t="str">
        <f t="shared" si="337"/>
        <v/>
      </c>
      <c r="IH91" s="2" t="str">
        <f t="shared" si="338"/>
        <v/>
      </c>
      <c r="II91" s="99"/>
      <c r="IJ91" s="244"/>
      <c r="IK91" s="100" t="str">
        <f t="shared" si="339"/>
        <v/>
      </c>
      <c r="IL91" s="101" t="str">
        <f t="shared" si="340"/>
        <v/>
      </c>
      <c r="IM91" s="102"/>
      <c r="IN91" s="103"/>
      <c r="IO91" s="104" t="str">
        <f t="shared" si="341"/>
        <v/>
      </c>
      <c r="IP91" s="105" t="str">
        <f t="shared" si="342"/>
        <v/>
      </c>
      <c r="IQ91" s="106" t="str">
        <f t="shared" si="343"/>
        <v/>
      </c>
      <c r="IR91" s="107" t="str">
        <f t="shared" si="344"/>
        <v/>
      </c>
      <c r="IS91" s="108" t="str">
        <f t="shared" si="345"/>
        <v/>
      </c>
      <c r="IT91" s="2" t="str">
        <f t="shared" si="346"/>
        <v/>
      </c>
      <c r="IU91" s="99"/>
      <c r="IV91" s="244"/>
      <c r="IW91" s="100" t="str">
        <f t="shared" si="347"/>
        <v/>
      </c>
      <c r="IX91" s="101" t="str">
        <f t="shared" si="348"/>
        <v/>
      </c>
      <c r="IY91" s="102"/>
      <c r="IZ91" s="103"/>
      <c r="JA91" s="104" t="str">
        <f t="shared" si="349"/>
        <v/>
      </c>
      <c r="JB91" s="105" t="str">
        <f t="shared" si="350"/>
        <v/>
      </c>
      <c r="JC91" s="106" t="str">
        <f t="shared" si="351"/>
        <v/>
      </c>
      <c r="JD91" s="107" t="str">
        <f t="shared" si="352"/>
        <v/>
      </c>
      <c r="JE91" s="108" t="str">
        <f t="shared" si="353"/>
        <v/>
      </c>
      <c r="JF91" s="2" t="str">
        <f t="shared" si="354"/>
        <v/>
      </c>
      <c r="JG91" s="99"/>
      <c r="JH91" s="244"/>
      <c r="JI91" s="100" t="str">
        <f t="shared" si="355"/>
        <v/>
      </c>
      <c r="JJ91" s="101" t="str">
        <f t="shared" si="356"/>
        <v/>
      </c>
      <c r="JK91" s="102"/>
      <c r="JL91" s="103"/>
      <c r="JM91" s="104" t="str">
        <f t="shared" si="357"/>
        <v/>
      </c>
      <c r="JN91" s="105" t="str">
        <f t="shared" si="358"/>
        <v/>
      </c>
      <c r="JO91" s="106" t="str">
        <f t="shared" si="359"/>
        <v/>
      </c>
      <c r="JP91" s="107" t="str">
        <f t="shared" si="360"/>
        <v/>
      </c>
      <c r="JQ91" s="108" t="str">
        <f t="shared" si="361"/>
        <v/>
      </c>
      <c r="JR91" s="2" t="str">
        <f t="shared" si="362"/>
        <v/>
      </c>
      <c r="JS91" s="99"/>
      <c r="JT91" s="244"/>
      <c r="JU91" s="100" t="str">
        <f t="shared" si="363"/>
        <v/>
      </c>
      <c r="JV91" s="101" t="str">
        <f t="shared" si="364"/>
        <v/>
      </c>
      <c r="JW91" s="102"/>
      <c r="JX91" s="103"/>
      <c r="JY91" s="104" t="str">
        <f t="shared" si="365"/>
        <v/>
      </c>
      <c r="JZ91" s="105" t="str">
        <f t="shared" si="366"/>
        <v/>
      </c>
      <c r="KA91" s="106" t="str">
        <f t="shared" si="367"/>
        <v/>
      </c>
      <c r="KB91" s="107" t="str">
        <f t="shared" si="368"/>
        <v/>
      </c>
      <c r="KC91" s="108" t="str">
        <f t="shared" si="369"/>
        <v/>
      </c>
      <c r="KD91" s="2" t="str">
        <f t="shared" si="370"/>
        <v/>
      </c>
      <c r="KE91" s="99"/>
      <c r="KF91" s="244"/>
    </row>
    <row r="92" spans="1:292" ht="13.5" customHeight="1" x14ac:dyDescent="0.25">
      <c r="A92" s="20"/>
      <c r="B92" s="2" t="s">
        <v>590</v>
      </c>
      <c r="C92" s="2" t="s">
        <v>591</v>
      </c>
      <c r="E92" s="100">
        <f t="shared" ref="E92:E105" si="1149">IF(I92="","",E$3)</f>
        <v>34226</v>
      </c>
      <c r="F92" s="101" t="str">
        <f t="shared" ref="F92:F105" si="1150">IF(I92="","",E$1)</f>
        <v>Brundtland III</v>
      </c>
      <c r="G92" s="102">
        <v>33180</v>
      </c>
      <c r="H92" s="103">
        <v>33557</v>
      </c>
      <c r="I92" s="104" t="str">
        <f t="shared" ref="I92:I105" si="1151">IF(P92="","",IF(ISNUMBER(SEARCH(":",P92)),MID(P92,FIND(":",P92)+2,FIND("(",P92)-FIND(":",P92)-3),LEFT(P92,FIND("(",P92)-2)))</f>
        <v>Matz Sandman</v>
      </c>
      <c r="J92" s="105" t="str">
        <f t="shared" ref="J92:J105" si="1152">IF(P92="","",MID(P92,FIND("(",P92)+1,4))</f>
        <v>1948</v>
      </c>
      <c r="K92" s="106" t="str">
        <f t="shared" ref="K92:K105" si="1153">IF(ISNUMBER(SEARCH("*female*",P92)),"female",IF(ISNUMBER(SEARCH("*male*",P92)),"male",""))</f>
        <v>male</v>
      </c>
      <c r="L92" s="107" t="str">
        <f t="shared" ref="L92:L105" si="1154">IF(P92="","",IF(ISERROR(MID(P92,FIND("male,",P92)+6,(FIND(")",P92)-(FIND("male,",P92)+6))))=TRUE,"missing/error",MID(P92,FIND("male,",P92)+6,(FIND(")",P92)-(FIND("male,",P92)+6)))))</f>
        <v>no_dna01</v>
      </c>
      <c r="M92" s="108" t="str">
        <f t="shared" ref="M92:M105" si="1155">IF(I92="","",(MID(I92,(SEARCH("^^",SUBSTITUTE(I92," ","^^",LEN(I92)-LEN(SUBSTITUTE(I92," ","")))))+1,99)&amp;"_"&amp;LEFT(I92,FIND(" ",I92)-1)&amp;"_"&amp;J92))</f>
        <v>Sandman_Matz_1948</v>
      </c>
      <c r="N92" s="2" t="str">
        <f t="shared" ref="N92:N105" si="1156">IF(P92="","",IF((LEN(P92)-LEN(SUBSTITUTE(P92,"male","")))/LEN("male")&gt;1,"!",IF(RIGHT(P92,1)=")","",IF(RIGHT(P92,2)=") ","",IF(RIGHT(P92,2)=").","","!!")))))</f>
        <v/>
      </c>
      <c r="O92" s="99"/>
      <c r="P92" s="244" t="s">
        <v>742</v>
      </c>
      <c r="Q92" s="100">
        <f t="shared" ref="Q92:Q105" si="1157">IF(U92="","",Q$3)</f>
        <v>35363</v>
      </c>
      <c r="R92" s="101" t="str">
        <f t="shared" ref="R92:R105" si="1158">IF(U92="","",Q$1)</f>
        <v>Brundtland IV</v>
      </c>
      <c r="S92" s="102">
        <v>34226</v>
      </c>
      <c r="T92" s="103">
        <v>35363</v>
      </c>
      <c r="U92" s="104" t="str">
        <f t="shared" ref="U92:U105" si="1159">IF(AB92="","",IF(ISNUMBER(SEARCH(":",AB92)),MID(AB92,FIND(":",AB92)+2,FIND("(",AB92)-FIND(":",AB92)-3),LEFT(AB92,FIND("(",AB92)-2)))</f>
        <v>Grete Berget</v>
      </c>
      <c r="V92" s="105" t="str">
        <f t="shared" ref="V92:V105" si="1160">IF(AB92="","",MID(AB92,FIND("(",AB92)+1,4))</f>
        <v>1954</v>
      </c>
      <c r="W92" s="106" t="str">
        <f t="shared" ref="W92:W105" si="1161">IF(ISNUMBER(SEARCH("*female*",AB92)),"female",IF(ISNUMBER(SEARCH("*male*",AB92)),"male",""))</f>
        <v>female</v>
      </c>
      <c r="X92" s="107" t="str">
        <f t="shared" ref="X92:X105" si="1162">IF(AB92="","",IF(ISERROR(MID(AB92,FIND("male,",AB92)+6,(FIND(")",AB92)-(FIND("male,",AB92)+6))))=TRUE,"missing/error",MID(AB92,FIND("male,",AB92)+6,(FIND(")",AB92)-(FIND("male,",AB92)+6)))))</f>
        <v>no_dna01</v>
      </c>
      <c r="Y92" s="108" t="str">
        <f t="shared" ref="Y92:Y105" si="1163">IF(U92="","",(MID(U92,(SEARCH("^^",SUBSTITUTE(U92," ","^^",LEN(U92)-LEN(SUBSTITUTE(U92," ","")))))+1,99)&amp;"_"&amp;LEFT(U92,FIND(" ",U92)-1)&amp;"_"&amp;V92))</f>
        <v>Berget_Grete_1954</v>
      </c>
      <c r="Z92" s="2" t="str">
        <f t="shared" ref="Z92:Z105" si="1164">IF(AB92="","",IF((LEN(AB92)-LEN(SUBSTITUTE(AB92,"male","")))/LEN("male")&gt;1,"!",IF(RIGHT(AB92,1)=")","",IF(RIGHT(AB92,2)=") ","",IF(RIGHT(AB92,2)=").","","!!")))))</f>
        <v/>
      </c>
      <c r="AA92" s="99" t="s">
        <v>608</v>
      </c>
      <c r="AB92" s="244" t="s">
        <v>743</v>
      </c>
      <c r="AC92" s="100">
        <f t="shared" ref="AC92:AC105" si="1165">IF(AG92="","",AC$3)</f>
        <v>35720</v>
      </c>
      <c r="AD92" s="101" t="str">
        <f t="shared" ref="AD92:AD105" si="1166">IF(AG92="","",AC$1)</f>
        <v>Jagland I</v>
      </c>
      <c r="AE92" s="102">
        <v>35363</v>
      </c>
      <c r="AF92" s="103">
        <v>35713</v>
      </c>
      <c r="AG92" s="104" t="str">
        <f t="shared" ref="AG92:AG105" si="1167">IF(AN92="","",IF(ISNUMBER(SEARCH(":",AN92)),MID(AN92,FIND(":",AN92)+2,FIND("(",AN92)-FIND(":",AN92)-3),LEFT(AN92,FIND("(",AN92)-2)))</f>
        <v>Sylvia Brustad</v>
      </c>
      <c r="AH92" s="105" t="str">
        <f t="shared" ref="AH92:AH105" si="1168">IF(AN92="","",MID(AN92,FIND("(",AN92)+1,4))</f>
        <v>1966</v>
      </c>
      <c r="AI92" s="106" t="str">
        <f t="shared" ref="AI92:AI105" si="1169">IF(ISNUMBER(SEARCH("*female*",AN92)),"female",IF(ISNUMBER(SEARCH("*male*",AN92)),"male",""))</f>
        <v>female</v>
      </c>
      <c r="AJ92" s="107" t="str">
        <f t="shared" ref="AJ92:AJ105" si="1170">IF(AN92="","",IF(ISERROR(MID(AN92,FIND("male,",AN92)+6,(FIND(")",AN92)-(FIND("male,",AN92)+6))))=TRUE,"missing/error",MID(AN92,FIND("male,",AN92)+6,(FIND(")",AN92)-(FIND("male,",AN92)+6)))))</f>
        <v>no_dna01</v>
      </c>
      <c r="AK92" s="108" t="str">
        <f t="shared" ref="AK92:AK105" si="1171">IF(AG92="","",(MID(AG92,(SEARCH("^^",SUBSTITUTE(AG92," ","^^",LEN(AG92)-LEN(SUBSTITUTE(AG92," ","")))))+1,99)&amp;"_"&amp;LEFT(AG92,FIND(" ",AG92)-1)&amp;"_"&amp;AH92))</f>
        <v>Brustad_Sylvia_1966</v>
      </c>
      <c r="AL92" s="2" t="str">
        <f t="shared" ref="AL92:AL105" si="1172">IF(AN92="","",IF((LEN(AN92)-LEN(SUBSTITUTE(AN92,"male","")))/LEN("male")&gt;1,"!",IF(RIGHT(AN92,1)=")","",IF(RIGHT(AN92,2)=") ","",IF(RIGHT(AN92,2)=").","","!!")))))</f>
        <v/>
      </c>
      <c r="AM92" s="99"/>
      <c r="AN92" s="244" t="s">
        <v>706</v>
      </c>
      <c r="AO92" s="100">
        <f t="shared" ref="AO92:AO105" si="1173">IF(AS92="","",AO$3)</f>
        <v>36602</v>
      </c>
      <c r="AP92" s="101" t="str">
        <f t="shared" ref="AP92:AP105" si="1174">IF(AS92="","",AO$1)</f>
        <v>Bondevik I</v>
      </c>
      <c r="AQ92" s="102">
        <v>35713</v>
      </c>
      <c r="AR92" s="103">
        <v>36602</v>
      </c>
      <c r="AS92" s="104" t="str">
        <f t="shared" ref="AS92:AS105" si="1175">IF(AZ92="","",IF(ISNUMBER(SEARCH(":",AZ92)),MID(AZ92,FIND(":",AZ92)+2,FIND("(",AZ92)-FIND(":",AZ92)-3),LEFT(AZ92,FIND("(",AZ92)-2)))</f>
        <v>Valgerd Svarstad Haugland</v>
      </c>
      <c r="AT92" s="105" t="str">
        <f t="shared" ref="AT92:AT105" si="1176">IF(AZ92="","",MID(AZ92,FIND("(",AZ92)+1,4))</f>
        <v>1956</v>
      </c>
      <c r="AU92" s="106" t="str">
        <f t="shared" ref="AU92:AU105" si="1177">IF(ISNUMBER(SEARCH("*female*",AZ92)),"female",IF(ISNUMBER(SEARCH("*male*",AZ92)),"male",""))</f>
        <v>female</v>
      </c>
      <c r="AV92" s="107" t="s">
        <v>296</v>
      </c>
      <c r="AW92" s="108" t="str">
        <f t="shared" ref="AW92:AW105" si="1178">IF(AS92="","",(MID(AS92,(SEARCH("^^",SUBSTITUTE(AS92," ","^^",LEN(AS92)-LEN(SUBSTITUTE(AS92," ","")))))+1,99)&amp;"_"&amp;LEFT(AS92,FIND(" ",AS92)-1)&amp;"_"&amp;AT92))</f>
        <v>Haugland_Valgerd_1956</v>
      </c>
      <c r="AX92" s="2" t="str">
        <f t="shared" ref="AX92:AX105" si="1179">IF(AZ92="","",IF((LEN(AZ92)-LEN(SUBSTITUTE(AZ92,"male","")))/LEN("male")&gt;1,"!",IF(RIGHT(AZ92,1)=")","",IF(RIGHT(AZ92,2)=") ","",IF(RIGHT(AZ92,2)=").","","!!")))))</f>
        <v/>
      </c>
      <c r="AY92" s="99"/>
      <c r="AZ92" s="244" t="s">
        <v>764</v>
      </c>
      <c r="BA92" s="100">
        <f t="shared" ref="BA92:BA105" si="1180">IF(BE92="","",BA$3)</f>
        <v>37183</v>
      </c>
      <c r="BB92" s="101" t="str">
        <f t="shared" ref="BB92:BB105" si="1181">IF(BE92="","",BA$1)</f>
        <v>Stoltenberg I</v>
      </c>
      <c r="BC92" s="102">
        <v>36602</v>
      </c>
      <c r="BD92" s="103">
        <v>37183</v>
      </c>
      <c r="BE92" s="104" t="str">
        <f t="shared" ref="BE92:BE105" si="1182">IF(BL92="","",IF(ISNUMBER(SEARCH(":",BL92)),MID(BL92,FIND(":",BL92)+2,FIND("(",BL92)-FIND(":",BL92)-3),LEFT(BL92,FIND("(",BL92)-2)))</f>
        <v>Karita Bekkemellem Orheim</v>
      </c>
      <c r="BF92" s="105" t="str">
        <f t="shared" ref="BF92:BF105" si="1183">IF(BL92="","",MID(BL92,FIND("(",BL92)+1,4))</f>
        <v>1965</v>
      </c>
      <c r="BG92" s="106" t="str">
        <f t="shared" ref="BG92:BG105" si="1184">IF(ISNUMBER(SEARCH("*female*",BL92)),"female",IF(ISNUMBER(SEARCH("*male*",BL92)),"male",""))</f>
        <v>female</v>
      </c>
      <c r="BH92" s="107" t="str">
        <f t="shared" ref="BH92:BH105" si="1185">IF(BL92="","",IF(ISERROR(MID(BL92,FIND("male,",BL92)+6,(FIND(")",BL92)-(FIND("male,",BL92)+6))))=TRUE,"missing/error",MID(BL92,FIND("male,",BL92)+6,(FIND(")",BL92)-(FIND("male,",BL92)+6)))))</f>
        <v>no_dna01</v>
      </c>
      <c r="BI92" s="108" t="str">
        <f t="shared" ref="BI92:BI105" si="1186">IF(BE92="","",(MID(BE92,(SEARCH("^^",SUBSTITUTE(BE92," ","^^",LEN(BE92)-LEN(SUBSTITUTE(BE92," ","")))))+1,99)&amp;"_"&amp;LEFT(BE92,FIND(" ",BE92)-1)&amp;"_"&amp;BF92))</f>
        <v>Orheim_Karita_1965</v>
      </c>
      <c r="BJ92" s="2" t="str">
        <f t="shared" ref="BJ92:BJ105" si="1187">IF(BL92="","",IF((LEN(BL92)-LEN(SUBSTITUTE(BL92,"male","")))/LEN("male")&gt;1,"!",IF(RIGHT(BL92,1)=")","",IF(RIGHT(BL92,2)=") ","",IF(RIGHT(BL92,2)=").","","!!")))))</f>
        <v/>
      </c>
      <c r="BK92" s="99"/>
      <c r="BL92" s="244" t="s">
        <v>744</v>
      </c>
      <c r="BM92" s="100">
        <f t="shared" ref="BM92:BM105" si="1188">IF(BQ92="","",BM$3)</f>
        <v>38642</v>
      </c>
      <c r="BN92" s="101" t="str">
        <f t="shared" ref="BN92:BN105" si="1189">IF(BQ92="","",BM$1)</f>
        <v>Bondevik II</v>
      </c>
      <c r="BO92" s="102">
        <v>37183</v>
      </c>
      <c r="BP92" s="103">
        <v>38642</v>
      </c>
      <c r="BQ92" s="104" t="str">
        <f t="shared" ref="BQ92:BQ105" si="1190">IF(BX92="","",IF(ISNUMBER(SEARCH(":",BX92)),MID(BX92,FIND(":",BX92)+2,FIND("(",BX92)-FIND(":",BX92)-3),LEFT(BX92,FIND("(",BX92)-2)))</f>
        <v>Laila Dåvøy</v>
      </c>
      <c r="BR92" s="105" t="str">
        <f t="shared" ref="BR92:BR105" si="1191">IF(BX92="","",MID(BX92,FIND("(",BX92)+1,4))</f>
        <v>1948</v>
      </c>
      <c r="BS92" s="106" t="str">
        <f t="shared" ref="BS92:BS105" si="1192">IF(ISNUMBER(SEARCH("*female*",BX92)),"female",IF(ISNUMBER(SEARCH("*male*",BX92)),"male",""))</f>
        <v>female</v>
      </c>
      <c r="BT92" s="107" t="s">
        <v>296</v>
      </c>
      <c r="BU92" s="108" t="str">
        <f t="shared" ref="BU92:BU105" si="1193">IF(BQ92="","",(MID(BQ92,(SEARCH("^^",SUBSTITUTE(BQ92," ","^^",LEN(BQ92)-LEN(SUBSTITUTE(BQ92," ","")))))+1,99)&amp;"_"&amp;LEFT(BQ92,FIND(" ",BQ92)-1)&amp;"_"&amp;BR92))</f>
        <v>Dåvøy_Laila_1948</v>
      </c>
      <c r="BV92" s="2" t="str">
        <f t="shared" ref="BV92:BV105" si="1194">IF(BX92="","",IF((LEN(BX92)-LEN(SUBSTITUTE(BX92,"male","")))/LEN("male")&gt;1,"!",IF(RIGHT(BX92,1)=")","",IF(RIGHT(BX92,2)=") ","",IF(RIGHT(BX92,2)=").","","!!")))))</f>
        <v/>
      </c>
      <c r="BW92" s="99"/>
      <c r="BX92" s="244" t="s">
        <v>765</v>
      </c>
      <c r="BY92" s="100" t="str">
        <f t="shared" ref="BY92:BY105" si="1195">IF(CC92="","",BY$3)</f>
        <v/>
      </c>
      <c r="BZ92" s="101" t="str">
        <f t="shared" ref="BZ92:BZ105" si="1196">IF(CC92="","",BY$1)</f>
        <v/>
      </c>
      <c r="CA92" s="102" t="s">
        <v>292</v>
      </c>
      <c r="CB92" s="103" t="s">
        <v>292</v>
      </c>
      <c r="CC92" s="104" t="str">
        <f t="shared" ref="CC92:CC105" si="1197">IF(CJ92="","",IF(ISNUMBER(SEARCH(":",CJ92)),MID(CJ92,FIND(":",CJ92)+2,FIND("(",CJ92)-FIND(":",CJ92)-3),LEFT(CJ92,FIND("(",CJ92)-2)))</f>
        <v/>
      </c>
      <c r="CD92" s="105" t="str">
        <f t="shared" ref="CD92:CD105" si="1198">IF(CJ92="","",MID(CJ92,FIND("(",CJ92)+1,4))</f>
        <v/>
      </c>
      <c r="CE92" s="106" t="str">
        <f t="shared" ref="CE92:CE105" si="1199">IF(ISNUMBER(SEARCH("*female*",CJ92)),"female",IF(ISNUMBER(SEARCH("*male*",CJ92)),"male",""))</f>
        <v/>
      </c>
      <c r="CF92" s="107" t="s">
        <v>292</v>
      </c>
      <c r="CG92" s="108" t="str">
        <f t="shared" ref="CG92:CG105" si="1200">IF(CC92="","",(MID(CC92,(SEARCH("^^",SUBSTITUTE(CC92," ","^^",LEN(CC92)-LEN(SUBSTITUTE(CC92," ","")))))+1,99)&amp;"_"&amp;LEFT(CC92,FIND(" ",CC92)-1)&amp;"_"&amp;CD92))</f>
        <v/>
      </c>
      <c r="CH92" s="2" t="str">
        <f t="shared" ref="CH92:CH105" si="1201">IF(CJ92="","",IF((LEN(CJ92)-LEN(SUBSTITUTE(CJ92,"male","")))/LEN("male")&gt;1,"!",IF(RIGHT(CJ92,1)=")","",IF(RIGHT(CJ92,2)=") ","",IF(RIGHT(CJ92,2)=").","","!!")))))</f>
        <v/>
      </c>
      <c r="CI92" s="99"/>
      <c r="CJ92" s="2" t="s">
        <v>292</v>
      </c>
      <c r="CK92" s="100" t="str">
        <f t="shared" ref="CK92:CK105" si="1202">IF(CO92="","",CK$3)</f>
        <v/>
      </c>
      <c r="CL92" s="101" t="str">
        <f t="shared" ref="CL92:CL105" si="1203">IF(CO92="","",CK$1)</f>
        <v/>
      </c>
      <c r="CM92" s="102" t="s">
        <v>292</v>
      </c>
      <c r="CN92" s="103" t="s">
        <v>292</v>
      </c>
      <c r="CO92" s="104" t="str">
        <f t="shared" ref="CO92:CO105" si="1204">IF(CV92="","",IF(ISNUMBER(SEARCH(":",CV92)),MID(CV92,FIND(":",CV92)+2,FIND("(",CV92)-FIND(":",CV92)-3),LEFT(CV92,FIND("(",CV92)-2)))</f>
        <v/>
      </c>
      <c r="CP92" s="105" t="str">
        <f t="shared" ref="CP92:CP105" si="1205">IF(CV92="","",MID(CV92,FIND("(",CV92)+1,4))</f>
        <v/>
      </c>
      <c r="CQ92" s="106" t="str">
        <f t="shared" ref="CQ92:CQ105" si="1206">IF(ISNUMBER(SEARCH("*female*",CV92)),"female",IF(ISNUMBER(SEARCH("*male*",CV92)),"male",""))</f>
        <v/>
      </c>
      <c r="CR92" s="107" t="s">
        <v>292</v>
      </c>
      <c r="CS92" s="108" t="str">
        <f t="shared" ref="CS92:CS105" si="1207">IF(CO92="","",(MID(CO92,(SEARCH("^^",SUBSTITUTE(CO92," ","^^",LEN(CO92)-LEN(SUBSTITUTE(CO92," ","")))))+1,99)&amp;"_"&amp;LEFT(CO92,FIND(" ",CO92)-1)&amp;"_"&amp;CP92))</f>
        <v/>
      </c>
      <c r="CT92" s="2" t="str">
        <f t="shared" ref="CT92:CT105" si="1208">IF(CV92="","",IF((LEN(CV92)-LEN(SUBSTITUTE(CV92,"male","")))/LEN("male")&gt;1,"!",IF(RIGHT(CV92,1)=")","",IF(RIGHT(CV92,2)=") ","",IF(RIGHT(CV92,2)=").","","!!")))))</f>
        <v/>
      </c>
      <c r="CU92" s="99"/>
      <c r="CV92" s="244" t="s">
        <v>292</v>
      </c>
      <c r="CW92" s="100" t="str">
        <f t="shared" ref="CW92:CW105" si="1209">IF(DA92="","",CW$3)</f>
        <v/>
      </c>
      <c r="CX92" s="101" t="str">
        <f t="shared" ref="CX92:CX105" si="1210">IF(DA92="","",CW$1)</f>
        <v/>
      </c>
      <c r="CY92" s="102" t="str">
        <f t="shared" ref="CY92:CY133" si="1211">IF($DA92="","",CW$2)</f>
        <v/>
      </c>
      <c r="CZ92" s="102" t="str">
        <f t="shared" ref="CZ92:CZ133" si="1212">IF($DA92="","",CW$3)</f>
        <v/>
      </c>
      <c r="DA92" s="104" t="str">
        <f t="shared" ref="DA92:DA105" si="1213">IF(DH92="","",IF(ISNUMBER(SEARCH(":",DH92)),MID(DH92,FIND(":",DH92)+2,FIND("(",DH92)-FIND(":",DH92)-3),LEFT(DH92,FIND("(",DH92)-2)))</f>
        <v/>
      </c>
      <c r="DB92" s="105" t="str">
        <f t="shared" ref="DB92:DB105" si="1214">IF(DH92="","",MID(DH92,FIND("(",DH92)+1,4))</f>
        <v/>
      </c>
      <c r="DC92" s="106" t="str">
        <f t="shared" ref="DC92:DC105" si="1215">IF(ISNUMBER(SEARCH("*female*",DH92)),"female",IF(ISNUMBER(SEARCH("*male*",DH92)),"male",""))</f>
        <v/>
      </c>
      <c r="DD92" s="107" t="str">
        <f t="shared" ref="DD92:DD105" si="1216">IF(DH92="","",IF(ISERROR(MID(DH92,FIND("male,",DH92)+6,(FIND(")",DH92)-(FIND("male,",DH92)+6))))=TRUE,"missing/error",MID(DH92,FIND("male,",DH92)+6,(FIND(")",DH92)-(FIND("male,",DH92)+6)))))</f>
        <v/>
      </c>
      <c r="DE92" s="108" t="str">
        <f t="shared" ref="DE92:DE105" si="1217">IF(DA92="","",(MID(DA92,(SEARCH("^^",SUBSTITUTE(DA92," ","^^",LEN(DA92)-LEN(SUBSTITUTE(DA92," ","")))))+1,99)&amp;"_"&amp;LEFT(DA92,FIND(" ",DA92)-1)&amp;"_"&amp;DB92))</f>
        <v/>
      </c>
      <c r="DF92" s="2" t="str">
        <f t="shared" ref="DF92:DF105" si="1218">IF(DH92="","",IF((LEN(DH92)-LEN(SUBSTITUTE(DH92,"male","")))/LEN("male")&gt;1,"!",IF(RIGHT(DH92,1)=")","",IF(RIGHT(DH92,2)=") ","",IF(RIGHT(DH92,2)=").","","!!")))))</f>
        <v/>
      </c>
      <c r="DG92" s="99"/>
      <c r="DH92" s="244"/>
      <c r="DI92" s="100" t="str">
        <f t="shared" ref="DI92:DI105" si="1219">IF(DM92="","",DI$3)</f>
        <v/>
      </c>
      <c r="DJ92" s="101" t="str">
        <f t="shared" ref="DJ92:DJ105" si="1220">IF(DM92="","",DI$1)</f>
        <v/>
      </c>
      <c r="DK92" s="102" t="str">
        <f t="shared" si="1095"/>
        <v/>
      </c>
      <c r="DL92" s="102" t="str">
        <f t="shared" si="1096"/>
        <v/>
      </c>
      <c r="DM92" s="104" t="str">
        <f t="shared" ref="DM92:DM105" si="1221">IF(DT92="","",IF(ISNUMBER(SEARCH(":",DT92)),MID(DT92,FIND(":",DT92)+2,FIND("(",DT92)-FIND(":",DT92)-3),LEFT(DT92,FIND("(",DT92)-2)))</f>
        <v/>
      </c>
      <c r="DN92" s="105" t="str">
        <f t="shared" ref="DN92:DN105" si="1222">IF(DT92="","",MID(DT92,FIND("(",DT92)+1,4))</f>
        <v/>
      </c>
      <c r="DO92" s="106" t="str">
        <f t="shared" ref="DO92:DO105" si="1223">IF(ISNUMBER(SEARCH("*female*",DT92)),"female",IF(ISNUMBER(SEARCH("*male*",DT92)),"male",""))</f>
        <v/>
      </c>
      <c r="DP92" s="107" t="str">
        <f t="shared" ref="DP92:DP105" si="1224">IF(DT92="","",IF(ISERROR(MID(DT92,FIND("male,",DT92)+6,(FIND(")",DT92)-(FIND("male,",DT92)+6))))=TRUE,"missing/error",MID(DT92,FIND("male,",DT92)+6,(FIND(")",DT92)-(FIND("male,",DT92)+6)))))</f>
        <v/>
      </c>
      <c r="DQ92" s="108" t="str">
        <f t="shared" ref="DQ92:DQ105" si="1225">IF(DM92="","",(MID(DM92,(SEARCH("^^",SUBSTITUTE(DM92," ","^^",LEN(DM92)-LEN(SUBSTITUTE(DM92," ","")))))+1,99)&amp;"_"&amp;LEFT(DM92,FIND(" ",DM92)-1)&amp;"_"&amp;DN92))</f>
        <v/>
      </c>
      <c r="DR92" s="2" t="str">
        <f t="shared" ref="DR92:DR105" si="1226">IF(DT92="","",IF((LEN(DT92)-LEN(SUBSTITUTE(DT92,"male","")))/LEN("male")&gt;1,"!",IF(RIGHT(DT92,1)=")","",IF(RIGHT(DT92,2)=") ","",IF(RIGHT(DT92,2)=").","","!!")))))</f>
        <v/>
      </c>
      <c r="DS92" s="99"/>
      <c r="DT92" s="244"/>
      <c r="DU92" s="100" t="str">
        <f t="shared" si="1046"/>
        <v/>
      </c>
      <c r="DV92" s="101" t="str">
        <f t="shared" ref="DV92:DV105" si="1227">IF(DY92="","",DU$1)</f>
        <v/>
      </c>
      <c r="DW92" s="102" t="str">
        <f t="shared" si="1110"/>
        <v/>
      </c>
      <c r="DX92" s="102" t="str">
        <f t="shared" si="1111"/>
        <v/>
      </c>
      <c r="DY92" s="104" t="str">
        <f t="shared" ref="DY92:DY105" si="1228">IF(EF92="","",IF(ISNUMBER(SEARCH(":",EF92)),MID(EF92,FIND(":",EF92)+2,FIND("(",EF92)-FIND(":",EF92)-3),LEFT(EF92,FIND("(",EF92)-2)))</f>
        <v/>
      </c>
      <c r="DZ92" s="105" t="str">
        <f t="shared" ref="DZ92:DZ105" si="1229">IF(EF92="","",MID(EF92,FIND("(",EF92)+1,4))</f>
        <v/>
      </c>
      <c r="EA92" s="106" t="str">
        <f t="shared" ref="EA92:EA105" si="1230">IF(ISNUMBER(SEARCH("*female*",EF92)),"female",IF(ISNUMBER(SEARCH("*male*",EF92)),"male",""))</f>
        <v/>
      </c>
      <c r="EB92" s="107" t="str">
        <f t="shared" ref="EB92:EB105" si="1231">IF(EF92="","",IF(ISERROR(MID(EF92,FIND("male,",EF92)+6,(FIND(")",EF92)-(FIND("male,",EF92)+6))))=TRUE,"missing/error",MID(EF92,FIND("male,",EF92)+6,(FIND(")",EF92)-(FIND("male,",EF92)+6)))))</f>
        <v/>
      </c>
      <c r="EC92" s="108" t="str">
        <f t="shared" ref="EC92:EC105" si="1232">IF(DY92="","",(MID(DY92,(SEARCH("^^",SUBSTITUTE(DY92," ","^^",LEN(DY92)-LEN(SUBSTITUTE(DY92," ","")))))+1,99)&amp;"_"&amp;LEFT(DY92,FIND(" ",DY92)-1)&amp;"_"&amp;DZ92))</f>
        <v/>
      </c>
      <c r="ED92" s="2" t="str">
        <f t="shared" ref="ED92:ED105" si="1233">IF(EF92="","",IF((LEN(EF92)-LEN(SUBSTITUTE(EF92,"male","")))/LEN("male")&gt;1,"!",IF(RIGHT(EF92,1)=")","",IF(RIGHT(EF92,2)=") ","",IF(RIGHT(EF92,2)=").","","!!")))))</f>
        <v/>
      </c>
      <c r="EE92" s="99"/>
      <c r="EF92" s="244"/>
      <c r="EG92" s="100" t="str">
        <f t="shared" si="1047"/>
        <v/>
      </c>
      <c r="EH92" s="101" t="str">
        <f t="shared" si="1142"/>
        <v/>
      </c>
      <c r="EI92" s="102" t="str">
        <f t="shared" si="623"/>
        <v/>
      </c>
      <c r="EJ92" s="102" t="str">
        <f t="shared" si="614"/>
        <v/>
      </c>
      <c r="EK92" s="104" t="str">
        <f t="shared" si="1143"/>
        <v/>
      </c>
      <c r="EL92" s="105" t="str">
        <f t="shared" si="1144"/>
        <v/>
      </c>
      <c r="EM92" s="106" t="str">
        <f t="shared" si="1145"/>
        <v/>
      </c>
      <c r="EN92" s="107" t="str">
        <f t="shared" si="1146"/>
        <v/>
      </c>
      <c r="EO92" s="108" t="str">
        <f t="shared" si="1147"/>
        <v/>
      </c>
      <c r="EP92" s="2" t="str">
        <f t="shared" si="1148"/>
        <v/>
      </c>
      <c r="EQ92" s="99"/>
      <c r="ER92" s="244"/>
      <c r="ES92" s="100">
        <f t="shared" si="1048"/>
        <v>45291</v>
      </c>
      <c r="ET92" s="101" t="str">
        <f t="shared" si="1049"/>
        <v>Støre I</v>
      </c>
      <c r="EU92" s="102">
        <f t="shared" si="1050"/>
        <v>44483</v>
      </c>
      <c r="EV92" s="102">
        <f t="shared" si="1051"/>
        <v>45291</v>
      </c>
      <c r="EW92" s="104" t="str">
        <f t="shared" si="1052"/>
        <v>Kjersti Toppe</v>
      </c>
      <c r="EX92" s="105" t="str">
        <f t="shared" si="1053"/>
        <v>1967</v>
      </c>
      <c r="EY92" s="106" t="str">
        <f t="shared" si="1054"/>
        <v>female</v>
      </c>
      <c r="EZ92" s="107" t="str">
        <f t="shared" si="1055"/>
        <v>no_sp01</v>
      </c>
      <c r="FA92" s="108" t="str">
        <f t="shared" si="1056"/>
        <v>Toppe_Kjersti_1967</v>
      </c>
      <c r="FB92" s="2" t="str">
        <f t="shared" si="1057"/>
        <v/>
      </c>
      <c r="FC92" s="99"/>
      <c r="FD92" s="244" t="s">
        <v>970</v>
      </c>
      <c r="FE92" s="100"/>
      <c r="FF92" s="101" t="str">
        <f t="shared" ref="FF92:FF105" si="1234">IF(FI92="","",FE$1)</f>
        <v/>
      </c>
      <c r="FG92" s="102"/>
      <c r="FH92" s="103"/>
      <c r="FI92" s="104" t="str">
        <f t="shared" ref="FI92:FI105" si="1235">IF(FP92="","",IF(ISNUMBER(SEARCH(":",FP92)),MID(FP92,FIND(":",FP92)+2,FIND("(",FP92)-FIND(":",FP92)-3),LEFT(FP92,FIND("(",FP92)-2)))</f>
        <v/>
      </c>
      <c r="FJ92" s="105" t="str">
        <f t="shared" ref="FJ92:FJ105" si="1236">IF(FP92="","",MID(FP92,FIND("(",FP92)+1,4))</f>
        <v/>
      </c>
      <c r="FK92" s="106" t="str">
        <f t="shared" ref="FK92:FK105" si="1237">IF(ISNUMBER(SEARCH("*female*",FP92)),"female",IF(ISNUMBER(SEARCH("*male*",FP92)),"male",""))</f>
        <v/>
      </c>
      <c r="FL92" s="107" t="str">
        <f t="shared" ref="FL92:FL105" si="1238">IF(FP92="","",IF(ISERROR(MID(FP92,FIND("male,",FP92)+6,(FIND(")",FP92)-(FIND("male,",FP92)+6))))=TRUE,"missing/error",MID(FP92,FIND("male,",FP92)+6,(FIND(")",FP92)-(FIND("male,",FP92)+6)))))</f>
        <v/>
      </c>
      <c r="FM92" s="108" t="str">
        <f t="shared" ref="FM92:FM105" si="1239">IF(FI92="","",(MID(FI92,(SEARCH("^^",SUBSTITUTE(FI92," ","^^",LEN(FI92)-LEN(SUBSTITUTE(FI92," ","")))))+1,99)&amp;"_"&amp;LEFT(FI92,FIND(" ",FI92)-1)&amp;"_"&amp;FJ92))</f>
        <v/>
      </c>
      <c r="FN92" s="2" t="str">
        <f t="shared" ref="FN92:FN105" si="1240">IF(FP92="","",IF((LEN(FP92)-LEN(SUBSTITUTE(FP92,"male","")))/LEN("male")&gt;1,"!",IF(RIGHT(FP92,1)=")","",IF(RIGHT(FP92,2)=") ","",IF(RIGHT(FP92,2)=").","","!!")))))</f>
        <v/>
      </c>
      <c r="FO92" s="99"/>
      <c r="FP92" s="244"/>
      <c r="FQ92" s="100" t="str">
        <f t="shared" ref="FQ92:FQ105" si="1241">IF(FU92="","",FQ$3)</f>
        <v/>
      </c>
      <c r="FR92" s="101" t="str">
        <f t="shared" ref="FR92:FR105" si="1242">IF(FU92="","",FQ$1)</f>
        <v/>
      </c>
      <c r="FS92" s="102"/>
      <c r="FT92" s="103"/>
      <c r="FU92" s="104" t="str">
        <f t="shared" ref="FU92:FU105" si="1243">IF(GB92="","",IF(ISNUMBER(SEARCH(":",GB92)),MID(GB92,FIND(":",GB92)+2,FIND("(",GB92)-FIND(":",GB92)-3),LEFT(GB92,FIND("(",GB92)-2)))</f>
        <v/>
      </c>
      <c r="FV92" s="105" t="str">
        <f t="shared" ref="FV92:FV105" si="1244">IF(GB92="","",MID(GB92,FIND("(",GB92)+1,4))</f>
        <v/>
      </c>
      <c r="FW92" s="106" t="str">
        <f t="shared" ref="FW92:FW105" si="1245">IF(ISNUMBER(SEARCH("*female*",GB92)),"female",IF(ISNUMBER(SEARCH("*male*",GB92)),"male",""))</f>
        <v/>
      </c>
      <c r="FX92" s="107" t="str">
        <f t="shared" ref="FX92:FX105" si="1246">IF(GB92="","",IF(ISERROR(MID(GB92,FIND("male,",GB92)+6,(FIND(")",GB92)-(FIND("male,",GB92)+6))))=TRUE,"missing/error",MID(GB92,FIND("male,",GB92)+6,(FIND(")",GB92)-(FIND("male,",GB92)+6)))))</f>
        <v/>
      </c>
      <c r="FY92" s="108" t="str">
        <f t="shared" ref="FY92:FY105" si="1247">IF(FU92="","",(MID(FU92,(SEARCH("^^",SUBSTITUTE(FU92," ","^^",LEN(FU92)-LEN(SUBSTITUTE(FU92," ","")))))+1,99)&amp;"_"&amp;LEFT(FU92,FIND(" ",FU92)-1)&amp;"_"&amp;FV92))</f>
        <v/>
      </c>
      <c r="FZ92" s="2" t="str">
        <f t="shared" ref="FZ92:FZ105" si="1248">IF(GB92="","",IF((LEN(GB92)-LEN(SUBSTITUTE(GB92,"male","")))/LEN("male")&gt;1,"!",IF(RIGHT(GB92,1)=")","",IF(RIGHT(GB92,2)=") ","",IF(RIGHT(GB92,2)=").","","!!")))))</f>
        <v/>
      </c>
      <c r="GA92" s="99"/>
      <c r="GB92" s="244"/>
      <c r="GC92" s="100" t="str">
        <f t="shared" ref="GC92:GC105" si="1249">IF(GG92="","",GC$3)</f>
        <v/>
      </c>
      <c r="GD92" s="101" t="str">
        <f t="shared" ref="GD92:GD105" si="1250">IF(GG92="","",GC$1)</f>
        <v/>
      </c>
      <c r="GE92" s="102"/>
      <c r="GF92" s="103"/>
      <c r="GG92" s="104" t="str">
        <f t="shared" ref="GG92:GG105" si="1251">IF(GN92="","",IF(ISNUMBER(SEARCH(":",GN92)),MID(GN92,FIND(":",GN92)+2,FIND("(",GN92)-FIND(":",GN92)-3),LEFT(GN92,FIND("(",GN92)-2)))</f>
        <v/>
      </c>
      <c r="GH92" s="105" t="str">
        <f t="shared" ref="GH92:GH105" si="1252">IF(GN92="","",MID(GN92,FIND("(",GN92)+1,4))</f>
        <v/>
      </c>
      <c r="GI92" s="106" t="str">
        <f t="shared" ref="GI92:GI105" si="1253">IF(ISNUMBER(SEARCH("*female*",GN92)),"female",IF(ISNUMBER(SEARCH("*male*",GN92)),"male",""))</f>
        <v/>
      </c>
      <c r="GJ92" s="107" t="str">
        <f t="shared" ref="GJ92:GJ105" si="1254">IF(GN92="","",IF(ISERROR(MID(GN92,FIND("male,",GN92)+6,(FIND(")",GN92)-(FIND("male,",GN92)+6))))=TRUE,"missing/error",MID(GN92,FIND("male,",GN92)+6,(FIND(")",GN92)-(FIND("male,",GN92)+6)))))</f>
        <v/>
      </c>
      <c r="GK92" s="108" t="str">
        <f t="shared" ref="GK92:GK105" si="1255">IF(GG92="","",(MID(GG92,(SEARCH("^^",SUBSTITUTE(GG92," ","^^",LEN(GG92)-LEN(SUBSTITUTE(GG92," ","")))))+1,99)&amp;"_"&amp;LEFT(GG92,FIND(" ",GG92)-1)&amp;"_"&amp;GH92))</f>
        <v/>
      </c>
      <c r="GL92" s="2" t="str">
        <f t="shared" ref="GL92:GL105" si="1256">IF(GN92="","",IF((LEN(GN92)-LEN(SUBSTITUTE(GN92,"male","")))/LEN("male")&gt;1,"!",IF(RIGHT(GN92,1)=")","",IF(RIGHT(GN92,2)=") ","",IF(RIGHT(GN92,2)=").","","!!")))))</f>
        <v/>
      </c>
      <c r="GM92" s="99"/>
      <c r="GN92" s="244"/>
      <c r="GO92" s="100" t="str">
        <f t="shared" ref="GO92:GO105" si="1257">IF(GS92="","",GO$3)</f>
        <v/>
      </c>
      <c r="GP92" s="101" t="str">
        <f t="shared" ref="GP92:GP105" si="1258">IF(GS92="","",GO$1)</f>
        <v/>
      </c>
      <c r="GQ92" s="102"/>
      <c r="GR92" s="103"/>
      <c r="GS92" s="104" t="str">
        <f t="shared" ref="GS92:GS105" si="1259">IF(GZ92="","",IF(ISNUMBER(SEARCH(":",GZ92)),MID(GZ92,FIND(":",GZ92)+2,FIND("(",GZ92)-FIND(":",GZ92)-3),LEFT(GZ92,FIND("(",GZ92)-2)))</f>
        <v/>
      </c>
      <c r="GT92" s="105" t="str">
        <f t="shared" ref="GT92:GT105" si="1260">IF(GZ92="","",MID(GZ92,FIND("(",GZ92)+1,4))</f>
        <v/>
      </c>
      <c r="GU92" s="106" t="str">
        <f t="shared" ref="GU92:GU105" si="1261">IF(ISNUMBER(SEARCH("*female*",GZ92)),"female",IF(ISNUMBER(SEARCH("*male*",GZ92)),"male",""))</f>
        <v/>
      </c>
      <c r="GV92" s="107" t="str">
        <f t="shared" ref="GV92:GV105" si="1262">IF(GZ92="","",IF(ISERROR(MID(GZ92,FIND("male,",GZ92)+6,(FIND(")",GZ92)-(FIND("male,",GZ92)+6))))=TRUE,"missing/error",MID(GZ92,FIND("male,",GZ92)+6,(FIND(")",GZ92)-(FIND("male,",GZ92)+6)))))</f>
        <v/>
      </c>
      <c r="GW92" s="108" t="str">
        <f t="shared" ref="GW92:GW105" si="1263">IF(GS92="","",(MID(GS92,(SEARCH("^^",SUBSTITUTE(GS92," ","^^",LEN(GS92)-LEN(SUBSTITUTE(GS92," ","")))))+1,99)&amp;"_"&amp;LEFT(GS92,FIND(" ",GS92)-1)&amp;"_"&amp;GT92))</f>
        <v/>
      </c>
      <c r="GX92" s="2" t="str">
        <f t="shared" ref="GX92:GX105" si="1264">IF(GZ92="","",IF((LEN(GZ92)-LEN(SUBSTITUTE(GZ92,"male","")))/LEN("male")&gt;1,"!",IF(RIGHT(GZ92,1)=")","",IF(RIGHT(GZ92,2)=") ","",IF(RIGHT(GZ92,2)=").","","!!")))))</f>
        <v/>
      </c>
      <c r="GY92" s="99"/>
      <c r="GZ92" s="244"/>
      <c r="HA92" s="100" t="str">
        <f t="shared" ref="HA92:HA105" si="1265">IF(HE92="","",HA$3)</f>
        <v/>
      </c>
      <c r="HB92" s="101" t="str">
        <f t="shared" ref="HB92:HB105" si="1266">IF(HE92="","",HA$1)</f>
        <v/>
      </c>
      <c r="HC92" s="102"/>
      <c r="HD92" s="103"/>
      <c r="HE92" s="104" t="str">
        <f t="shared" ref="HE92:HE105" si="1267">IF(HL92="","",IF(ISNUMBER(SEARCH(":",HL92)),MID(HL92,FIND(":",HL92)+2,FIND("(",HL92)-FIND(":",HL92)-3),LEFT(HL92,FIND("(",HL92)-2)))</f>
        <v/>
      </c>
      <c r="HF92" s="105" t="str">
        <f t="shared" ref="HF92:HF105" si="1268">IF(HL92="","",MID(HL92,FIND("(",HL92)+1,4))</f>
        <v/>
      </c>
      <c r="HG92" s="106" t="str">
        <f t="shared" ref="HG92:HG105" si="1269">IF(ISNUMBER(SEARCH("*female*",HL92)),"female",IF(ISNUMBER(SEARCH("*male*",HL92)),"male",""))</f>
        <v/>
      </c>
      <c r="HH92" s="107" t="str">
        <f t="shared" ref="HH92:HH105" si="1270">IF(HL92="","",IF(ISERROR(MID(HL92,FIND("male,",HL92)+6,(FIND(")",HL92)-(FIND("male,",HL92)+6))))=TRUE,"missing/error",MID(HL92,FIND("male,",HL92)+6,(FIND(")",HL92)-(FIND("male,",HL92)+6)))))</f>
        <v/>
      </c>
      <c r="HI92" s="108" t="str">
        <f t="shared" ref="HI92:HI105" si="1271">IF(HE92="","",(MID(HE92,(SEARCH("^^",SUBSTITUTE(HE92," ","^^",LEN(HE92)-LEN(SUBSTITUTE(HE92," ","")))))+1,99)&amp;"_"&amp;LEFT(HE92,FIND(" ",HE92)-1)&amp;"_"&amp;HF92))</f>
        <v/>
      </c>
      <c r="HJ92" s="2" t="str">
        <f t="shared" ref="HJ92:HJ105" si="1272">IF(HL92="","",IF((LEN(HL92)-LEN(SUBSTITUTE(HL92,"male","")))/LEN("male")&gt;1,"!",IF(RIGHT(HL92,1)=")","",IF(RIGHT(HL92,2)=") ","",IF(RIGHT(HL92,2)=").","","!!")))))</f>
        <v/>
      </c>
      <c r="HK92" s="99"/>
      <c r="HL92" s="244"/>
      <c r="HM92" s="100" t="str">
        <f t="shared" ref="HM92:HM105" si="1273">IF(HQ92="","",HM$3)</f>
        <v/>
      </c>
      <c r="HN92" s="101" t="str">
        <f t="shared" ref="HN92:HN105" si="1274">IF(HQ92="","",HM$1)</f>
        <v/>
      </c>
      <c r="HO92" s="102"/>
      <c r="HP92" s="103"/>
      <c r="HQ92" s="104" t="str">
        <f t="shared" ref="HQ92:HQ105" si="1275">IF(HX92="","",IF(ISNUMBER(SEARCH(":",HX92)),MID(HX92,FIND(":",HX92)+2,FIND("(",HX92)-FIND(":",HX92)-3),LEFT(HX92,FIND("(",HX92)-2)))</f>
        <v/>
      </c>
      <c r="HR92" s="105" t="str">
        <f t="shared" ref="HR92:HR105" si="1276">IF(HX92="","",MID(HX92,FIND("(",HX92)+1,4))</f>
        <v/>
      </c>
      <c r="HS92" s="106" t="str">
        <f t="shared" ref="HS92:HS105" si="1277">IF(ISNUMBER(SEARCH("*female*",HX92)),"female",IF(ISNUMBER(SEARCH("*male*",HX92)),"male",""))</f>
        <v/>
      </c>
      <c r="HT92" s="107" t="str">
        <f t="shared" ref="HT92:HT105" si="1278">IF(HX92="","",IF(ISERROR(MID(HX92,FIND("male,",HX92)+6,(FIND(")",HX92)-(FIND("male,",HX92)+6))))=TRUE,"missing/error",MID(HX92,FIND("male,",HX92)+6,(FIND(")",HX92)-(FIND("male,",HX92)+6)))))</f>
        <v/>
      </c>
      <c r="HU92" s="108" t="str">
        <f t="shared" ref="HU92:HU105" si="1279">IF(HQ92="","",(MID(HQ92,(SEARCH("^^",SUBSTITUTE(HQ92," ","^^",LEN(HQ92)-LEN(SUBSTITUTE(HQ92," ","")))))+1,99)&amp;"_"&amp;LEFT(HQ92,FIND(" ",HQ92)-1)&amp;"_"&amp;HR92))</f>
        <v/>
      </c>
      <c r="HV92" s="2" t="str">
        <f t="shared" ref="HV92:HV105" si="1280">IF(HX92="","",IF((LEN(HX92)-LEN(SUBSTITUTE(HX92,"male","")))/LEN("male")&gt;1,"!",IF(RIGHT(HX92,1)=")","",IF(RIGHT(HX92,2)=") ","",IF(RIGHT(HX92,2)=").","","!!")))))</f>
        <v/>
      </c>
      <c r="HW92" s="99"/>
      <c r="HX92" s="244"/>
      <c r="HY92" s="100" t="str">
        <f t="shared" ref="HY92:HY105" si="1281">IF(IC92="","",HY$3)</f>
        <v/>
      </c>
      <c r="HZ92" s="101" t="str">
        <f t="shared" ref="HZ92:HZ105" si="1282">IF(IC92="","",HY$1)</f>
        <v/>
      </c>
      <c r="IA92" s="102"/>
      <c r="IB92" s="103"/>
      <c r="IC92" s="104" t="str">
        <f t="shared" ref="IC92:IC105" si="1283">IF(IJ92="","",IF(ISNUMBER(SEARCH(":",IJ92)),MID(IJ92,FIND(":",IJ92)+2,FIND("(",IJ92)-FIND(":",IJ92)-3),LEFT(IJ92,FIND("(",IJ92)-2)))</f>
        <v/>
      </c>
      <c r="ID92" s="105" t="str">
        <f t="shared" ref="ID92:ID105" si="1284">IF(IJ92="","",MID(IJ92,FIND("(",IJ92)+1,4))</f>
        <v/>
      </c>
      <c r="IE92" s="106" t="str">
        <f t="shared" ref="IE92:IE105" si="1285">IF(ISNUMBER(SEARCH("*female*",IJ92)),"female",IF(ISNUMBER(SEARCH("*male*",IJ92)),"male",""))</f>
        <v/>
      </c>
      <c r="IF92" s="107" t="str">
        <f t="shared" ref="IF92:IF105" si="1286">IF(IJ92="","",IF(ISERROR(MID(IJ92,FIND("male,",IJ92)+6,(FIND(")",IJ92)-(FIND("male,",IJ92)+6))))=TRUE,"missing/error",MID(IJ92,FIND("male,",IJ92)+6,(FIND(")",IJ92)-(FIND("male,",IJ92)+6)))))</f>
        <v/>
      </c>
      <c r="IG92" s="108" t="str">
        <f t="shared" ref="IG92:IG105" si="1287">IF(IC92="","",(MID(IC92,(SEARCH("^^",SUBSTITUTE(IC92," ","^^",LEN(IC92)-LEN(SUBSTITUTE(IC92," ","")))))+1,99)&amp;"_"&amp;LEFT(IC92,FIND(" ",IC92)-1)&amp;"_"&amp;ID92))</f>
        <v/>
      </c>
      <c r="IH92" s="2" t="str">
        <f t="shared" ref="IH92:IH105" si="1288">IF(IJ92="","",IF((LEN(IJ92)-LEN(SUBSTITUTE(IJ92,"male","")))/LEN("male")&gt;1,"!",IF(RIGHT(IJ92,1)=")","",IF(RIGHT(IJ92,2)=") ","",IF(RIGHT(IJ92,2)=").","","!!")))))</f>
        <v/>
      </c>
      <c r="II92" s="99"/>
      <c r="IJ92" s="244"/>
      <c r="IK92" s="100" t="str">
        <f t="shared" ref="IK92:IK105" si="1289">IF(IO92="","",IK$3)</f>
        <v/>
      </c>
      <c r="IL92" s="101" t="str">
        <f t="shared" ref="IL92:IL105" si="1290">IF(IO92="","",IK$1)</f>
        <v/>
      </c>
      <c r="IM92" s="102"/>
      <c r="IN92" s="103"/>
      <c r="IO92" s="104" t="str">
        <f t="shared" ref="IO92:IO105" si="1291">IF(IV92="","",IF(ISNUMBER(SEARCH(":",IV92)),MID(IV92,FIND(":",IV92)+2,FIND("(",IV92)-FIND(":",IV92)-3),LEFT(IV92,FIND("(",IV92)-2)))</f>
        <v/>
      </c>
      <c r="IP92" s="105" t="str">
        <f t="shared" ref="IP92:IP105" si="1292">IF(IV92="","",MID(IV92,FIND("(",IV92)+1,4))</f>
        <v/>
      </c>
      <c r="IQ92" s="106" t="str">
        <f t="shared" ref="IQ92:IQ105" si="1293">IF(ISNUMBER(SEARCH("*female*",IV92)),"female",IF(ISNUMBER(SEARCH("*male*",IV92)),"male",""))</f>
        <v/>
      </c>
      <c r="IR92" s="107" t="str">
        <f t="shared" ref="IR92:IR105" si="1294">IF(IV92="","",IF(ISERROR(MID(IV92,FIND("male,",IV92)+6,(FIND(")",IV92)-(FIND("male,",IV92)+6))))=TRUE,"missing/error",MID(IV92,FIND("male,",IV92)+6,(FIND(")",IV92)-(FIND("male,",IV92)+6)))))</f>
        <v/>
      </c>
      <c r="IS92" s="108" t="str">
        <f t="shared" ref="IS92:IS105" si="1295">IF(IO92="","",(MID(IO92,(SEARCH("^^",SUBSTITUTE(IO92," ","^^",LEN(IO92)-LEN(SUBSTITUTE(IO92," ","")))))+1,99)&amp;"_"&amp;LEFT(IO92,FIND(" ",IO92)-1)&amp;"_"&amp;IP92))</f>
        <v/>
      </c>
      <c r="IT92" s="2" t="str">
        <f t="shared" ref="IT92:IT105" si="1296">IF(IV92="","",IF((LEN(IV92)-LEN(SUBSTITUTE(IV92,"male","")))/LEN("male")&gt;1,"!",IF(RIGHT(IV92,1)=")","",IF(RIGHT(IV92,2)=") ","",IF(RIGHT(IV92,2)=").","","!!")))))</f>
        <v/>
      </c>
      <c r="IU92" s="99"/>
      <c r="IV92" s="244"/>
      <c r="IW92" s="100" t="str">
        <f t="shared" ref="IW92:IW105" si="1297">IF(JA92="","",IW$3)</f>
        <v/>
      </c>
      <c r="IX92" s="101" t="str">
        <f t="shared" ref="IX92:IX105" si="1298">IF(JA92="","",IW$1)</f>
        <v/>
      </c>
      <c r="IY92" s="102"/>
      <c r="IZ92" s="103"/>
      <c r="JA92" s="104" t="str">
        <f t="shared" ref="JA92:JA105" si="1299">IF(JH92="","",IF(ISNUMBER(SEARCH(":",JH92)),MID(JH92,FIND(":",JH92)+2,FIND("(",JH92)-FIND(":",JH92)-3),LEFT(JH92,FIND("(",JH92)-2)))</f>
        <v/>
      </c>
      <c r="JB92" s="105" t="str">
        <f t="shared" ref="JB92:JB105" si="1300">IF(JH92="","",MID(JH92,FIND("(",JH92)+1,4))</f>
        <v/>
      </c>
      <c r="JC92" s="106" t="str">
        <f t="shared" ref="JC92:JC105" si="1301">IF(ISNUMBER(SEARCH("*female*",JH92)),"female",IF(ISNUMBER(SEARCH("*male*",JH92)),"male",""))</f>
        <v/>
      </c>
      <c r="JD92" s="107" t="str">
        <f t="shared" ref="JD92:JD105" si="1302">IF(JH92="","",IF(ISERROR(MID(JH92,FIND("male,",JH92)+6,(FIND(")",JH92)-(FIND("male,",JH92)+6))))=TRUE,"missing/error",MID(JH92,FIND("male,",JH92)+6,(FIND(")",JH92)-(FIND("male,",JH92)+6)))))</f>
        <v/>
      </c>
      <c r="JE92" s="108" t="str">
        <f t="shared" ref="JE92:JE105" si="1303">IF(JA92="","",(MID(JA92,(SEARCH("^^",SUBSTITUTE(JA92," ","^^",LEN(JA92)-LEN(SUBSTITUTE(JA92," ","")))))+1,99)&amp;"_"&amp;LEFT(JA92,FIND(" ",JA92)-1)&amp;"_"&amp;JB92))</f>
        <v/>
      </c>
      <c r="JF92" s="2" t="str">
        <f t="shared" ref="JF92:JF105" si="1304">IF(JH92="","",IF((LEN(JH92)-LEN(SUBSTITUTE(JH92,"male","")))/LEN("male")&gt;1,"!",IF(RIGHT(JH92,1)=")","",IF(RIGHT(JH92,2)=") ","",IF(RIGHT(JH92,2)=").","","!!")))))</f>
        <v/>
      </c>
      <c r="JG92" s="99"/>
      <c r="JH92" s="244"/>
      <c r="JI92" s="100" t="str">
        <f t="shared" ref="JI92:JI105" si="1305">IF(JM92="","",JI$3)</f>
        <v/>
      </c>
      <c r="JJ92" s="101" t="str">
        <f t="shared" ref="JJ92:JJ105" si="1306">IF(JM92="","",JI$1)</f>
        <v/>
      </c>
      <c r="JK92" s="102"/>
      <c r="JL92" s="103"/>
      <c r="JM92" s="104" t="str">
        <f t="shared" ref="JM92:JM105" si="1307">IF(JT92="","",IF(ISNUMBER(SEARCH(":",JT92)),MID(JT92,FIND(":",JT92)+2,FIND("(",JT92)-FIND(":",JT92)-3),LEFT(JT92,FIND("(",JT92)-2)))</f>
        <v/>
      </c>
      <c r="JN92" s="105" t="str">
        <f t="shared" ref="JN92:JN105" si="1308">IF(JT92="","",MID(JT92,FIND("(",JT92)+1,4))</f>
        <v/>
      </c>
      <c r="JO92" s="106" t="str">
        <f t="shared" ref="JO92:JO105" si="1309">IF(ISNUMBER(SEARCH("*female*",JT92)),"female",IF(ISNUMBER(SEARCH("*male*",JT92)),"male",""))</f>
        <v/>
      </c>
      <c r="JP92" s="107" t="str">
        <f t="shared" ref="JP92:JP105" si="1310">IF(JT92="","",IF(ISERROR(MID(JT92,FIND("male,",JT92)+6,(FIND(")",JT92)-(FIND("male,",JT92)+6))))=TRUE,"missing/error",MID(JT92,FIND("male,",JT92)+6,(FIND(")",JT92)-(FIND("male,",JT92)+6)))))</f>
        <v/>
      </c>
      <c r="JQ92" s="108" t="str">
        <f t="shared" ref="JQ92:JQ105" si="1311">IF(JM92="","",(MID(JM92,(SEARCH("^^",SUBSTITUTE(JM92," ","^^",LEN(JM92)-LEN(SUBSTITUTE(JM92," ","")))))+1,99)&amp;"_"&amp;LEFT(JM92,FIND(" ",JM92)-1)&amp;"_"&amp;JN92))</f>
        <v/>
      </c>
      <c r="JR92" s="2" t="str">
        <f t="shared" ref="JR92:JR105" si="1312">IF(JT92="","",IF((LEN(JT92)-LEN(SUBSTITUTE(JT92,"male","")))/LEN("male")&gt;1,"!",IF(RIGHT(JT92,1)=")","",IF(RIGHT(JT92,2)=") ","",IF(RIGHT(JT92,2)=").","","!!")))))</f>
        <v/>
      </c>
      <c r="JS92" s="99"/>
      <c r="JT92" s="244"/>
      <c r="JU92" s="100" t="str">
        <f t="shared" ref="JU92:JU105" si="1313">IF(JY92="","",JU$3)</f>
        <v/>
      </c>
      <c r="JV92" s="101" t="str">
        <f t="shared" ref="JV92:JV105" si="1314">IF(JY92="","",JU$1)</f>
        <v/>
      </c>
      <c r="JW92" s="102"/>
      <c r="JX92" s="103"/>
      <c r="JY92" s="104" t="str">
        <f t="shared" ref="JY92:JY105" si="1315">IF(KF92="","",IF(ISNUMBER(SEARCH(":",KF92)),MID(KF92,FIND(":",KF92)+2,FIND("(",KF92)-FIND(":",KF92)-3),LEFT(KF92,FIND("(",KF92)-2)))</f>
        <v/>
      </c>
      <c r="JZ92" s="105" t="str">
        <f t="shared" ref="JZ92:JZ105" si="1316">IF(KF92="","",MID(KF92,FIND("(",KF92)+1,4))</f>
        <v/>
      </c>
      <c r="KA92" s="106" t="str">
        <f t="shared" ref="KA92:KA105" si="1317">IF(ISNUMBER(SEARCH("*female*",KF92)),"female",IF(ISNUMBER(SEARCH("*male*",KF92)),"male",""))</f>
        <v/>
      </c>
      <c r="KB92" s="107" t="str">
        <f t="shared" ref="KB92:KB105" si="1318">IF(KF92="","",IF(ISERROR(MID(KF92,FIND("male,",KF92)+6,(FIND(")",KF92)-(FIND("male,",KF92)+6))))=TRUE,"missing/error",MID(KF92,FIND("male,",KF92)+6,(FIND(")",KF92)-(FIND("male,",KF92)+6)))))</f>
        <v/>
      </c>
      <c r="KC92" s="108" t="str">
        <f t="shared" ref="KC92:KC105" si="1319">IF(JY92="","",(MID(JY92,(SEARCH("^^",SUBSTITUTE(JY92," ","^^",LEN(JY92)-LEN(SUBSTITUTE(JY92," ","")))))+1,99)&amp;"_"&amp;LEFT(JY92,FIND(" ",JY92)-1)&amp;"_"&amp;JZ92))</f>
        <v/>
      </c>
      <c r="KD92" s="2" t="str">
        <f t="shared" ref="KD92:KD105" si="1320">IF(KF92="","",IF((LEN(KF92)-LEN(SUBSTITUTE(KF92,"male","")))/LEN("male")&gt;1,"!",IF(RIGHT(KF92,1)=")","",IF(RIGHT(KF92,2)=") ","",IF(RIGHT(KF92,2)=").","","!!")))))</f>
        <v/>
      </c>
      <c r="KE92" s="99"/>
      <c r="KF92" s="244"/>
    </row>
    <row r="93" spans="1:292" ht="13.5" customHeight="1" x14ac:dyDescent="0.25">
      <c r="A93" s="20"/>
      <c r="B93" s="2" t="s">
        <v>590</v>
      </c>
      <c r="C93" s="2" t="s">
        <v>591</v>
      </c>
      <c r="E93" s="100">
        <f t="shared" si="1149"/>
        <v>34226</v>
      </c>
      <c r="F93" s="101" t="str">
        <f t="shared" si="1150"/>
        <v>Brundtland III</v>
      </c>
      <c r="G93" s="102">
        <v>33557</v>
      </c>
      <c r="H93" s="103">
        <v>34226</v>
      </c>
      <c r="I93" s="104" t="str">
        <f t="shared" si="1151"/>
        <v>Grete Berget</v>
      </c>
      <c r="J93" s="105" t="str">
        <f t="shared" si="1152"/>
        <v>1954</v>
      </c>
      <c r="K93" s="106" t="str">
        <f t="shared" si="1153"/>
        <v>female</v>
      </c>
      <c r="L93" s="107" t="str">
        <f t="shared" si="1154"/>
        <v>no_dna01</v>
      </c>
      <c r="M93" s="108" t="str">
        <f t="shared" si="1155"/>
        <v>Berget_Grete_1954</v>
      </c>
      <c r="N93" s="2" t="str">
        <f t="shared" si="1156"/>
        <v/>
      </c>
      <c r="O93" s="99"/>
      <c r="P93" s="244" t="s">
        <v>743</v>
      </c>
      <c r="Q93" s="100" t="str">
        <f t="shared" si="1157"/>
        <v/>
      </c>
      <c r="R93" s="101" t="str">
        <f t="shared" si="1158"/>
        <v/>
      </c>
      <c r="S93" s="102"/>
      <c r="T93" s="103"/>
      <c r="U93" s="104" t="str">
        <f t="shared" si="1159"/>
        <v/>
      </c>
      <c r="V93" s="105" t="str">
        <f t="shared" si="1160"/>
        <v/>
      </c>
      <c r="W93" s="106" t="str">
        <f t="shared" si="1161"/>
        <v/>
      </c>
      <c r="X93" s="107" t="str">
        <f t="shared" si="1162"/>
        <v/>
      </c>
      <c r="Y93" s="108" t="str">
        <f t="shared" si="1163"/>
        <v/>
      </c>
      <c r="Z93" s="2" t="str">
        <f t="shared" si="1164"/>
        <v/>
      </c>
      <c r="AA93" s="99"/>
      <c r="AB93" s="244" t="s">
        <v>292</v>
      </c>
      <c r="AC93" s="100" t="str">
        <f t="shared" si="1165"/>
        <v/>
      </c>
      <c r="AD93" s="101" t="str">
        <f t="shared" si="1166"/>
        <v/>
      </c>
      <c r="AE93" s="102" t="s">
        <v>292</v>
      </c>
      <c r="AF93" s="103" t="s">
        <v>292</v>
      </c>
      <c r="AG93" s="104" t="str">
        <f t="shared" si="1167"/>
        <v/>
      </c>
      <c r="AH93" s="105" t="str">
        <f t="shared" si="1168"/>
        <v/>
      </c>
      <c r="AI93" s="106" t="str">
        <f t="shared" si="1169"/>
        <v/>
      </c>
      <c r="AJ93" s="107" t="str">
        <f t="shared" si="1170"/>
        <v/>
      </c>
      <c r="AK93" s="108" t="str">
        <f t="shared" si="1171"/>
        <v/>
      </c>
      <c r="AL93" s="2" t="str">
        <f t="shared" si="1172"/>
        <v/>
      </c>
      <c r="AM93" s="99"/>
      <c r="AN93" s="244" t="s">
        <v>292</v>
      </c>
      <c r="AO93" s="100" t="str">
        <f t="shared" si="1173"/>
        <v/>
      </c>
      <c r="AP93" s="101" t="str">
        <f t="shared" si="1174"/>
        <v/>
      </c>
      <c r="AQ93" s="102" t="s">
        <v>292</v>
      </c>
      <c r="AR93" s="103" t="s">
        <v>292</v>
      </c>
      <c r="AS93" s="104" t="str">
        <f t="shared" si="1175"/>
        <v/>
      </c>
      <c r="AT93" s="105" t="str">
        <f t="shared" si="1176"/>
        <v/>
      </c>
      <c r="AU93" s="106" t="str">
        <f t="shared" si="1177"/>
        <v/>
      </c>
      <c r="AV93" s="107" t="s">
        <v>292</v>
      </c>
      <c r="AW93" s="108" t="str">
        <f t="shared" si="1178"/>
        <v/>
      </c>
      <c r="AX93" s="2" t="str">
        <f t="shared" si="1179"/>
        <v/>
      </c>
      <c r="AY93" s="99"/>
      <c r="AZ93" s="244" t="s">
        <v>292</v>
      </c>
      <c r="BA93" s="100" t="str">
        <f t="shared" si="1180"/>
        <v/>
      </c>
      <c r="BB93" s="101" t="str">
        <f t="shared" si="1181"/>
        <v/>
      </c>
      <c r="BC93" s="102" t="s">
        <v>292</v>
      </c>
      <c r="BD93" s="103" t="s">
        <v>292</v>
      </c>
      <c r="BE93" s="104" t="str">
        <f t="shared" si="1182"/>
        <v/>
      </c>
      <c r="BF93" s="105" t="str">
        <f t="shared" si="1183"/>
        <v/>
      </c>
      <c r="BG93" s="106" t="str">
        <f t="shared" si="1184"/>
        <v/>
      </c>
      <c r="BH93" s="107" t="str">
        <f t="shared" si="1185"/>
        <v/>
      </c>
      <c r="BI93" s="108" t="str">
        <f t="shared" si="1186"/>
        <v/>
      </c>
      <c r="BJ93" s="2" t="str">
        <f t="shared" si="1187"/>
        <v/>
      </c>
      <c r="BK93" s="99"/>
      <c r="BL93" s="244" t="s">
        <v>292</v>
      </c>
      <c r="BM93" s="100" t="str">
        <f t="shared" si="1188"/>
        <v/>
      </c>
      <c r="BN93" s="101" t="str">
        <f t="shared" si="1189"/>
        <v/>
      </c>
      <c r="BO93" s="102" t="s">
        <v>292</v>
      </c>
      <c r="BP93" s="103" t="s">
        <v>292</v>
      </c>
      <c r="BQ93" s="104" t="str">
        <f t="shared" si="1190"/>
        <v/>
      </c>
      <c r="BR93" s="105" t="str">
        <f t="shared" si="1191"/>
        <v/>
      </c>
      <c r="BS93" s="106" t="str">
        <f t="shared" si="1192"/>
        <v/>
      </c>
      <c r="BT93" s="107" t="s">
        <v>292</v>
      </c>
      <c r="BU93" s="108" t="str">
        <f t="shared" si="1193"/>
        <v/>
      </c>
      <c r="BV93" s="2" t="str">
        <f t="shared" si="1194"/>
        <v/>
      </c>
      <c r="BW93" s="99"/>
      <c r="BX93" s="244" t="s">
        <v>292</v>
      </c>
      <c r="BY93" s="100" t="str">
        <f t="shared" si="1195"/>
        <v/>
      </c>
      <c r="BZ93" s="101" t="str">
        <f t="shared" si="1196"/>
        <v/>
      </c>
      <c r="CA93" s="102" t="s">
        <v>292</v>
      </c>
      <c r="CB93" s="103" t="s">
        <v>292</v>
      </c>
      <c r="CC93" s="104" t="str">
        <f t="shared" si="1197"/>
        <v/>
      </c>
      <c r="CD93" s="105" t="str">
        <f t="shared" si="1198"/>
        <v/>
      </c>
      <c r="CE93" s="106" t="str">
        <f t="shared" si="1199"/>
        <v/>
      </c>
      <c r="CF93" s="107" t="s">
        <v>292</v>
      </c>
      <c r="CG93" s="108" t="str">
        <f t="shared" si="1200"/>
        <v/>
      </c>
      <c r="CH93" s="2" t="str">
        <f t="shared" si="1201"/>
        <v/>
      </c>
      <c r="CI93" s="99"/>
      <c r="CJ93" s="2" t="s">
        <v>292</v>
      </c>
      <c r="CK93" s="100" t="str">
        <f t="shared" si="1202"/>
        <v/>
      </c>
      <c r="CL93" s="101" t="str">
        <f t="shared" si="1203"/>
        <v/>
      </c>
      <c r="CM93" s="102" t="s">
        <v>292</v>
      </c>
      <c r="CN93" s="103" t="s">
        <v>292</v>
      </c>
      <c r="CO93" s="104" t="str">
        <f t="shared" si="1204"/>
        <v/>
      </c>
      <c r="CP93" s="105" t="str">
        <f t="shared" si="1205"/>
        <v/>
      </c>
      <c r="CQ93" s="106" t="str">
        <f t="shared" si="1206"/>
        <v/>
      </c>
      <c r="CR93" s="107" t="s">
        <v>292</v>
      </c>
      <c r="CS93" s="108" t="str">
        <f t="shared" si="1207"/>
        <v/>
      </c>
      <c r="CT93" s="2" t="str">
        <f t="shared" si="1208"/>
        <v/>
      </c>
      <c r="CU93" s="99"/>
      <c r="CV93" s="244" t="s">
        <v>292</v>
      </c>
      <c r="CW93" s="100" t="str">
        <f t="shared" si="1209"/>
        <v/>
      </c>
      <c r="CX93" s="101" t="str">
        <f t="shared" si="1210"/>
        <v/>
      </c>
      <c r="CY93" s="102" t="str">
        <f t="shared" si="1211"/>
        <v/>
      </c>
      <c r="CZ93" s="102" t="str">
        <f t="shared" si="1212"/>
        <v/>
      </c>
      <c r="DA93" s="104" t="str">
        <f t="shared" si="1213"/>
        <v/>
      </c>
      <c r="DB93" s="105" t="str">
        <f t="shared" si="1214"/>
        <v/>
      </c>
      <c r="DC93" s="106" t="str">
        <f t="shared" si="1215"/>
        <v/>
      </c>
      <c r="DD93" s="107" t="str">
        <f t="shared" si="1216"/>
        <v/>
      </c>
      <c r="DE93" s="108" t="str">
        <f t="shared" si="1217"/>
        <v/>
      </c>
      <c r="DF93" s="2" t="str">
        <f t="shared" si="1218"/>
        <v/>
      </c>
      <c r="DG93" s="99"/>
      <c r="DH93" s="244"/>
      <c r="DI93" s="100" t="str">
        <f t="shared" si="1219"/>
        <v/>
      </c>
      <c r="DJ93" s="101" t="str">
        <f t="shared" si="1220"/>
        <v/>
      </c>
      <c r="DK93" s="102" t="str">
        <f t="shared" si="1095"/>
        <v/>
      </c>
      <c r="DL93" s="102" t="str">
        <f t="shared" si="1096"/>
        <v/>
      </c>
      <c r="DM93" s="104" t="str">
        <f t="shared" si="1221"/>
        <v/>
      </c>
      <c r="DN93" s="105" t="str">
        <f t="shared" si="1222"/>
        <v/>
      </c>
      <c r="DO93" s="106" t="str">
        <f t="shared" si="1223"/>
        <v/>
      </c>
      <c r="DP93" s="107" t="str">
        <f t="shared" si="1224"/>
        <v/>
      </c>
      <c r="DQ93" s="108" t="str">
        <f t="shared" si="1225"/>
        <v/>
      </c>
      <c r="DR93" s="2" t="str">
        <f t="shared" si="1226"/>
        <v/>
      </c>
      <c r="DS93" s="99"/>
      <c r="DT93" s="244"/>
      <c r="DU93" s="100" t="str">
        <f t="shared" si="1046"/>
        <v/>
      </c>
      <c r="DV93" s="101" t="str">
        <f t="shared" si="1227"/>
        <v/>
      </c>
      <c r="DW93" s="102" t="str">
        <f t="shared" si="1110"/>
        <v/>
      </c>
      <c r="DX93" s="102" t="str">
        <f t="shared" si="1111"/>
        <v/>
      </c>
      <c r="DY93" s="104" t="str">
        <f t="shared" si="1228"/>
        <v/>
      </c>
      <c r="DZ93" s="105" t="str">
        <f t="shared" si="1229"/>
        <v/>
      </c>
      <c r="EA93" s="106" t="str">
        <f t="shared" si="1230"/>
        <v/>
      </c>
      <c r="EB93" s="107" t="str">
        <f t="shared" si="1231"/>
        <v/>
      </c>
      <c r="EC93" s="108" t="str">
        <f t="shared" si="1232"/>
        <v/>
      </c>
      <c r="ED93" s="2" t="str">
        <f t="shared" si="1233"/>
        <v/>
      </c>
      <c r="EE93" s="99"/>
      <c r="EF93" s="244"/>
      <c r="EG93" s="100" t="str">
        <f t="shared" si="1047"/>
        <v/>
      </c>
      <c r="EH93" s="101" t="str">
        <f t="shared" si="1142"/>
        <v/>
      </c>
      <c r="EI93" s="102" t="str">
        <f t="shared" si="623"/>
        <v/>
      </c>
      <c r="EJ93" s="102" t="str">
        <f t="shared" si="614"/>
        <v/>
      </c>
      <c r="EK93" s="104" t="str">
        <f t="shared" si="1143"/>
        <v/>
      </c>
      <c r="EL93" s="105" t="str">
        <f t="shared" si="1144"/>
        <v/>
      </c>
      <c r="EM93" s="106" t="str">
        <f t="shared" si="1145"/>
        <v/>
      </c>
      <c r="EN93" s="107" t="str">
        <f t="shared" si="1146"/>
        <v/>
      </c>
      <c r="EO93" s="108" t="str">
        <f t="shared" si="1147"/>
        <v/>
      </c>
      <c r="EP93" s="2" t="str">
        <f t="shared" si="1148"/>
        <v/>
      </c>
      <c r="EQ93" s="99"/>
      <c r="ER93" s="244"/>
      <c r="ES93" s="100" t="str">
        <f t="shared" si="1048"/>
        <v/>
      </c>
      <c r="ET93" s="101" t="str">
        <f t="shared" si="1049"/>
        <v/>
      </c>
      <c r="EU93" s="102" t="str">
        <f t="shared" si="1050"/>
        <v/>
      </c>
      <c r="EV93" s="102" t="str">
        <f t="shared" si="1051"/>
        <v/>
      </c>
      <c r="EW93" s="104" t="str">
        <f t="shared" si="1052"/>
        <v/>
      </c>
      <c r="EX93" s="105" t="str">
        <f t="shared" si="1053"/>
        <v/>
      </c>
      <c r="EY93" s="106" t="str">
        <f t="shared" si="1054"/>
        <v/>
      </c>
      <c r="EZ93" s="107" t="str">
        <f t="shared" si="1055"/>
        <v/>
      </c>
      <c r="FA93" s="108" t="str">
        <f t="shared" si="1056"/>
        <v/>
      </c>
      <c r="FB93" s="2" t="str">
        <f t="shared" si="1057"/>
        <v/>
      </c>
      <c r="FC93" s="99"/>
      <c r="FD93" s="244"/>
      <c r="FE93" s="100"/>
      <c r="FF93" s="101" t="str">
        <f t="shared" si="1234"/>
        <v/>
      </c>
      <c r="FG93" s="102"/>
      <c r="FH93" s="103"/>
      <c r="FI93" s="104" t="str">
        <f t="shared" si="1235"/>
        <v/>
      </c>
      <c r="FJ93" s="105" t="str">
        <f t="shared" si="1236"/>
        <v/>
      </c>
      <c r="FK93" s="106" t="str">
        <f t="shared" si="1237"/>
        <v/>
      </c>
      <c r="FL93" s="107" t="str">
        <f t="shared" si="1238"/>
        <v/>
      </c>
      <c r="FM93" s="108" t="str">
        <f t="shared" si="1239"/>
        <v/>
      </c>
      <c r="FN93" s="2" t="str">
        <f t="shared" si="1240"/>
        <v/>
      </c>
      <c r="FO93" s="99"/>
      <c r="FP93" s="244"/>
      <c r="FQ93" s="100" t="str">
        <f t="shared" si="1241"/>
        <v/>
      </c>
      <c r="FR93" s="101" t="str">
        <f t="shared" si="1242"/>
        <v/>
      </c>
      <c r="FS93" s="102"/>
      <c r="FT93" s="103"/>
      <c r="FU93" s="104" t="str">
        <f t="shared" si="1243"/>
        <v/>
      </c>
      <c r="FV93" s="105" t="str">
        <f t="shared" si="1244"/>
        <v/>
      </c>
      <c r="FW93" s="106" t="str">
        <f t="shared" si="1245"/>
        <v/>
      </c>
      <c r="FX93" s="107" t="str">
        <f t="shared" si="1246"/>
        <v/>
      </c>
      <c r="FY93" s="108" t="str">
        <f t="shared" si="1247"/>
        <v/>
      </c>
      <c r="FZ93" s="2" t="str">
        <f t="shared" si="1248"/>
        <v/>
      </c>
      <c r="GA93" s="99"/>
      <c r="GB93" s="244"/>
      <c r="GC93" s="100" t="str">
        <f t="shared" si="1249"/>
        <v/>
      </c>
      <c r="GD93" s="101" t="str">
        <f t="shared" si="1250"/>
        <v/>
      </c>
      <c r="GE93" s="102"/>
      <c r="GF93" s="103"/>
      <c r="GG93" s="104" t="str">
        <f t="shared" si="1251"/>
        <v/>
      </c>
      <c r="GH93" s="105" t="str">
        <f t="shared" si="1252"/>
        <v/>
      </c>
      <c r="GI93" s="106" t="str">
        <f t="shared" si="1253"/>
        <v/>
      </c>
      <c r="GJ93" s="107" t="str">
        <f t="shared" si="1254"/>
        <v/>
      </c>
      <c r="GK93" s="108" t="str">
        <f t="shared" si="1255"/>
        <v/>
      </c>
      <c r="GL93" s="2" t="str">
        <f t="shared" si="1256"/>
        <v/>
      </c>
      <c r="GM93" s="99"/>
      <c r="GN93" s="244"/>
      <c r="GO93" s="100" t="str">
        <f t="shared" si="1257"/>
        <v/>
      </c>
      <c r="GP93" s="101" t="str">
        <f t="shared" si="1258"/>
        <v/>
      </c>
      <c r="GQ93" s="102"/>
      <c r="GR93" s="103"/>
      <c r="GS93" s="104" t="str">
        <f t="shared" si="1259"/>
        <v/>
      </c>
      <c r="GT93" s="105" t="str">
        <f t="shared" si="1260"/>
        <v/>
      </c>
      <c r="GU93" s="106" t="str">
        <f t="shared" si="1261"/>
        <v/>
      </c>
      <c r="GV93" s="107" t="str">
        <f t="shared" si="1262"/>
        <v/>
      </c>
      <c r="GW93" s="108" t="str">
        <f t="shared" si="1263"/>
        <v/>
      </c>
      <c r="GX93" s="2" t="str">
        <f t="shared" si="1264"/>
        <v/>
      </c>
      <c r="GY93" s="99"/>
      <c r="GZ93" s="244"/>
      <c r="HA93" s="100" t="str">
        <f t="shared" si="1265"/>
        <v/>
      </c>
      <c r="HB93" s="101" t="str">
        <f t="shared" si="1266"/>
        <v/>
      </c>
      <c r="HC93" s="102"/>
      <c r="HD93" s="103"/>
      <c r="HE93" s="104" t="str">
        <f t="shared" si="1267"/>
        <v/>
      </c>
      <c r="HF93" s="105" t="str">
        <f t="shared" si="1268"/>
        <v/>
      </c>
      <c r="HG93" s="106" t="str">
        <f t="shared" si="1269"/>
        <v/>
      </c>
      <c r="HH93" s="107" t="str">
        <f t="shared" si="1270"/>
        <v/>
      </c>
      <c r="HI93" s="108" t="str">
        <f t="shared" si="1271"/>
        <v/>
      </c>
      <c r="HJ93" s="2" t="str">
        <f t="shared" si="1272"/>
        <v/>
      </c>
      <c r="HK93" s="99"/>
      <c r="HL93" s="244"/>
      <c r="HM93" s="100" t="str">
        <f t="shared" si="1273"/>
        <v/>
      </c>
      <c r="HN93" s="101" t="str">
        <f t="shared" si="1274"/>
        <v/>
      </c>
      <c r="HO93" s="102"/>
      <c r="HP93" s="103"/>
      <c r="HQ93" s="104" t="str">
        <f t="shared" si="1275"/>
        <v/>
      </c>
      <c r="HR93" s="105" t="str">
        <f t="shared" si="1276"/>
        <v/>
      </c>
      <c r="HS93" s="106" t="str">
        <f t="shared" si="1277"/>
        <v/>
      </c>
      <c r="HT93" s="107" t="str">
        <f t="shared" si="1278"/>
        <v/>
      </c>
      <c r="HU93" s="108" t="str">
        <f t="shared" si="1279"/>
        <v/>
      </c>
      <c r="HV93" s="2" t="str">
        <f t="shared" si="1280"/>
        <v/>
      </c>
      <c r="HW93" s="99"/>
      <c r="HX93" s="244"/>
      <c r="HY93" s="100" t="str">
        <f t="shared" si="1281"/>
        <v/>
      </c>
      <c r="HZ93" s="101" t="str">
        <f t="shared" si="1282"/>
        <v/>
      </c>
      <c r="IA93" s="102"/>
      <c r="IB93" s="103"/>
      <c r="IC93" s="104" t="str">
        <f t="shared" si="1283"/>
        <v/>
      </c>
      <c r="ID93" s="105" t="str">
        <f t="shared" si="1284"/>
        <v/>
      </c>
      <c r="IE93" s="106" t="str">
        <f t="shared" si="1285"/>
        <v/>
      </c>
      <c r="IF93" s="107" t="str">
        <f t="shared" si="1286"/>
        <v/>
      </c>
      <c r="IG93" s="108" t="str">
        <f t="shared" si="1287"/>
        <v/>
      </c>
      <c r="IH93" s="2" t="str">
        <f t="shared" si="1288"/>
        <v/>
      </c>
      <c r="II93" s="99"/>
      <c r="IJ93" s="244"/>
      <c r="IK93" s="100" t="str">
        <f t="shared" si="1289"/>
        <v/>
      </c>
      <c r="IL93" s="101" t="str">
        <f t="shared" si="1290"/>
        <v/>
      </c>
      <c r="IM93" s="102"/>
      <c r="IN93" s="103"/>
      <c r="IO93" s="104" t="str">
        <f t="shared" si="1291"/>
        <v/>
      </c>
      <c r="IP93" s="105" t="str">
        <f t="shared" si="1292"/>
        <v/>
      </c>
      <c r="IQ93" s="106" t="str">
        <f t="shared" si="1293"/>
        <v/>
      </c>
      <c r="IR93" s="107" t="str">
        <f t="shared" si="1294"/>
        <v/>
      </c>
      <c r="IS93" s="108" t="str">
        <f t="shared" si="1295"/>
        <v/>
      </c>
      <c r="IT93" s="2" t="str">
        <f t="shared" si="1296"/>
        <v/>
      </c>
      <c r="IU93" s="99"/>
      <c r="IV93" s="244"/>
      <c r="IW93" s="100" t="str">
        <f t="shared" si="1297"/>
        <v/>
      </c>
      <c r="IX93" s="101" t="str">
        <f t="shared" si="1298"/>
        <v/>
      </c>
      <c r="IY93" s="102"/>
      <c r="IZ93" s="103"/>
      <c r="JA93" s="104" t="str">
        <f t="shared" si="1299"/>
        <v/>
      </c>
      <c r="JB93" s="105" t="str">
        <f t="shared" si="1300"/>
        <v/>
      </c>
      <c r="JC93" s="106" t="str">
        <f t="shared" si="1301"/>
        <v/>
      </c>
      <c r="JD93" s="107" t="str">
        <f t="shared" si="1302"/>
        <v/>
      </c>
      <c r="JE93" s="108" t="str">
        <f t="shared" si="1303"/>
        <v/>
      </c>
      <c r="JF93" s="2" t="str">
        <f t="shared" si="1304"/>
        <v/>
      </c>
      <c r="JG93" s="99"/>
      <c r="JH93" s="244"/>
      <c r="JI93" s="100" t="str">
        <f t="shared" si="1305"/>
        <v/>
      </c>
      <c r="JJ93" s="101" t="str">
        <f t="shared" si="1306"/>
        <v/>
      </c>
      <c r="JK93" s="102"/>
      <c r="JL93" s="103"/>
      <c r="JM93" s="104" t="str">
        <f t="shared" si="1307"/>
        <v/>
      </c>
      <c r="JN93" s="105" t="str">
        <f t="shared" si="1308"/>
        <v/>
      </c>
      <c r="JO93" s="106" t="str">
        <f t="shared" si="1309"/>
        <v/>
      </c>
      <c r="JP93" s="107" t="str">
        <f t="shared" si="1310"/>
        <v/>
      </c>
      <c r="JQ93" s="108" t="str">
        <f t="shared" si="1311"/>
        <v/>
      </c>
      <c r="JR93" s="2" t="str">
        <f t="shared" si="1312"/>
        <v/>
      </c>
      <c r="JS93" s="99"/>
      <c r="JT93" s="244"/>
      <c r="JU93" s="100" t="str">
        <f t="shared" si="1313"/>
        <v/>
      </c>
      <c r="JV93" s="101" t="str">
        <f t="shared" si="1314"/>
        <v/>
      </c>
      <c r="JW93" s="102"/>
      <c r="JX93" s="103"/>
      <c r="JY93" s="104" t="str">
        <f t="shared" si="1315"/>
        <v/>
      </c>
      <c r="JZ93" s="105" t="str">
        <f t="shared" si="1316"/>
        <v/>
      </c>
      <c r="KA93" s="106" t="str">
        <f t="shared" si="1317"/>
        <v/>
      </c>
      <c r="KB93" s="107" t="str">
        <f t="shared" si="1318"/>
        <v/>
      </c>
      <c r="KC93" s="108" t="str">
        <f t="shared" si="1319"/>
        <v/>
      </c>
      <c r="KD93" s="2" t="str">
        <f t="shared" si="1320"/>
        <v/>
      </c>
      <c r="KE93" s="99"/>
      <c r="KF93" s="244"/>
    </row>
    <row r="94" spans="1:292" ht="13.5" customHeight="1" x14ac:dyDescent="0.25">
      <c r="A94" s="20"/>
      <c r="B94" s="2" t="s">
        <v>592</v>
      </c>
      <c r="C94" s="2" t="s">
        <v>593</v>
      </c>
      <c r="E94" s="100" t="str">
        <f t="shared" si="1149"/>
        <v/>
      </c>
      <c r="F94" s="101" t="str">
        <f t="shared" si="1150"/>
        <v/>
      </c>
      <c r="G94" s="102"/>
      <c r="H94" s="103"/>
      <c r="I94" s="104" t="str">
        <f t="shared" si="1151"/>
        <v/>
      </c>
      <c r="J94" s="105" t="str">
        <f t="shared" si="1152"/>
        <v/>
      </c>
      <c r="K94" s="106" t="str">
        <f t="shared" si="1153"/>
        <v/>
      </c>
      <c r="L94" s="107" t="str">
        <f t="shared" si="1154"/>
        <v/>
      </c>
      <c r="M94" s="108" t="str">
        <f t="shared" si="1155"/>
        <v/>
      </c>
      <c r="N94" s="2" t="str">
        <f t="shared" si="1156"/>
        <v/>
      </c>
      <c r="O94" s="99"/>
      <c r="P94" s="244" t="s">
        <v>292</v>
      </c>
      <c r="Q94" s="100" t="str">
        <f t="shared" si="1157"/>
        <v/>
      </c>
      <c r="R94" s="101" t="str">
        <f t="shared" si="1158"/>
        <v/>
      </c>
      <c r="S94" s="102"/>
      <c r="T94" s="103"/>
      <c r="U94" s="104" t="str">
        <f t="shared" si="1159"/>
        <v/>
      </c>
      <c r="V94" s="105" t="str">
        <f t="shared" si="1160"/>
        <v/>
      </c>
      <c r="W94" s="106" t="str">
        <f t="shared" si="1161"/>
        <v/>
      </c>
      <c r="X94" s="107" t="str">
        <f t="shared" si="1162"/>
        <v/>
      </c>
      <c r="Y94" s="108" t="str">
        <f t="shared" si="1163"/>
        <v/>
      </c>
      <c r="Z94" s="2" t="str">
        <f t="shared" si="1164"/>
        <v/>
      </c>
      <c r="AA94" s="99"/>
      <c r="AB94" s="244" t="s">
        <v>292</v>
      </c>
      <c r="AC94" s="100" t="str">
        <f t="shared" si="1165"/>
        <v/>
      </c>
      <c r="AD94" s="101" t="str">
        <f t="shared" si="1166"/>
        <v/>
      </c>
      <c r="AE94" s="102" t="s">
        <v>292</v>
      </c>
      <c r="AF94" s="103" t="s">
        <v>292</v>
      </c>
      <c r="AG94" s="104" t="str">
        <f t="shared" si="1167"/>
        <v/>
      </c>
      <c r="AH94" s="105" t="str">
        <f t="shared" si="1168"/>
        <v/>
      </c>
      <c r="AI94" s="106" t="str">
        <f t="shared" si="1169"/>
        <v/>
      </c>
      <c r="AJ94" s="107" t="str">
        <f t="shared" si="1170"/>
        <v/>
      </c>
      <c r="AK94" s="108" t="str">
        <f t="shared" si="1171"/>
        <v/>
      </c>
      <c r="AL94" s="2" t="str">
        <f t="shared" si="1172"/>
        <v/>
      </c>
      <c r="AM94" s="99"/>
      <c r="AN94" s="244" t="s">
        <v>292</v>
      </c>
      <c r="AO94" s="100" t="str">
        <f t="shared" si="1173"/>
        <v/>
      </c>
      <c r="AP94" s="101" t="str">
        <f t="shared" si="1174"/>
        <v/>
      </c>
      <c r="AQ94" s="102" t="s">
        <v>292</v>
      </c>
      <c r="AR94" s="103" t="s">
        <v>292</v>
      </c>
      <c r="AS94" s="104" t="str">
        <f t="shared" si="1175"/>
        <v/>
      </c>
      <c r="AT94" s="105" t="str">
        <f t="shared" si="1176"/>
        <v/>
      </c>
      <c r="AU94" s="106" t="str">
        <f t="shared" si="1177"/>
        <v/>
      </c>
      <c r="AV94" s="107" t="s">
        <v>292</v>
      </c>
      <c r="AW94" s="108" t="str">
        <f t="shared" si="1178"/>
        <v/>
      </c>
      <c r="AX94" s="2" t="str">
        <f t="shared" si="1179"/>
        <v/>
      </c>
      <c r="AY94" s="99"/>
      <c r="AZ94" s="244" t="s">
        <v>292</v>
      </c>
      <c r="BA94" s="100" t="str">
        <f t="shared" si="1180"/>
        <v/>
      </c>
      <c r="BB94" s="101" t="str">
        <f t="shared" si="1181"/>
        <v/>
      </c>
      <c r="BC94" s="102" t="s">
        <v>292</v>
      </c>
      <c r="BD94" s="103" t="s">
        <v>292</v>
      </c>
      <c r="BE94" s="104" t="str">
        <f t="shared" si="1182"/>
        <v/>
      </c>
      <c r="BF94" s="105" t="str">
        <f t="shared" si="1183"/>
        <v/>
      </c>
      <c r="BG94" s="106" t="str">
        <f t="shared" si="1184"/>
        <v/>
      </c>
      <c r="BH94" s="107" t="str">
        <f t="shared" si="1185"/>
        <v/>
      </c>
      <c r="BI94" s="108" t="str">
        <f t="shared" si="1186"/>
        <v/>
      </c>
      <c r="BJ94" s="2" t="str">
        <f t="shared" si="1187"/>
        <v/>
      </c>
      <c r="BK94" s="99"/>
      <c r="BL94" s="244" t="s">
        <v>292</v>
      </c>
      <c r="BM94" s="100" t="str">
        <f t="shared" si="1188"/>
        <v/>
      </c>
      <c r="BN94" s="101" t="str">
        <f t="shared" si="1189"/>
        <v/>
      </c>
      <c r="BO94" s="102" t="s">
        <v>292</v>
      </c>
      <c r="BP94" s="103" t="s">
        <v>292</v>
      </c>
      <c r="BQ94" s="104" t="str">
        <f t="shared" si="1190"/>
        <v/>
      </c>
      <c r="BR94" s="105" t="str">
        <f t="shared" si="1191"/>
        <v/>
      </c>
      <c r="BS94" s="106" t="str">
        <f t="shared" si="1192"/>
        <v/>
      </c>
      <c r="BT94" s="107" t="s">
        <v>292</v>
      </c>
      <c r="BU94" s="108" t="str">
        <f t="shared" si="1193"/>
        <v/>
      </c>
      <c r="BV94" s="2" t="str">
        <f t="shared" si="1194"/>
        <v/>
      </c>
      <c r="BW94" s="99"/>
      <c r="BX94" s="244" t="s">
        <v>292</v>
      </c>
      <c r="BY94" s="100">
        <f t="shared" si="1195"/>
        <v>40106</v>
      </c>
      <c r="BZ94" s="101" t="str">
        <f t="shared" si="1196"/>
        <v>Stoltenberg II</v>
      </c>
      <c r="CA94" s="102">
        <v>38642</v>
      </c>
      <c r="CB94" s="103">
        <v>39373</v>
      </c>
      <c r="CC94" s="104" t="str">
        <f t="shared" si="1197"/>
        <v>Karita Bekkemellem</v>
      </c>
      <c r="CD94" s="105" t="str">
        <f t="shared" si="1198"/>
        <v>1965</v>
      </c>
      <c r="CE94" s="106" t="str">
        <f t="shared" si="1199"/>
        <v>female</v>
      </c>
      <c r="CF94" s="107" t="s">
        <v>295</v>
      </c>
      <c r="CG94" s="108" t="str">
        <f t="shared" si="1200"/>
        <v>Bekkemellem_Karita_1965</v>
      </c>
      <c r="CH94" s="2" t="str">
        <f t="shared" si="1201"/>
        <v/>
      </c>
      <c r="CI94" s="99" t="s">
        <v>609</v>
      </c>
      <c r="CJ94" s="2" t="s">
        <v>672</v>
      </c>
      <c r="CK94" s="100">
        <f t="shared" si="1202"/>
        <v>41563</v>
      </c>
      <c r="CL94" s="101" t="str">
        <f t="shared" si="1203"/>
        <v>Stoltenberg III</v>
      </c>
      <c r="CM94" s="102">
        <v>40106</v>
      </c>
      <c r="CN94" s="103">
        <v>40179</v>
      </c>
      <c r="CO94" s="104" t="str">
        <f t="shared" si="1204"/>
        <v>Audun Lysbakken</v>
      </c>
      <c r="CP94" s="105" t="str">
        <f t="shared" si="1205"/>
        <v>1977</v>
      </c>
      <c r="CQ94" s="106" t="str">
        <f t="shared" si="1206"/>
        <v>male</v>
      </c>
      <c r="CR94" s="107" t="s">
        <v>300</v>
      </c>
      <c r="CS94" s="108" t="str">
        <f t="shared" si="1207"/>
        <v>Lysbakken_Audun_1977</v>
      </c>
      <c r="CT94" s="2" t="str">
        <f t="shared" si="1208"/>
        <v/>
      </c>
      <c r="CU94" s="99"/>
      <c r="CV94" s="244" t="s">
        <v>673</v>
      </c>
      <c r="CW94" s="100" t="str">
        <f t="shared" si="1209"/>
        <v/>
      </c>
      <c r="CX94" s="101" t="str">
        <f t="shared" si="1210"/>
        <v/>
      </c>
      <c r="CY94" s="102" t="str">
        <f t="shared" si="1211"/>
        <v/>
      </c>
      <c r="CZ94" s="102" t="str">
        <f t="shared" si="1212"/>
        <v/>
      </c>
      <c r="DA94" s="104" t="str">
        <f t="shared" si="1213"/>
        <v/>
      </c>
      <c r="DB94" s="105" t="str">
        <f t="shared" si="1214"/>
        <v/>
      </c>
      <c r="DC94" s="106" t="str">
        <f t="shared" si="1215"/>
        <v/>
      </c>
      <c r="DD94" s="107" t="str">
        <f t="shared" si="1216"/>
        <v/>
      </c>
      <c r="DE94" s="108" t="str">
        <f t="shared" si="1217"/>
        <v/>
      </c>
      <c r="DF94" s="2" t="str">
        <f t="shared" si="1218"/>
        <v/>
      </c>
      <c r="DG94" s="99"/>
      <c r="DH94" s="244"/>
      <c r="DI94" s="100">
        <f t="shared" si="1219"/>
        <v>43487</v>
      </c>
      <c r="DJ94" s="101" t="str">
        <f t="shared" si="1220"/>
        <v>Solberg II</v>
      </c>
      <c r="DK94" s="102">
        <f t="shared" si="1095"/>
        <v>43117</v>
      </c>
      <c r="DL94" s="102">
        <f t="shared" si="1096"/>
        <v>43487</v>
      </c>
      <c r="DM94" s="104" t="str">
        <f t="shared" si="1221"/>
        <v>Linda Cathrine Hofstad Helleland</v>
      </c>
      <c r="DN94" s="105" t="str">
        <f t="shared" si="1222"/>
        <v>1977</v>
      </c>
      <c r="DO94" s="106" t="str">
        <f t="shared" si="1223"/>
        <v>female</v>
      </c>
      <c r="DP94" s="107" t="str">
        <f t="shared" si="1224"/>
        <v>no_h01</v>
      </c>
      <c r="DQ94" s="108" t="str">
        <f t="shared" si="1225"/>
        <v>Helleland_Linda_1977</v>
      </c>
      <c r="DR94" s="2" t="str">
        <f t="shared" si="1226"/>
        <v/>
      </c>
      <c r="DS94" s="99"/>
      <c r="DT94" s="244" t="s">
        <v>916</v>
      </c>
      <c r="DU94" s="100">
        <f t="shared" si="1046"/>
        <v>43830</v>
      </c>
      <c r="DV94" s="101" t="str">
        <f t="shared" si="1227"/>
        <v>Solberg III</v>
      </c>
      <c r="DW94" s="102">
        <f t="shared" si="1110"/>
        <v>43487</v>
      </c>
      <c r="DX94" s="102">
        <f t="shared" si="1111"/>
        <v>43830</v>
      </c>
      <c r="DY94" s="104" t="str">
        <f t="shared" si="1228"/>
        <v>Kjell Ingolf Ropstad</v>
      </c>
      <c r="DZ94" s="105" t="str">
        <f t="shared" si="1229"/>
        <v>1985</v>
      </c>
      <c r="EA94" s="106" t="str">
        <f t="shared" si="1230"/>
        <v>male</v>
      </c>
      <c r="EB94" s="107" t="str">
        <f t="shared" si="1231"/>
        <v>no_krf01</v>
      </c>
      <c r="EC94" s="108" t="str">
        <f t="shared" si="1232"/>
        <v>Ropstad_Kjell_1985</v>
      </c>
      <c r="ED94" s="2" t="str">
        <f t="shared" si="1233"/>
        <v/>
      </c>
      <c r="EE94" s="99"/>
      <c r="EF94" s="244" t="s">
        <v>929</v>
      </c>
      <c r="EG94" s="100">
        <f t="shared" si="1047"/>
        <v>44483</v>
      </c>
      <c r="EH94" s="101" t="str">
        <f t="shared" si="1142"/>
        <v>Solberg IV</v>
      </c>
      <c r="EI94" s="102">
        <f t="shared" si="623"/>
        <v>43854</v>
      </c>
      <c r="EJ94" s="102">
        <v>44459</v>
      </c>
      <c r="EK94" s="104" t="str">
        <f t="shared" si="1143"/>
        <v>Kjell Ingolf Ropstad</v>
      </c>
      <c r="EL94" s="105" t="str">
        <f t="shared" si="1144"/>
        <v>1985</v>
      </c>
      <c r="EM94" s="106" t="str">
        <f t="shared" si="1145"/>
        <v>male</v>
      </c>
      <c r="EN94" s="107" t="str">
        <f t="shared" si="1146"/>
        <v>no_krf01</v>
      </c>
      <c r="EO94" s="108" t="str">
        <f t="shared" si="1147"/>
        <v>Ropstad_Kjell_1985</v>
      </c>
      <c r="EP94" s="2" t="str">
        <f t="shared" si="1148"/>
        <v/>
      </c>
      <c r="EQ94" s="99"/>
      <c r="ER94" s="244" t="s">
        <v>929</v>
      </c>
      <c r="ES94" s="100" t="str">
        <f t="shared" si="1048"/>
        <v/>
      </c>
      <c r="ET94" s="101" t="str">
        <f t="shared" si="1049"/>
        <v/>
      </c>
      <c r="EU94" s="102" t="str">
        <f t="shared" si="1050"/>
        <v/>
      </c>
      <c r="EV94" s="102" t="str">
        <f t="shared" si="1051"/>
        <v/>
      </c>
      <c r="EW94" s="104" t="str">
        <f t="shared" si="1052"/>
        <v/>
      </c>
      <c r="EX94" s="105" t="str">
        <f t="shared" si="1053"/>
        <v/>
      </c>
      <c r="EY94" s="106" t="str">
        <f t="shared" si="1054"/>
        <v/>
      </c>
      <c r="EZ94" s="107" t="str">
        <f t="shared" si="1055"/>
        <v/>
      </c>
      <c r="FA94" s="108" t="str">
        <f t="shared" si="1056"/>
        <v/>
      </c>
      <c r="FB94" s="2" t="str">
        <f t="shared" si="1057"/>
        <v/>
      </c>
      <c r="FC94" s="99"/>
      <c r="FD94" s="244"/>
      <c r="FE94" s="100"/>
      <c r="FF94" s="101" t="str">
        <f t="shared" si="1234"/>
        <v/>
      </c>
      <c r="FG94" s="102"/>
      <c r="FH94" s="103"/>
      <c r="FI94" s="104" t="str">
        <f t="shared" si="1235"/>
        <v/>
      </c>
      <c r="FJ94" s="105" t="str">
        <f t="shared" si="1236"/>
        <v/>
      </c>
      <c r="FK94" s="106" t="str">
        <f t="shared" si="1237"/>
        <v/>
      </c>
      <c r="FL94" s="107" t="str">
        <f t="shared" si="1238"/>
        <v/>
      </c>
      <c r="FM94" s="108" t="str">
        <f t="shared" si="1239"/>
        <v/>
      </c>
      <c r="FN94" s="2" t="str">
        <f t="shared" si="1240"/>
        <v/>
      </c>
      <c r="FO94" s="99"/>
      <c r="FP94" s="244"/>
      <c r="FQ94" s="100" t="str">
        <f t="shared" si="1241"/>
        <v/>
      </c>
      <c r="FR94" s="101" t="str">
        <f t="shared" si="1242"/>
        <v/>
      </c>
      <c r="FS94" s="102"/>
      <c r="FT94" s="103"/>
      <c r="FU94" s="104" t="str">
        <f t="shared" si="1243"/>
        <v/>
      </c>
      <c r="FV94" s="105" t="str">
        <f t="shared" si="1244"/>
        <v/>
      </c>
      <c r="FW94" s="106" t="str">
        <f t="shared" si="1245"/>
        <v/>
      </c>
      <c r="FX94" s="107" t="str">
        <f t="shared" si="1246"/>
        <v/>
      </c>
      <c r="FY94" s="108" t="str">
        <f t="shared" si="1247"/>
        <v/>
      </c>
      <c r="FZ94" s="2" t="str">
        <f t="shared" si="1248"/>
        <v/>
      </c>
      <c r="GA94" s="99"/>
      <c r="GB94" s="244"/>
      <c r="GC94" s="100" t="str">
        <f t="shared" si="1249"/>
        <v/>
      </c>
      <c r="GD94" s="101" t="str">
        <f t="shared" si="1250"/>
        <v/>
      </c>
      <c r="GE94" s="102"/>
      <c r="GF94" s="103"/>
      <c r="GG94" s="104" t="str">
        <f t="shared" si="1251"/>
        <v/>
      </c>
      <c r="GH94" s="105" t="str">
        <f t="shared" si="1252"/>
        <v/>
      </c>
      <c r="GI94" s="106" t="str">
        <f t="shared" si="1253"/>
        <v/>
      </c>
      <c r="GJ94" s="107" t="str">
        <f t="shared" si="1254"/>
        <v/>
      </c>
      <c r="GK94" s="108" t="str">
        <f t="shared" si="1255"/>
        <v/>
      </c>
      <c r="GL94" s="2" t="str">
        <f t="shared" si="1256"/>
        <v/>
      </c>
      <c r="GM94" s="99"/>
      <c r="GN94" s="244"/>
      <c r="GO94" s="100" t="str">
        <f t="shared" si="1257"/>
        <v/>
      </c>
      <c r="GP94" s="101" t="str">
        <f t="shared" si="1258"/>
        <v/>
      </c>
      <c r="GQ94" s="102"/>
      <c r="GR94" s="103"/>
      <c r="GS94" s="104" t="str">
        <f t="shared" si="1259"/>
        <v/>
      </c>
      <c r="GT94" s="105" t="str">
        <f t="shared" si="1260"/>
        <v/>
      </c>
      <c r="GU94" s="106" t="str">
        <f t="shared" si="1261"/>
        <v/>
      </c>
      <c r="GV94" s="107" t="str">
        <f t="shared" si="1262"/>
        <v/>
      </c>
      <c r="GW94" s="108" t="str">
        <f t="shared" si="1263"/>
        <v/>
      </c>
      <c r="GX94" s="2" t="str">
        <f t="shared" si="1264"/>
        <v/>
      </c>
      <c r="GY94" s="99"/>
      <c r="GZ94" s="244"/>
      <c r="HA94" s="100" t="str">
        <f t="shared" si="1265"/>
        <v/>
      </c>
      <c r="HB94" s="101" t="str">
        <f t="shared" si="1266"/>
        <v/>
      </c>
      <c r="HC94" s="102"/>
      <c r="HD94" s="103"/>
      <c r="HE94" s="104" t="str">
        <f t="shared" si="1267"/>
        <v/>
      </c>
      <c r="HF94" s="105" t="str">
        <f t="shared" si="1268"/>
        <v/>
      </c>
      <c r="HG94" s="106" t="str">
        <f t="shared" si="1269"/>
        <v/>
      </c>
      <c r="HH94" s="107" t="str">
        <f t="shared" si="1270"/>
        <v/>
      </c>
      <c r="HI94" s="108" t="str">
        <f t="shared" si="1271"/>
        <v/>
      </c>
      <c r="HJ94" s="2" t="str">
        <f t="shared" si="1272"/>
        <v/>
      </c>
      <c r="HK94" s="99"/>
      <c r="HL94" s="244"/>
      <c r="HM94" s="100" t="str">
        <f t="shared" si="1273"/>
        <v/>
      </c>
      <c r="HN94" s="101" t="str">
        <f t="shared" si="1274"/>
        <v/>
      </c>
      <c r="HO94" s="102"/>
      <c r="HP94" s="103"/>
      <c r="HQ94" s="104" t="str">
        <f t="shared" si="1275"/>
        <v/>
      </c>
      <c r="HR94" s="105" t="str">
        <f t="shared" si="1276"/>
        <v/>
      </c>
      <c r="HS94" s="106" t="str">
        <f t="shared" si="1277"/>
        <v/>
      </c>
      <c r="HT94" s="107" t="str">
        <f t="shared" si="1278"/>
        <v/>
      </c>
      <c r="HU94" s="108" t="str">
        <f t="shared" si="1279"/>
        <v/>
      </c>
      <c r="HV94" s="2" t="str">
        <f t="shared" si="1280"/>
        <v/>
      </c>
      <c r="HW94" s="99"/>
      <c r="HX94" s="244"/>
      <c r="HY94" s="100" t="str">
        <f t="shared" si="1281"/>
        <v/>
      </c>
      <c r="HZ94" s="101" t="str">
        <f t="shared" si="1282"/>
        <v/>
      </c>
      <c r="IA94" s="102"/>
      <c r="IB94" s="103"/>
      <c r="IC94" s="104" t="str">
        <f t="shared" si="1283"/>
        <v/>
      </c>
      <c r="ID94" s="105" t="str">
        <f t="shared" si="1284"/>
        <v/>
      </c>
      <c r="IE94" s="106" t="str">
        <f t="shared" si="1285"/>
        <v/>
      </c>
      <c r="IF94" s="107" t="str">
        <f t="shared" si="1286"/>
        <v/>
      </c>
      <c r="IG94" s="108" t="str">
        <f t="shared" si="1287"/>
        <v/>
      </c>
      <c r="IH94" s="2" t="str">
        <f t="shared" si="1288"/>
        <v/>
      </c>
      <c r="II94" s="99"/>
      <c r="IJ94" s="244"/>
      <c r="IK94" s="100" t="str">
        <f t="shared" si="1289"/>
        <v/>
      </c>
      <c r="IL94" s="101" t="str">
        <f t="shared" si="1290"/>
        <v/>
      </c>
      <c r="IM94" s="102"/>
      <c r="IN94" s="103"/>
      <c r="IO94" s="104" t="str">
        <f t="shared" si="1291"/>
        <v/>
      </c>
      <c r="IP94" s="105" t="str">
        <f t="shared" si="1292"/>
        <v/>
      </c>
      <c r="IQ94" s="106" t="str">
        <f t="shared" si="1293"/>
        <v/>
      </c>
      <c r="IR94" s="107" t="str">
        <f t="shared" si="1294"/>
        <v/>
      </c>
      <c r="IS94" s="108" t="str">
        <f t="shared" si="1295"/>
        <v/>
      </c>
      <c r="IT94" s="2" t="str">
        <f t="shared" si="1296"/>
        <v/>
      </c>
      <c r="IU94" s="99"/>
      <c r="IV94" s="244"/>
      <c r="IW94" s="100" t="str">
        <f t="shared" si="1297"/>
        <v/>
      </c>
      <c r="IX94" s="101" t="str">
        <f t="shared" si="1298"/>
        <v/>
      </c>
      <c r="IY94" s="102"/>
      <c r="IZ94" s="103"/>
      <c r="JA94" s="104" t="str">
        <f t="shared" si="1299"/>
        <v/>
      </c>
      <c r="JB94" s="105" t="str">
        <f t="shared" si="1300"/>
        <v/>
      </c>
      <c r="JC94" s="106" t="str">
        <f t="shared" si="1301"/>
        <v/>
      </c>
      <c r="JD94" s="107" t="str">
        <f t="shared" si="1302"/>
        <v/>
      </c>
      <c r="JE94" s="108" t="str">
        <f t="shared" si="1303"/>
        <v/>
      </c>
      <c r="JF94" s="2" t="str">
        <f t="shared" si="1304"/>
        <v/>
      </c>
      <c r="JG94" s="99"/>
      <c r="JH94" s="244"/>
      <c r="JI94" s="100" t="str">
        <f t="shared" si="1305"/>
        <v/>
      </c>
      <c r="JJ94" s="101" t="str">
        <f t="shared" si="1306"/>
        <v/>
      </c>
      <c r="JK94" s="102"/>
      <c r="JL94" s="103"/>
      <c r="JM94" s="104" t="str">
        <f t="shared" si="1307"/>
        <v/>
      </c>
      <c r="JN94" s="105" t="str">
        <f t="shared" si="1308"/>
        <v/>
      </c>
      <c r="JO94" s="106" t="str">
        <f t="shared" si="1309"/>
        <v/>
      </c>
      <c r="JP94" s="107" t="str">
        <f t="shared" si="1310"/>
        <v/>
      </c>
      <c r="JQ94" s="108" t="str">
        <f t="shared" si="1311"/>
        <v/>
      </c>
      <c r="JR94" s="2" t="str">
        <f t="shared" si="1312"/>
        <v/>
      </c>
      <c r="JS94" s="99"/>
      <c r="JT94" s="244"/>
      <c r="JU94" s="100" t="str">
        <f t="shared" si="1313"/>
        <v/>
      </c>
      <c r="JV94" s="101" t="str">
        <f t="shared" si="1314"/>
        <v/>
      </c>
      <c r="JW94" s="102"/>
      <c r="JX94" s="103"/>
      <c r="JY94" s="104" t="str">
        <f t="shared" si="1315"/>
        <v/>
      </c>
      <c r="JZ94" s="105" t="str">
        <f t="shared" si="1316"/>
        <v/>
      </c>
      <c r="KA94" s="106" t="str">
        <f t="shared" si="1317"/>
        <v/>
      </c>
      <c r="KB94" s="107" t="str">
        <f t="shared" si="1318"/>
        <v/>
      </c>
      <c r="KC94" s="108" t="str">
        <f t="shared" si="1319"/>
        <v/>
      </c>
      <c r="KD94" s="2" t="str">
        <f t="shared" si="1320"/>
        <v/>
      </c>
      <c r="KE94" s="99"/>
      <c r="KF94" s="244"/>
    </row>
    <row r="95" spans="1:292" ht="13.5" customHeight="1" x14ac:dyDescent="0.25">
      <c r="A95" s="20"/>
      <c r="B95" s="2" t="s">
        <v>592</v>
      </c>
      <c r="C95" s="2" t="s">
        <v>593</v>
      </c>
      <c r="E95" s="100" t="str">
        <f t="shared" si="1149"/>
        <v/>
      </c>
      <c r="F95" s="101" t="str">
        <f t="shared" si="1150"/>
        <v/>
      </c>
      <c r="G95" s="102"/>
      <c r="H95" s="103"/>
      <c r="I95" s="104" t="str">
        <f t="shared" si="1151"/>
        <v/>
      </c>
      <c r="J95" s="105" t="str">
        <f t="shared" si="1152"/>
        <v/>
      </c>
      <c r="K95" s="106" t="str">
        <f t="shared" si="1153"/>
        <v/>
      </c>
      <c r="L95" s="107" t="str">
        <f t="shared" si="1154"/>
        <v/>
      </c>
      <c r="M95" s="108" t="str">
        <f t="shared" si="1155"/>
        <v/>
      </c>
      <c r="N95" s="2" t="str">
        <f t="shared" si="1156"/>
        <v/>
      </c>
      <c r="O95" s="99"/>
      <c r="P95" s="244" t="s">
        <v>292</v>
      </c>
      <c r="Q95" s="100" t="str">
        <f t="shared" si="1157"/>
        <v/>
      </c>
      <c r="R95" s="101" t="str">
        <f t="shared" si="1158"/>
        <v/>
      </c>
      <c r="S95" s="102"/>
      <c r="T95" s="103"/>
      <c r="U95" s="104" t="str">
        <f t="shared" si="1159"/>
        <v/>
      </c>
      <c r="V95" s="105" t="str">
        <f t="shared" si="1160"/>
        <v/>
      </c>
      <c r="W95" s="106" t="str">
        <f t="shared" si="1161"/>
        <v/>
      </c>
      <c r="X95" s="107" t="str">
        <f t="shared" si="1162"/>
        <v/>
      </c>
      <c r="Y95" s="108" t="str">
        <f t="shared" si="1163"/>
        <v/>
      </c>
      <c r="Z95" s="2" t="str">
        <f t="shared" si="1164"/>
        <v/>
      </c>
      <c r="AA95" s="99"/>
      <c r="AB95" s="244" t="s">
        <v>292</v>
      </c>
      <c r="AC95" s="100" t="str">
        <f t="shared" si="1165"/>
        <v/>
      </c>
      <c r="AD95" s="101" t="str">
        <f t="shared" si="1166"/>
        <v/>
      </c>
      <c r="AE95" s="102" t="s">
        <v>292</v>
      </c>
      <c r="AF95" s="103" t="s">
        <v>292</v>
      </c>
      <c r="AG95" s="104" t="str">
        <f t="shared" si="1167"/>
        <v/>
      </c>
      <c r="AH95" s="105" t="str">
        <f t="shared" si="1168"/>
        <v/>
      </c>
      <c r="AI95" s="106" t="str">
        <f t="shared" si="1169"/>
        <v/>
      </c>
      <c r="AJ95" s="107" t="str">
        <f t="shared" si="1170"/>
        <v/>
      </c>
      <c r="AK95" s="108" t="str">
        <f t="shared" si="1171"/>
        <v/>
      </c>
      <c r="AL95" s="2" t="str">
        <f t="shared" si="1172"/>
        <v/>
      </c>
      <c r="AM95" s="99"/>
      <c r="AN95" s="244" t="s">
        <v>292</v>
      </c>
      <c r="AO95" s="100" t="str">
        <f t="shared" si="1173"/>
        <v/>
      </c>
      <c r="AP95" s="101" t="str">
        <f t="shared" si="1174"/>
        <v/>
      </c>
      <c r="AQ95" s="102" t="s">
        <v>292</v>
      </c>
      <c r="AR95" s="103" t="s">
        <v>292</v>
      </c>
      <c r="AS95" s="104" t="str">
        <f t="shared" si="1175"/>
        <v/>
      </c>
      <c r="AT95" s="105" t="str">
        <f t="shared" si="1176"/>
        <v/>
      </c>
      <c r="AU95" s="106" t="str">
        <f t="shared" si="1177"/>
        <v/>
      </c>
      <c r="AV95" s="107" t="s">
        <v>292</v>
      </c>
      <c r="AW95" s="108" t="str">
        <f t="shared" si="1178"/>
        <v/>
      </c>
      <c r="AX95" s="2" t="str">
        <f t="shared" si="1179"/>
        <v/>
      </c>
      <c r="AY95" s="99"/>
      <c r="AZ95" s="244" t="s">
        <v>292</v>
      </c>
      <c r="BA95" s="100" t="str">
        <f t="shared" si="1180"/>
        <v/>
      </c>
      <c r="BB95" s="101" t="str">
        <f t="shared" si="1181"/>
        <v/>
      </c>
      <c r="BC95" s="102" t="s">
        <v>292</v>
      </c>
      <c r="BD95" s="103" t="s">
        <v>292</v>
      </c>
      <c r="BE95" s="104" t="str">
        <f t="shared" si="1182"/>
        <v/>
      </c>
      <c r="BF95" s="105" t="str">
        <f t="shared" si="1183"/>
        <v/>
      </c>
      <c r="BG95" s="106" t="str">
        <f t="shared" si="1184"/>
        <v/>
      </c>
      <c r="BH95" s="107" t="str">
        <f t="shared" si="1185"/>
        <v/>
      </c>
      <c r="BI95" s="108" t="str">
        <f t="shared" si="1186"/>
        <v/>
      </c>
      <c r="BJ95" s="2" t="str">
        <f t="shared" si="1187"/>
        <v/>
      </c>
      <c r="BK95" s="99"/>
      <c r="BL95" s="244" t="s">
        <v>292</v>
      </c>
      <c r="BM95" s="100" t="str">
        <f t="shared" si="1188"/>
        <v/>
      </c>
      <c r="BN95" s="101" t="str">
        <f t="shared" si="1189"/>
        <v/>
      </c>
      <c r="BO95" s="102" t="s">
        <v>292</v>
      </c>
      <c r="BP95" s="103" t="s">
        <v>292</v>
      </c>
      <c r="BQ95" s="104" t="str">
        <f t="shared" si="1190"/>
        <v/>
      </c>
      <c r="BR95" s="105" t="str">
        <f t="shared" si="1191"/>
        <v/>
      </c>
      <c r="BS95" s="106" t="str">
        <f t="shared" si="1192"/>
        <v/>
      </c>
      <c r="BT95" s="107" t="s">
        <v>292</v>
      </c>
      <c r="BU95" s="108" t="str">
        <f t="shared" si="1193"/>
        <v/>
      </c>
      <c r="BV95" s="2" t="str">
        <f t="shared" si="1194"/>
        <v/>
      </c>
      <c r="BW95" s="99"/>
      <c r="BX95" s="244" t="s">
        <v>292</v>
      </c>
      <c r="BY95" s="100">
        <f t="shared" si="1195"/>
        <v>40106</v>
      </c>
      <c r="BZ95" s="101" t="str">
        <f t="shared" si="1196"/>
        <v>Stoltenberg II</v>
      </c>
      <c r="CA95" s="102">
        <v>39373</v>
      </c>
      <c r="CB95" s="103">
        <v>39480</v>
      </c>
      <c r="CC95" s="104" t="str">
        <f t="shared" si="1197"/>
        <v>Manuela Ramin-Osmundsen</v>
      </c>
      <c r="CD95" s="105" t="str">
        <f t="shared" si="1198"/>
        <v>1963</v>
      </c>
      <c r="CE95" s="106" t="str">
        <f t="shared" si="1199"/>
        <v>female</v>
      </c>
      <c r="CF95" s="107" t="s">
        <v>295</v>
      </c>
      <c r="CG95" s="108" t="str">
        <f t="shared" si="1200"/>
        <v>Ramin-Osmundsen_Manuela_1963</v>
      </c>
      <c r="CH95" s="2" t="str">
        <f t="shared" si="1201"/>
        <v/>
      </c>
      <c r="CI95" s="99"/>
      <c r="CJ95" s="2" t="s">
        <v>674</v>
      </c>
      <c r="CK95" s="100" t="str">
        <f t="shared" si="1202"/>
        <v/>
      </c>
      <c r="CL95" s="101" t="str">
        <f t="shared" si="1203"/>
        <v/>
      </c>
      <c r="CM95" s="102" t="s">
        <v>292</v>
      </c>
      <c r="CN95" s="103" t="s">
        <v>292</v>
      </c>
      <c r="CO95" s="104" t="str">
        <f t="shared" si="1204"/>
        <v/>
      </c>
      <c r="CP95" s="105" t="str">
        <f t="shared" si="1205"/>
        <v/>
      </c>
      <c r="CQ95" s="106" t="str">
        <f t="shared" si="1206"/>
        <v/>
      </c>
      <c r="CR95" s="107" t="s">
        <v>292</v>
      </c>
      <c r="CS95" s="108" t="str">
        <f t="shared" si="1207"/>
        <v/>
      </c>
      <c r="CT95" s="2" t="str">
        <f t="shared" si="1208"/>
        <v/>
      </c>
      <c r="CU95" s="99"/>
      <c r="CV95" s="244" t="s">
        <v>292</v>
      </c>
      <c r="CW95" s="100" t="str">
        <f t="shared" si="1209"/>
        <v/>
      </c>
      <c r="CX95" s="101" t="str">
        <f t="shared" si="1210"/>
        <v/>
      </c>
      <c r="CY95" s="102" t="str">
        <f t="shared" si="1211"/>
        <v/>
      </c>
      <c r="CZ95" s="102" t="str">
        <f t="shared" si="1212"/>
        <v/>
      </c>
      <c r="DA95" s="104" t="str">
        <f t="shared" si="1213"/>
        <v/>
      </c>
      <c r="DB95" s="105" t="str">
        <f t="shared" si="1214"/>
        <v/>
      </c>
      <c r="DC95" s="106" t="str">
        <f t="shared" si="1215"/>
        <v/>
      </c>
      <c r="DD95" s="107" t="str">
        <f t="shared" si="1216"/>
        <v/>
      </c>
      <c r="DE95" s="108" t="str">
        <f t="shared" si="1217"/>
        <v/>
      </c>
      <c r="DF95" s="2" t="str">
        <f t="shared" si="1218"/>
        <v/>
      </c>
      <c r="DG95" s="99"/>
      <c r="DH95" s="244"/>
      <c r="DI95" s="100" t="str">
        <f t="shared" si="1219"/>
        <v/>
      </c>
      <c r="DJ95" s="101" t="str">
        <f t="shared" si="1220"/>
        <v/>
      </c>
      <c r="DK95" s="102" t="str">
        <f t="shared" si="1095"/>
        <v/>
      </c>
      <c r="DL95" s="102" t="str">
        <f t="shared" si="1096"/>
        <v/>
      </c>
      <c r="DM95" s="104" t="str">
        <f t="shared" si="1221"/>
        <v/>
      </c>
      <c r="DN95" s="105" t="str">
        <f t="shared" si="1222"/>
        <v/>
      </c>
      <c r="DO95" s="106" t="str">
        <f t="shared" si="1223"/>
        <v/>
      </c>
      <c r="DP95" s="107" t="str">
        <f t="shared" si="1224"/>
        <v/>
      </c>
      <c r="DQ95" s="108" t="str">
        <f t="shared" si="1225"/>
        <v/>
      </c>
      <c r="DR95" s="2" t="str">
        <f t="shared" si="1226"/>
        <v/>
      </c>
      <c r="DS95" s="99"/>
      <c r="DT95" s="244"/>
      <c r="DU95" s="100" t="str">
        <f t="shared" si="1046"/>
        <v/>
      </c>
      <c r="DV95" s="101" t="str">
        <f t="shared" si="1227"/>
        <v/>
      </c>
      <c r="DW95" s="102" t="str">
        <f t="shared" si="1110"/>
        <v/>
      </c>
      <c r="DX95" s="102" t="str">
        <f t="shared" si="1111"/>
        <v/>
      </c>
      <c r="DY95" s="104" t="str">
        <f t="shared" si="1228"/>
        <v/>
      </c>
      <c r="DZ95" s="105" t="str">
        <f t="shared" si="1229"/>
        <v/>
      </c>
      <c r="EA95" s="106" t="str">
        <f t="shared" si="1230"/>
        <v/>
      </c>
      <c r="EB95" s="107" t="str">
        <f t="shared" si="1231"/>
        <v/>
      </c>
      <c r="EC95" s="108" t="str">
        <f t="shared" si="1232"/>
        <v/>
      </c>
      <c r="ED95" s="2" t="str">
        <f t="shared" si="1233"/>
        <v/>
      </c>
      <c r="EE95" s="99"/>
      <c r="EF95" s="244"/>
      <c r="EG95" s="100">
        <f t="shared" si="1047"/>
        <v>44483</v>
      </c>
      <c r="EH95" s="101" t="str">
        <f t="shared" si="1142"/>
        <v>Solberg IV</v>
      </c>
      <c r="EI95" s="102">
        <v>44459</v>
      </c>
      <c r="EJ95" s="102">
        <f t="shared" si="614"/>
        <v>44483</v>
      </c>
      <c r="EK95" s="104" t="str">
        <f t="shared" si="1143"/>
        <v>Olaug Bollestad</v>
      </c>
      <c r="EL95" s="105" t="str">
        <f t="shared" si="1144"/>
        <v>1961</v>
      </c>
      <c r="EM95" s="106" t="str">
        <f t="shared" si="1145"/>
        <v>female</v>
      </c>
      <c r="EN95" s="107" t="str">
        <f t="shared" si="1146"/>
        <v>no_krf01</v>
      </c>
      <c r="EO95" s="108" t="str">
        <f t="shared" si="1147"/>
        <v>Bollestad_Olaug_1961</v>
      </c>
      <c r="EP95" s="2" t="str">
        <f t="shared" si="1148"/>
        <v/>
      </c>
      <c r="EQ95" s="99"/>
      <c r="ER95" s="244" t="s">
        <v>927</v>
      </c>
      <c r="ES95" s="100" t="str">
        <f t="shared" si="1048"/>
        <v/>
      </c>
      <c r="ET95" s="101" t="str">
        <f t="shared" si="1049"/>
        <v/>
      </c>
      <c r="EU95" s="102" t="str">
        <f t="shared" si="1050"/>
        <v/>
      </c>
      <c r="EV95" s="102" t="str">
        <f t="shared" si="1051"/>
        <v/>
      </c>
      <c r="EW95" s="104" t="str">
        <f t="shared" si="1052"/>
        <v/>
      </c>
      <c r="EX95" s="105" t="str">
        <f t="shared" si="1053"/>
        <v/>
      </c>
      <c r="EY95" s="106" t="str">
        <f t="shared" si="1054"/>
        <v/>
      </c>
      <c r="EZ95" s="107" t="str">
        <f t="shared" si="1055"/>
        <v/>
      </c>
      <c r="FA95" s="108" t="str">
        <f t="shared" si="1056"/>
        <v/>
      </c>
      <c r="FB95" s="2" t="str">
        <f t="shared" si="1057"/>
        <v/>
      </c>
      <c r="FC95" s="99"/>
      <c r="FD95" s="244"/>
      <c r="FE95" s="100"/>
      <c r="FF95" s="101" t="str">
        <f t="shared" si="1234"/>
        <v/>
      </c>
      <c r="FG95" s="102"/>
      <c r="FH95" s="103"/>
      <c r="FI95" s="104" t="str">
        <f t="shared" si="1235"/>
        <v/>
      </c>
      <c r="FJ95" s="105" t="str">
        <f t="shared" si="1236"/>
        <v/>
      </c>
      <c r="FK95" s="106" t="str">
        <f t="shared" si="1237"/>
        <v/>
      </c>
      <c r="FL95" s="107" t="str">
        <f t="shared" si="1238"/>
        <v/>
      </c>
      <c r="FM95" s="108" t="str">
        <f t="shared" si="1239"/>
        <v/>
      </c>
      <c r="FN95" s="2" t="str">
        <f t="shared" si="1240"/>
        <v/>
      </c>
      <c r="FO95" s="99"/>
      <c r="FP95" s="244"/>
      <c r="FQ95" s="100" t="str">
        <f t="shared" si="1241"/>
        <v/>
      </c>
      <c r="FR95" s="101" t="str">
        <f t="shared" si="1242"/>
        <v/>
      </c>
      <c r="FS95" s="102"/>
      <c r="FT95" s="103"/>
      <c r="FU95" s="104" t="str">
        <f t="shared" si="1243"/>
        <v/>
      </c>
      <c r="FV95" s="105" t="str">
        <f t="shared" si="1244"/>
        <v/>
      </c>
      <c r="FW95" s="106" t="str">
        <f t="shared" si="1245"/>
        <v/>
      </c>
      <c r="FX95" s="107" t="str">
        <f t="shared" si="1246"/>
        <v/>
      </c>
      <c r="FY95" s="108" t="str">
        <f t="shared" si="1247"/>
        <v/>
      </c>
      <c r="FZ95" s="2" t="str">
        <f t="shared" si="1248"/>
        <v/>
      </c>
      <c r="GA95" s="99"/>
      <c r="GB95" s="244"/>
      <c r="GC95" s="100" t="str">
        <f t="shared" si="1249"/>
        <v/>
      </c>
      <c r="GD95" s="101" t="str">
        <f t="shared" si="1250"/>
        <v/>
      </c>
      <c r="GE95" s="102"/>
      <c r="GF95" s="103"/>
      <c r="GG95" s="104" t="str">
        <f t="shared" si="1251"/>
        <v/>
      </c>
      <c r="GH95" s="105" t="str">
        <f t="shared" si="1252"/>
        <v/>
      </c>
      <c r="GI95" s="106" t="str">
        <f t="shared" si="1253"/>
        <v/>
      </c>
      <c r="GJ95" s="107" t="str">
        <f t="shared" si="1254"/>
        <v/>
      </c>
      <c r="GK95" s="108" t="str">
        <f t="shared" si="1255"/>
        <v/>
      </c>
      <c r="GL95" s="2" t="str">
        <f t="shared" si="1256"/>
        <v/>
      </c>
      <c r="GM95" s="99"/>
      <c r="GN95" s="244"/>
      <c r="GO95" s="100" t="str">
        <f t="shared" si="1257"/>
        <v/>
      </c>
      <c r="GP95" s="101" t="str">
        <f t="shared" si="1258"/>
        <v/>
      </c>
      <c r="GQ95" s="102"/>
      <c r="GR95" s="103"/>
      <c r="GS95" s="104" t="str">
        <f t="shared" si="1259"/>
        <v/>
      </c>
      <c r="GT95" s="105" t="str">
        <f t="shared" si="1260"/>
        <v/>
      </c>
      <c r="GU95" s="106" t="str">
        <f t="shared" si="1261"/>
        <v/>
      </c>
      <c r="GV95" s="107" t="str">
        <f t="shared" si="1262"/>
        <v/>
      </c>
      <c r="GW95" s="108" t="str">
        <f t="shared" si="1263"/>
        <v/>
      </c>
      <c r="GX95" s="2" t="str">
        <f t="shared" si="1264"/>
        <v/>
      </c>
      <c r="GY95" s="99"/>
      <c r="GZ95" s="244"/>
      <c r="HA95" s="100" t="str">
        <f t="shared" si="1265"/>
        <v/>
      </c>
      <c r="HB95" s="101" t="str">
        <f t="shared" si="1266"/>
        <v/>
      </c>
      <c r="HC95" s="102"/>
      <c r="HD95" s="103"/>
      <c r="HE95" s="104" t="str">
        <f t="shared" si="1267"/>
        <v/>
      </c>
      <c r="HF95" s="105" t="str">
        <f t="shared" si="1268"/>
        <v/>
      </c>
      <c r="HG95" s="106" t="str">
        <f t="shared" si="1269"/>
        <v/>
      </c>
      <c r="HH95" s="107" t="str">
        <f t="shared" si="1270"/>
        <v/>
      </c>
      <c r="HI95" s="108" t="str">
        <f t="shared" si="1271"/>
        <v/>
      </c>
      <c r="HJ95" s="2" t="str">
        <f t="shared" si="1272"/>
        <v/>
      </c>
      <c r="HK95" s="99"/>
      <c r="HL95" s="244"/>
      <c r="HM95" s="100" t="str">
        <f t="shared" si="1273"/>
        <v/>
      </c>
      <c r="HN95" s="101" t="str">
        <f t="shared" si="1274"/>
        <v/>
      </c>
      <c r="HO95" s="102"/>
      <c r="HP95" s="103"/>
      <c r="HQ95" s="104" t="str">
        <f t="shared" si="1275"/>
        <v/>
      </c>
      <c r="HR95" s="105" t="str">
        <f t="shared" si="1276"/>
        <v/>
      </c>
      <c r="HS95" s="106" t="str">
        <f t="shared" si="1277"/>
        <v/>
      </c>
      <c r="HT95" s="107" t="str">
        <f t="shared" si="1278"/>
        <v/>
      </c>
      <c r="HU95" s="108" t="str">
        <f t="shared" si="1279"/>
        <v/>
      </c>
      <c r="HV95" s="2" t="str">
        <f t="shared" si="1280"/>
        <v/>
      </c>
      <c r="HW95" s="99"/>
      <c r="HX95" s="244"/>
      <c r="HY95" s="100" t="str">
        <f t="shared" si="1281"/>
        <v/>
      </c>
      <c r="HZ95" s="101" t="str">
        <f t="shared" si="1282"/>
        <v/>
      </c>
      <c r="IA95" s="102"/>
      <c r="IB95" s="103"/>
      <c r="IC95" s="104" t="str">
        <f t="shared" si="1283"/>
        <v/>
      </c>
      <c r="ID95" s="105" t="str">
        <f t="shared" si="1284"/>
        <v/>
      </c>
      <c r="IE95" s="106" t="str">
        <f t="shared" si="1285"/>
        <v/>
      </c>
      <c r="IF95" s="107" t="str">
        <f t="shared" si="1286"/>
        <v/>
      </c>
      <c r="IG95" s="108" t="str">
        <f t="shared" si="1287"/>
        <v/>
      </c>
      <c r="IH95" s="2" t="str">
        <f t="shared" si="1288"/>
        <v/>
      </c>
      <c r="II95" s="99"/>
      <c r="IJ95" s="244"/>
      <c r="IK95" s="100" t="str">
        <f t="shared" si="1289"/>
        <v/>
      </c>
      <c r="IL95" s="101" t="str">
        <f t="shared" si="1290"/>
        <v/>
      </c>
      <c r="IM95" s="102"/>
      <c r="IN95" s="103"/>
      <c r="IO95" s="104" t="str">
        <f t="shared" si="1291"/>
        <v/>
      </c>
      <c r="IP95" s="105" t="str">
        <f t="shared" si="1292"/>
        <v/>
      </c>
      <c r="IQ95" s="106" t="str">
        <f t="shared" si="1293"/>
        <v/>
      </c>
      <c r="IR95" s="107" t="str">
        <f t="shared" si="1294"/>
        <v/>
      </c>
      <c r="IS95" s="108" t="str">
        <f t="shared" si="1295"/>
        <v/>
      </c>
      <c r="IT95" s="2" t="str">
        <f t="shared" si="1296"/>
        <v/>
      </c>
      <c r="IU95" s="99"/>
      <c r="IV95" s="244"/>
      <c r="IW95" s="100" t="str">
        <f t="shared" si="1297"/>
        <v/>
      </c>
      <c r="IX95" s="101" t="str">
        <f t="shared" si="1298"/>
        <v/>
      </c>
      <c r="IY95" s="102"/>
      <c r="IZ95" s="103"/>
      <c r="JA95" s="104" t="str">
        <f t="shared" si="1299"/>
        <v/>
      </c>
      <c r="JB95" s="105" t="str">
        <f t="shared" si="1300"/>
        <v/>
      </c>
      <c r="JC95" s="106" t="str">
        <f t="shared" si="1301"/>
        <v/>
      </c>
      <c r="JD95" s="107" t="str">
        <f t="shared" si="1302"/>
        <v/>
      </c>
      <c r="JE95" s="108" t="str">
        <f t="shared" si="1303"/>
        <v/>
      </c>
      <c r="JF95" s="2" t="str">
        <f t="shared" si="1304"/>
        <v/>
      </c>
      <c r="JG95" s="99"/>
      <c r="JH95" s="244"/>
      <c r="JI95" s="100" t="str">
        <f t="shared" si="1305"/>
        <v/>
      </c>
      <c r="JJ95" s="101" t="str">
        <f t="shared" si="1306"/>
        <v/>
      </c>
      <c r="JK95" s="102"/>
      <c r="JL95" s="103"/>
      <c r="JM95" s="104" t="str">
        <f t="shared" si="1307"/>
        <v/>
      </c>
      <c r="JN95" s="105" t="str">
        <f t="shared" si="1308"/>
        <v/>
      </c>
      <c r="JO95" s="106" t="str">
        <f t="shared" si="1309"/>
        <v/>
      </c>
      <c r="JP95" s="107" t="str">
        <f t="shared" si="1310"/>
        <v/>
      </c>
      <c r="JQ95" s="108" t="str">
        <f t="shared" si="1311"/>
        <v/>
      </c>
      <c r="JR95" s="2" t="str">
        <f t="shared" si="1312"/>
        <v/>
      </c>
      <c r="JS95" s="99"/>
      <c r="JT95" s="244"/>
      <c r="JU95" s="100" t="str">
        <f t="shared" si="1313"/>
        <v/>
      </c>
      <c r="JV95" s="101" t="str">
        <f t="shared" si="1314"/>
        <v/>
      </c>
      <c r="JW95" s="102"/>
      <c r="JX95" s="103"/>
      <c r="JY95" s="104" t="str">
        <f t="shared" si="1315"/>
        <v/>
      </c>
      <c r="JZ95" s="105" t="str">
        <f t="shared" si="1316"/>
        <v/>
      </c>
      <c r="KA95" s="106" t="str">
        <f t="shared" si="1317"/>
        <v/>
      </c>
      <c r="KB95" s="107" t="str">
        <f t="shared" si="1318"/>
        <v/>
      </c>
      <c r="KC95" s="108" t="str">
        <f t="shared" si="1319"/>
        <v/>
      </c>
      <c r="KD95" s="2" t="str">
        <f t="shared" si="1320"/>
        <v/>
      </c>
      <c r="KE95" s="99"/>
      <c r="KF95" s="244"/>
    </row>
    <row r="96" spans="1:292" ht="13.5" customHeight="1" x14ac:dyDescent="0.25">
      <c r="A96" s="20"/>
      <c r="B96" s="2" t="s">
        <v>592</v>
      </c>
      <c r="C96" s="2" t="s">
        <v>593</v>
      </c>
      <c r="E96" s="100" t="str">
        <f t="shared" si="1149"/>
        <v/>
      </c>
      <c r="F96" s="101" t="str">
        <f t="shared" si="1150"/>
        <v/>
      </c>
      <c r="G96" s="102"/>
      <c r="H96" s="103"/>
      <c r="I96" s="104" t="str">
        <f t="shared" si="1151"/>
        <v/>
      </c>
      <c r="J96" s="105" t="str">
        <f t="shared" si="1152"/>
        <v/>
      </c>
      <c r="K96" s="106" t="str">
        <f t="shared" si="1153"/>
        <v/>
      </c>
      <c r="L96" s="107" t="str">
        <f t="shared" si="1154"/>
        <v/>
      </c>
      <c r="M96" s="108" t="str">
        <f t="shared" si="1155"/>
        <v/>
      </c>
      <c r="N96" s="2" t="str">
        <f t="shared" si="1156"/>
        <v/>
      </c>
      <c r="O96" s="99"/>
      <c r="P96" s="244"/>
      <c r="Q96" s="100" t="str">
        <f t="shared" si="1157"/>
        <v/>
      </c>
      <c r="R96" s="101" t="str">
        <f t="shared" si="1158"/>
        <v/>
      </c>
      <c r="S96" s="102"/>
      <c r="T96" s="103"/>
      <c r="U96" s="104" t="str">
        <f t="shared" si="1159"/>
        <v/>
      </c>
      <c r="V96" s="105" t="str">
        <f t="shared" si="1160"/>
        <v/>
      </c>
      <c r="W96" s="106" t="str">
        <f t="shared" si="1161"/>
        <v/>
      </c>
      <c r="X96" s="107" t="str">
        <f t="shared" si="1162"/>
        <v/>
      </c>
      <c r="Y96" s="108" t="str">
        <f t="shared" si="1163"/>
        <v/>
      </c>
      <c r="Z96" s="2" t="str">
        <f t="shared" si="1164"/>
        <v/>
      </c>
      <c r="AA96" s="99"/>
      <c r="AB96" s="244"/>
      <c r="AC96" s="100" t="str">
        <f t="shared" si="1165"/>
        <v/>
      </c>
      <c r="AD96" s="101" t="str">
        <f t="shared" si="1166"/>
        <v/>
      </c>
      <c r="AE96" s="102"/>
      <c r="AF96" s="103"/>
      <c r="AG96" s="104" t="str">
        <f t="shared" si="1167"/>
        <v/>
      </c>
      <c r="AH96" s="105" t="str">
        <f t="shared" si="1168"/>
        <v/>
      </c>
      <c r="AI96" s="106" t="str">
        <f t="shared" si="1169"/>
        <v/>
      </c>
      <c r="AJ96" s="107" t="str">
        <f t="shared" si="1170"/>
        <v/>
      </c>
      <c r="AK96" s="108" t="str">
        <f t="shared" si="1171"/>
        <v/>
      </c>
      <c r="AL96" s="2" t="str">
        <f t="shared" si="1172"/>
        <v/>
      </c>
      <c r="AM96" s="99"/>
      <c r="AN96" s="244"/>
      <c r="AO96" s="100" t="str">
        <f t="shared" si="1173"/>
        <v/>
      </c>
      <c r="AP96" s="101" t="str">
        <f t="shared" si="1174"/>
        <v/>
      </c>
      <c r="AQ96" s="102"/>
      <c r="AR96" s="103"/>
      <c r="AS96" s="104" t="str">
        <f t="shared" si="1175"/>
        <v/>
      </c>
      <c r="AT96" s="105" t="str">
        <f t="shared" si="1176"/>
        <v/>
      </c>
      <c r="AU96" s="106" t="str">
        <f t="shared" si="1177"/>
        <v/>
      </c>
      <c r="AV96" s="107" t="s">
        <v>292</v>
      </c>
      <c r="AW96" s="108" t="str">
        <f t="shared" si="1178"/>
        <v/>
      </c>
      <c r="AX96" s="2" t="str">
        <f t="shared" si="1179"/>
        <v/>
      </c>
      <c r="AY96" s="99"/>
      <c r="AZ96" s="244"/>
      <c r="BA96" s="100" t="str">
        <f t="shared" si="1180"/>
        <v/>
      </c>
      <c r="BB96" s="101" t="str">
        <f t="shared" si="1181"/>
        <v/>
      </c>
      <c r="BC96" s="102"/>
      <c r="BD96" s="103"/>
      <c r="BE96" s="104" t="str">
        <f t="shared" si="1182"/>
        <v/>
      </c>
      <c r="BF96" s="105" t="str">
        <f t="shared" si="1183"/>
        <v/>
      </c>
      <c r="BG96" s="106" t="str">
        <f t="shared" si="1184"/>
        <v/>
      </c>
      <c r="BH96" s="107" t="str">
        <f t="shared" si="1185"/>
        <v/>
      </c>
      <c r="BI96" s="108" t="str">
        <f t="shared" si="1186"/>
        <v/>
      </c>
      <c r="BJ96" s="2" t="str">
        <f t="shared" si="1187"/>
        <v/>
      </c>
      <c r="BK96" s="99"/>
      <c r="BL96" s="244"/>
      <c r="BM96" s="100" t="str">
        <f t="shared" si="1188"/>
        <v/>
      </c>
      <c r="BN96" s="101" t="str">
        <f t="shared" si="1189"/>
        <v/>
      </c>
      <c r="BO96" s="102"/>
      <c r="BP96" s="103"/>
      <c r="BQ96" s="104" t="str">
        <f t="shared" si="1190"/>
        <v/>
      </c>
      <c r="BR96" s="105" t="str">
        <f t="shared" si="1191"/>
        <v/>
      </c>
      <c r="BS96" s="106" t="str">
        <f t="shared" si="1192"/>
        <v/>
      </c>
      <c r="BT96" s="107" t="s">
        <v>292</v>
      </c>
      <c r="BU96" s="108" t="str">
        <f t="shared" si="1193"/>
        <v/>
      </c>
      <c r="BV96" s="2" t="str">
        <f t="shared" si="1194"/>
        <v/>
      </c>
      <c r="BW96" s="99"/>
      <c r="BX96" s="244"/>
      <c r="BY96" s="100" t="str">
        <f t="shared" si="1195"/>
        <v/>
      </c>
      <c r="BZ96" s="101" t="str">
        <f t="shared" si="1196"/>
        <v/>
      </c>
      <c r="CA96" s="102"/>
      <c r="CB96" s="103"/>
      <c r="CC96" s="104" t="str">
        <f t="shared" si="1197"/>
        <v/>
      </c>
      <c r="CD96" s="105" t="str">
        <f t="shared" si="1198"/>
        <v/>
      </c>
      <c r="CE96" s="106" t="str">
        <f t="shared" si="1199"/>
        <v/>
      </c>
      <c r="CF96" s="107" t="s">
        <v>292</v>
      </c>
      <c r="CG96" s="108" t="str">
        <f t="shared" si="1200"/>
        <v/>
      </c>
      <c r="CH96" s="2" t="str">
        <f t="shared" si="1201"/>
        <v/>
      </c>
      <c r="CI96" s="99" t="s">
        <v>623</v>
      </c>
      <c r="CK96" s="100" t="str">
        <f t="shared" si="1202"/>
        <v/>
      </c>
      <c r="CL96" s="101" t="str">
        <f t="shared" si="1203"/>
        <v/>
      </c>
      <c r="CM96" s="102"/>
      <c r="CN96" s="103"/>
      <c r="CO96" s="104" t="str">
        <f t="shared" si="1204"/>
        <v/>
      </c>
      <c r="CP96" s="105" t="str">
        <f t="shared" si="1205"/>
        <v/>
      </c>
      <c r="CQ96" s="106" t="str">
        <f t="shared" si="1206"/>
        <v/>
      </c>
      <c r="CR96" s="107" t="s">
        <v>292</v>
      </c>
      <c r="CS96" s="108" t="str">
        <f t="shared" si="1207"/>
        <v/>
      </c>
      <c r="CT96" s="2" t="str">
        <f t="shared" si="1208"/>
        <v/>
      </c>
      <c r="CU96" s="99"/>
      <c r="CV96" s="244"/>
      <c r="CW96" s="100" t="str">
        <f t="shared" si="1209"/>
        <v/>
      </c>
      <c r="CX96" s="101" t="str">
        <f t="shared" si="1210"/>
        <v/>
      </c>
      <c r="CY96" s="102" t="str">
        <f t="shared" si="1211"/>
        <v/>
      </c>
      <c r="CZ96" s="102" t="str">
        <f t="shared" si="1212"/>
        <v/>
      </c>
      <c r="DA96" s="104" t="str">
        <f t="shared" si="1213"/>
        <v/>
      </c>
      <c r="DB96" s="105" t="str">
        <f t="shared" si="1214"/>
        <v/>
      </c>
      <c r="DC96" s="106" t="str">
        <f t="shared" si="1215"/>
        <v/>
      </c>
      <c r="DD96" s="107" t="str">
        <f t="shared" si="1216"/>
        <v/>
      </c>
      <c r="DE96" s="108" t="str">
        <f t="shared" si="1217"/>
        <v/>
      </c>
      <c r="DF96" s="2" t="str">
        <f t="shared" si="1218"/>
        <v/>
      </c>
      <c r="DG96" s="99"/>
      <c r="DH96" s="244"/>
      <c r="DI96" s="100" t="str">
        <f t="shared" si="1219"/>
        <v/>
      </c>
      <c r="DJ96" s="101" t="str">
        <f t="shared" si="1220"/>
        <v/>
      </c>
      <c r="DK96" s="102" t="str">
        <f t="shared" si="1095"/>
        <v/>
      </c>
      <c r="DL96" s="102" t="str">
        <f t="shared" si="1096"/>
        <v/>
      </c>
      <c r="DM96" s="104" t="str">
        <f t="shared" si="1221"/>
        <v/>
      </c>
      <c r="DN96" s="105" t="str">
        <f t="shared" si="1222"/>
        <v/>
      </c>
      <c r="DO96" s="106" t="str">
        <f t="shared" si="1223"/>
        <v/>
      </c>
      <c r="DP96" s="107" t="str">
        <f t="shared" si="1224"/>
        <v/>
      </c>
      <c r="DQ96" s="108" t="str">
        <f t="shared" si="1225"/>
        <v/>
      </c>
      <c r="DR96" s="2" t="str">
        <f t="shared" si="1226"/>
        <v/>
      </c>
      <c r="DS96" s="99"/>
      <c r="DT96" s="244"/>
      <c r="DU96" s="100" t="str">
        <f t="shared" si="1046"/>
        <v/>
      </c>
      <c r="DV96" s="101" t="str">
        <f t="shared" si="1227"/>
        <v/>
      </c>
      <c r="DW96" s="102" t="str">
        <f t="shared" si="1110"/>
        <v/>
      </c>
      <c r="DX96" s="102" t="str">
        <f t="shared" si="1111"/>
        <v/>
      </c>
      <c r="DY96" s="104" t="str">
        <f t="shared" si="1228"/>
        <v/>
      </c>
      <c r="DZ96" s="105" t="str">
        <f t="shared" si="1229"/>
        <v/>
      </c>
      <c r="EA96" s="106" t="str">
        <f t="shared" si="1230"/>
        <v/>
      </c>
      <c r="EB96" s="107" t="str">
        <f t="shared" si="1231"/>
        <v/>
      </c>
      <c r="EC96" s="108" t="str">
        <f t="shared" si="1232"/>
        <v/>
      </c>
      <c r="ED96" s="2" t="str">
        <f t="shared" si="1233"/>
        <v/>
      </c>
      <c r="EE96" s="99"/>
      <c r="EF96" s="244"/>
      <c r="EG96" s="100" t="str">
        <f t="shared" si="1047"/>
        <v/>
      </c>
      <c r="EH96" s="101" t="str">
        <f t="shared" si="1142"/>
        <v/>
      </c>
      <c r="EI96" s="102" t="str">
        <f t="shared" si="623"/>
        <v/>
      </c>
      <c r="EJ96" s="102" t="str">
        <f t="shared" si="614"/>
        <v/>
      </c>
      <c r="EK96" s="104" t="str">
        <f t="shared" si="1143"/>
        <v/>
      </c>
      <c r="EL96" s="105" t="str">
        <f t="shared" si="1144"/>
        <v/>
      </c>
      <c r="EM96" s="106" t="str">
        <f t="shared" si="1145"/>
        <v/>
      </c>
      <c r="EN96" s="107" t="str">
        <f t="shared" si="1146"/>
        <v/>
      </c>
      <c r="EO96" s="108" t="str">
        <f t="shared" si="1147"/>
        <v/>
      </c>
      <c r="EP96" s="2" t="str">
        <f t="shared" si="1148"/>
        <v/>
      </c>
      <c r="EQ96" s="99"/>
      <c r="ER96" s="244"/>
      <c r="ES96" s="100" t="str">
        <f t="shared" si="1048"/>
        <v/>
      </c>
      <c r="ET96" s="101" t="str">
        <f t="shared" si="1049"/>
        <v/>
      </c>
      <c r="EU96" s="102" t="str">
        <f t="shared" si="1050"/>
        <v/>
      </c>
      <c r="EV96" s="102" t="str">
        <f t="shared" si="1051"/>
        <v/>
      </c>
      <c r="EW96" s="104" t="str">
        <f t="shared" si="1052"/>
        <v/>
      </c>
      <c r="EX96" s="105" t="str">
        <f t="shared" si="1053"/>
        <v/>
      </c>
      <c r="EY96" s="106" t="str">
        <f t="shared" si="1054"/>
        <v/>
      </c>
      <c r="EZ96" s="107" t="str">
        <f t="shared" si="1055"/>
        <v/>
      </c>
      <c r="FA96" s="108" t="str">
        <f t="shared" si="1056"/>
        <v/>
      </c>
      <c r="FB96" s="2" t="str">
        <f t="shared" si="1057"/>
        <v/>
      </c>
      <c r="FC96" s="99"/>
      <c r="FD96" s="244"/>
      <c r="FE96" s="100"/>
      <c r="FF96" s="101" t="str">
        <f t="shared" si="1234"/>
        <v/>
      </c>
      <c r="FG96" s="102"/>
      <c r="FH96" s="103"/>
      <c r="FI96" s="104" t="str">
        <f t="shared" si="1235"/>
        <v/>
      </c>
      <c r="FJ96" s="105" t="str">
        <f t="shared" si="1236"/>
        <v/>
      </c>
      <c r="FK96" s="106" t="str">
        <f t="shared" si="1237"/>
        <v/>
      </c>
      <c r="FL96" s="107" t="str">
        <f t="shared" si="1238"/>
        <v/>
      </c>
      <c r="FM96" s="108" t="str">
        <f t="shared" si="1239"/>
        <v/>
      </c>
      <c r="FN96" s="2" t="str">
        <f t="shared" si="1240"/>
        <v/>
      </c>
      <c r="FO96" s="99"/>
      <c r="FP96" s="244"/>
      <c r="FQ96" s="100" t="str">
        <f t="shared" si="1241"/>
        <v/>
      </c>
      <c r="FR96" s="101" t="str">
        <f t="shared" si="1242"/>
        <v/>
      </c>
      <c r="FS96" s="102"/>
      <c r="FT96" s="103"/>
      <c r="FU96" s="104" t="str">
        <f t="shared" si="1243"/>
        <v/>
      </c>
      <c r="FV96" s="105" t="str">
        <f t="shared" si="1244"/>
        <v/>
      </c>
      <c r="FW96" s="106" t="str">
        <f t="shared" si="1245"/>
        <v/>
      </c>
      <c r="FX96" s="107" t="str">
        <f t="shared" si="1246"/>
        <v/>
      </c>
      <c r="FY96" s="108" t="str">
        <f t="shared" si="1247"/>
        <v/>
      </c>
      <c r="FZ96" s="2" t="str">
        <f t="shared" si="1248"/>
        <v/>
      </c>
      <c r="GA96" s="99"/>
      <c r="GB96" s="244"/>
      <c r="GC96" s="100" t="str">
        <f t="shared" si="1249"/>
        <v/>
      </c>
      <c r="GD96" s="101" t="str">
        <f t="shared" si="1250"/>
        <v/>
      </c>
      <c r="GE96" s="102"/>
      <c r="GF96" s="103"/>
      <c r="GG96" s="104" t="str">
        <f t="shared" si="1251"/>
        <v/>
      </c>
      <c r="GH96" s="105" t="str">
        <f t="shared" si="1252"/>
        <v/>
      </c>
      <c r="GI96" s="106" t="str">
        <f t="shared" si="1253"/>
        <v/>
      </c>
      <c r="GJ96" s="107" t="str">
        <f t="shared" si="1254"/>
        <v/>
      </c>
      <c r="GK96" s="108" t="str">
        <f t="shared" si="1255"/>
        <v/>
      </c>
      <c r="GL96" s="2" t="str">
        <f t="shared" si="1256"/>
        <v/>
      </c>
      <c r="GM96" s="99"/>
      <c r="GN96" s="244"/>
      <c r="GO96" s="100" t="str">
        <f t="shared" si="1257"/>
        <v/>
      </c>
      <c r="GP96" s="101" t="str">
        <f t="shared" si="1258"/>
        <v/>
      </c>
      <c r="GQ96" s="102"/>
      <c r="GR96" s="103"/>
      <c r="GS96" s="104" t="str">
        <f t="shared" si="1259"/>
        <v/>
      </c>
      <c r="GT96" s="105" t="str">
        <f t="shared" si="1260"/>
        <v/>
      </c>
      <c r="GU96" s="106" t="str">
        <f t="shared" si="1261"/>
        <v/>
      </c>
      <c r="GV96" s="107" t="str">
        <f t="shared" si="1262"/>
        <v/>
      </c>
      <c r="GW96" s="108" t="str">
        <f t="shared" si="1263"/>
        <v/>
      </c>
      <c r="GX96" s="2" t="str">
        <f t="shared" si="1264"/>
        <v/>
      </c>
      <c r="GY96" s="99"/>
      <c r="GZ96" s="244"/>
      <c r="HA96" s="100" t="str">
        <f t="shared" si="1265"/>
        <v/>
      </c>
      <c r="HB96" s="101" t="str">
        <f t="shared" si="1266"/>
        <v/>
      </c>
      <c r="HC96" s="102"/>
      <c r="HD96" s="103"/>
      <c r="HE96" s="104" t="str">
        <f t="shared" si="1267"/>
        <v/>
      </c>
      <c r="HF96" s="105" t="str">
        <f t="shared" si="1268"/>
        <v/>
      </c>
      <c r="HG96" s="106" t="str">
        <f t="shared" si="1269"/>
        <v/>
      </c>
      <c r="HH96" s="107" t="str">
        <f t="shared" si="1270"/>
        <v/>
      </c>
      <c r="HI96" s="108" t="str">
        <f t="shared" si="1271"/>
        <v/>
      </c>
      <c r="HJ96" s="2" t="str">
        <f t="shared" si="1272"/>
        <v/>
      </c>
      <c r="HK96" s="99"/>
      <c r="HL96" s="244"/>
      <c r="HM96" s="100" t="str">
        <f t="shared" si="1273"/>
        <v/>
      </c>
      <c r="HN96" s="101" t="str">
        <f t="shared" si="1274"/>
        <v/>
      </c>
      <c r="HO96" s="102"/>
      <c r="HP96" s="103"/>
      <c r="HQ96" s="104" t="str">
        <f t="shared" si="1275"/>
        <v/>
      </c>
      <c r="HR96" s="105" t="str">
        <f t="shared" si="1276"/>
        <v/>
      </c>
      <c r="HS96" s="106" t="str">
        <f t="shared" si="1277"/>
        <v/>
      </c>
      <c r="HT96" s="107" t="str">
        <f t="shared" si="1278"/>
        <v/>
      </c>
      <c r="HU96" s="108" t="str">
        <f t="shared" si="1279"/>
        <v/>
      </c>
      <c r="HV96" s="2" t="str">
        <f t="shared" si="1280"/>
        <v/>
      </c>
      <c r="HW96" s="99"/>
      <c r="HX96" s="244"/>
      <c r="HY96" s="100" t="str">
        <f t="shared" si="1281"/>
        <v/>
      </c>
      <c r="HZ96" s="101" t="str">
        <f t="shared" si="1282"/>
        <v/>
      </c>
      <c r="IA96" s="102"/>
      <c r="IB96" s="103"/>
      <c r="IC96" s="104" t="str">
        <f t="shared" si="1283"/>
        <v/>
      </c>
      <c r="ID96" s="105" t="str">
        <f t="shared" si="1284"/>
        <v/>
      </c>
      <c r="IE96" s="106" t="str">
        <f t="shared" si="1285"/>
        <v/>
      </c>
      <c r="IF96" s="107" t="str">
        <f t="shared" si="1286"/>
        <v/>
      </c>
      <c r="IG96" s="108" t="str">
        <f t="shared" si="1287"/>
        <v/>
      </c>
      <c r="IH96" s="2" t="str">
        <f t="shared" si="1288"/>
        <v/>
      </c>
      <c r="II96" s="99"/>
      <c r="IJ96" s="244"/>
      <c r="IK96" s="100" t="str">
        <f t="shared" si="1289"/>
        <v/>
      </c>
      <c r="IL96" s="101" t="str">
        <f t="shared" si="1290"/>
        <v/>
      </c>
      <c r="IM96" s="102"/>
      <c r="IN96" s="103"/>
      <c r="IO96" s="104" t="str">
        <f t="shared" si="1291"/>
        <v/>
      </c>
      <c r="IP96" s="105" t="str">
        <f t="shared" si="1292"/>
        <v/>
      </c>
      <c r="IQ96" s="106" t="str">
        <f t="shared" si="1293"/>
        <v/>
      </c>
      <c r="IR96" s="107" t="str">
        <f t="shared" si="1294"/>
        <v/>
      </c>
      <c r="IS96" s="108" t="str">
        <f t="shared" si="1295"/>
        <v/>
      </c>
      <c r="IT96" s="2" t="str">
        <f t="shared" si="1296"/>
        <v/>
      </c>
      <c r="IU96" s="99"/>
      <c r="IV96" s="244"/>
      <c r="IW96" s="100" t="str">
        <f t="shared" si="1297"/>
        <v/>
      </c>
      <c r="IX96" s="101" t="str">
        <f t="shared" si="1298"/>
        <v/>
      </c>
      <c r="IY96" s="102"/>
      <c r="IZ96" s="103"/>
      <c r="JA96" s="104" t="str">
        <f t="shared" si="1299"/>
        <v/>
      </c>
      <c r="JB96" s="105" t="str">
        <f t="shared" si="1300"/>
        <v/>
      </c>
      <c r="JC96" s="106" t="str">
        <f t="shared" si="1301"/>
        <v/>
      </c>
      <c r="JD96" s="107" t="str">
        <f t="shared" si="1302"/>
        <v/>
      </c>
      <c r="JE96" s="108" t="str">
        <f t="shared" si="1303"/>
        <v/>
      </c>
      <c r="JF96" s="2" t="str">
        <f t="shared" si="1304"/>
        <v/>
      </c>
      <c r="JG96" s="99"/>
      <c r="JH96" s="244"/>
      <c r="JI96" s="100" t="str">
        <f t="shared" si="1305"/>
        <v/>
      </c>
      <c r="JJ96" s="101" t="str">
        <f t="shared" si="1306"/>
        <v/>
      </c>
      <c r="JK96" s="102"/>
      <c r="JL96" s="103"/>
      <c r="JM96" s="104" t="str">
        <f t="shared" si="1307"/>
        <v/>
      </c>
      <c r="JN96" s="105" t="str">
        <f t="shared" si="1308"/>
        <v/>
      </c>
      <c r="JO96" s="106" t="str">
        <f t="shared" si="1309"/>
        <v/>
      </c>
      <c r="JP96" s="107" t="str">
        <f t="shared" si="1310"/>
        <v/>
      </c>
      <c r="JQ96" s="108" t="str">
        <f t="shared" si="1311"/>
        <v/>
      </c>
      <c r="JR96" s="2" t="str">
        <f t="shared" si="1312"/>
        <v/>
      </c>
      <c r="JS96" s="99"/>
      <c r="JT96" s="244"/>
      <c r="JU96" s="100" t="str">
        <f t="shared" si="1313"/>
        <v/>
      </c>
      <c r="JV96" s="101" t="str">
        <f t="shared" si="1314"/>
        <v/>
      </c>
      <c r="JW96" s="102"/>
      <c r="JX96" s="103"/>
      <c r="JY96" s="104" t="str">
        <f t="shared" si="1315"/>
        <v/>
      </c>
      <c r="JZ96" s="105" t="str">
        <f t="shared" si="1316"/>
        <v/>
      </c>
      <c r="KA96" s="106" t="str">
        <f t="shared" si="1317"/>
        <v/>
      </c>
      <c r="KB96" s="107" t="str">
        <f t="shared" si="1318"/>
        <v/>
      </c>
      <c r="KC96" s="108" t="str">
        <f t="shared" si="1319"/>
        <v/>
      </c>
      <c r="KD96" s="2" t="str">
        <f t="shared" si="1320"/>
        <v/>
      </c>
      <c r="KE96" s="99"/>
      <c r="KF96" s="244"/>
    </row>
    <row r="97" spans="1:292" ht="13.5" customHeight="1" x14ac:dyDescent="0.25">
      <c r="A97" s="20"/>
      <c r="B97" s="2" t="s">
        <v>592</v>
      </c>
      <c r="C97" s="2" t="s">
        <v>593</v>
      </c>
      <c r="E97" s="100" t="str">
        <f t="shared" si="1149"/>
        <v/>
      </c>
      <c r="F97" s="101" t="str">
        <f t="shared" si="1150"/>
        <v/>
      </c>
      <c r="G97" s="102"/>
      <c r="H97" s="103"/>
      <c r="I97" s="104" t="str">
        <f t="shared" si="1151"/>
        <v/>
      </c>
      <c r="J97" s="105" t="str">
        <f t="shared" si="1152"/>
        <v/>
      </c>
      <c r="K97" s="106" t="str">
        <f t="shared" si="1153"/>
        <v/>
      </c>
      <c r="L97" s="107" t="str">
        <f t="shared" si="1154"/>
        <v/>
      </c>
      <c r="M97" s="108" t="str">
        <f t="shared" si="1155"/>
        <v/>
      </c>
      <c r="N97" s="2" t="str">
        <f t="shared" si="1156"/>
        <v/>
      </c>
      <c r="O97" s="99"/>
      <c r="P97" s="244" t="s">
        <v>292</v>
      </c>
      <c r="Q97" s="100" t="str">
        <f t="shared" si="1157"/>
        <v/>
      </c>
      <c r="R97" s="101" t="str">
        <f t="shared" si="1158"/>
        <v/>
      </c>
      <c r="S97" s="102"/>
      <c r="T97" s="103"/>
      <c r="U97" s="104" t="str">
        <f t="shared" si="1159"/>
        <v/>
      </c>
      <c r="V97" s="105" t="str">
        <f t="shared" si="1160"/>
        <v/>
      </c>
      <c r="W97" s="106" t="str">
        <f t="shared" si="1161"/>
        <v/>
      </c>
      <c r="X97" s="107" t="str">
        <f t="shared" si="1162"/>
        <v/>
      </c>
      <c r="Y97" s="108" t="str">
        <f t="shared" si="1163"/>
        <v/>
      </c>
      <c r="Z97" s="2" t="str">
        <f t="shared" si="1164"/>
        <v/>
      </c>
      <c r="AA97" s="99"/>
      <c r="AB97" s="244" t="s">
        <v>292</v>
      </c>
      <c r="AC97" s="100" t="str">
        <f t="shared" si="1165"/>
        <v/>
      </c>
      <c r="AD97" s="101" t="str">
        <f t="shared" si="1166"/>
        <v/>
      </c>
      <c r="AE97" s="102" t="s">
        <v>292</v>
      </c>
      <c r="AF97" s="103" t="s">
        <v>292</v>
      </c>
      <c r="AG97" s="104" t="str">
        <f t="shared" si="1167"/>
        <v/>
      </c>
      <c r="AH97" s="105" t="str">
        <f t="shared" si="1168"/>
        <v/>
      </c>
      <c r="AI97" s="106" t="str">
        <f t="shared" si="1169"/>
        <v/>
      </c>
      <c r="AJ97" s="107" t="str">
        <f t="shared" si="1170"/>
        <v/>
      </c>
      <c r="AK97" s="108" t="str">
        <f t="shared" si="1171"/>
        <v/>
      </c>
      <c r="AL97" s="2" t="str">
        <f t="shared" si="1172"/>
        <v/>
      </c>
      <c r="AM97" s="99"/>
      <c r="AN97" s="244" t="s">
        <v>292</v>
      </c>
      <c r="AO97" s="100" t="str">
        <f t="shared" si="1173"/>
        <v/>
      </c>
      <c r="AP97" s="101" t="str">
        <f t="shared" si="1174"/>
        <v/>
      </c>
      <c r="AQ97" s="102" t="s">
        <v>292</v>
      </c>
      <c r="AR97" s="103" t="s">
        <v>292</v>
      </c>
      <c r="AS97" s="104" t="str">
        <f t="shared" si="1175"/>
        <v/>
      </c>
      <c r="AT97" s="105" t="str">
        <f t="shared" si="1176"/>
        <v/>
      </c>
      <c r="AU97" s="106" t="str">
        <f t="shared" si="1177"/>
        <v/>
      </c>
      <c r="AV97" s="107" t="s">
        <v>292</v>
      </c>
      <c r="AW97" s="108" t="str">
        <f t="shared" si="1178"/>
        <v/>
      </c>
      <c r="AX97" s="2" t="str">
        <f t="shared" si="1179"/>
        <v/>
      </c>
      <c r="AY97" s="99"/>
      <c r="AZ97" s="244" t="s">
        <v>292</v>
      </c>
      <c r="BA97" s="100" t="str">
        <f t="shared" si="1180"/>
        <v/>
      </c>
      <c r="BB97" s="101" t="str">
        <f t="shared" si="1181"/>
        <v/>
      </c>
      <c r="BC97" s="102" t="s">
        <v>292</v>
      </c>
      <c r="BD97" s="103" t="s">
        <v>292</v>
      </c>
      <c r="BE97" s="104" t="str">
        <f t="shared" si="1182"/>
        <v/>
      </c>
      <c r="BF97" s="105" t="str">
        <f t="shared" si="1183"/>
        <v/>
      </c>
      <c r="BG97" s="106" t="str">
        <f t="shared" si="1184"/>
        <v/>
      </c>
      <c r="BH97" s="107" t="str">
        <f t="shared" si="1185"/>
        <v/>
      </c>
      <c r="BI97" s="108" t="str">
        <f t="shared" si="1186"/>
        <v/>
      </c>
      <c r="BJ97" s="2" t="str">
        <f t="shared" si="1187"/>
        <v/>
      </c>
      <c r="BK97" s="99"/>
      <c r="BL97" s="244" t="s">
        <v>292</v>
      </c>
      <c r="BM97" s="100" t="str">
        <f t="shared" si="1188"/>
        <v/>
      </c>
      <c r="BN97" s="101" t="str">
        <f t="shared" si="1189"/>
        <v/>
      </c>
      <c r="BO97" s="102" t="s">
        <v>292</v>
      </c>
      <c r="BP97" s="103" t="s">
        <v>292</v>
      </c>
      <c r="BQ97" s="104" t="str">
        <f t="shared" si="1190"/>
        <v/>
      </c>
      <c r="BR97" s="105" t="str">
        <f t="shared" si="1191"/>
        <v/>
      </c>
      <c r="BS97" s="106" t="str">
        <f t="shared" si="1192"/>
        <v/>
      </c>
      <c r="BT97" s="107" t="s">
        <v>292</v>
      </c>
      <c r="BU97" s="108" t="str">
        <f t="shared" si="1193"/>
        <v/>
      </c>
      <c r="BV97" s="2" t="str">
        <f t="shared" si="1194"/>
        <v/>
      </c>
      <c r="BW97" s="99"/>
      <c r="BX97" s="244" t="s">
        <v>292</v>
      </c>
      <c r="BY97" s="100">
        <f t="shared" si="1195"/>
        <v>40106</v>
      </c>
      <c r="BZ97" s="101" t="str">
        <f t="shared" si="1196"/>
        <v>Stoltenberg II</v>
      </c>
      <c r="CA97" s="102">
        <v>39507</v>
      </c>
      <c r="CB97" s="103">
        <v>40106</v>
      </c>
      <c r="CC97" s="104" t="str">
        <f t="shared" si="1197"/>
        <v>Anniken Huitfeldt</v>
      </c>
      <c r="CD97" s="105" t="str">
        <f t="shared" si="1198"/>
        <v>1969</v>
      </c>
      <c r="CE97" s="106" t="str">
        <f t="shared" si="1199"/>
        <v>female</v>
      </c>
      <c r="CF97" s="107" t="s">
        <v>295</v>
      </c>
      <c r="CG97" s="108" t="str">
        <f t="shared" si="1200"/>
        <v>Huitfeldt_Anniken_1969</v>
      </c>
      <c r="CH97" s="2" t="str">
        <f t="shared" si="1201"/>
        <v/>
      </c>
      <c r="CI97" s="99"/>
      <c r="CJ97" s="2" t="s">
        <v>675</v>
      </c>
      <c r="CK97" s="100" t="str">
        <f t="shared" si="1202"/>
        <v/>
      </c>
      <c r="CL97" s="101" t="str">
        <f t="shared" si="1203"/>
        <v/>
      </c>
      <c r="CM97" s="102"/>
      <c r="CN97" s="103"/>
      <c r="CO97" s="104" t="str">
        <f t="shared" si="1204"/>
        <v/>
      </c>
      <c r="CP97" s="105" t="str">
        <f t="shared" si="1205"/>
        <v/>
      </c>
      <c r="CQ97" s="106" t="str">
        <f t="shared" si="1206"/>
        <v/>
      </c>
      <c r="CR97" s="107" t="s">
        <v>292</v>
      </c>
      <c r="CS97" s="108" t="str">
        <f t="shared" si="1207"/>
        <v/>
      </c>
      <c r="CT97" s="2" t="str">
        <f t="shared" si="1208"/>
        <v/>
      </c>
      <c r="CU97" s="99"/>
      <c r="CV97" s="244" t="s">
        <v>292</v>
      </c>
      <c r="CW97" s="100" t="str">
        <f t="shared" si="1209"/>
        <v/>
      </c>
      <c r="CX97" s="101" t="str">
        <f t="shared" si="1210"/>
        <v/>
      </c>
      <c r="CY97" s="102" t="str">
        <f t="shared" si="1211"/>
        <v/>
      </c>
      <c r="CZ97" s="102" t="str">
        <f t="shared" si="1212"/>
        <v/>
      </c>
      <c r="DA97" s="104" t="str">
        <f t="shared" si="1213"/>
        <v/>
      </c>
      <c r="DB97" s="105" t="str">
        <f t="shared" si="1214"/>
        <v/>
      </c>
      <c r="DC97" s="106" t="str">
        <f t="shared" si="1215"/>
        <v/>
      </c>
      <c r="DD97" s="107" t="str">
        <f t="shared" si="1216"/>
        <v/>
      </c>
      <c r="DE97" s="108" t="str">
        <f t="shared" si="1217"/>
        <v/>
      </c>
      <c r="DF97" s="2" t="str">
        <f t="shared" si="1218"/>
        <v/>
      </c>
      <c r="DG97" s="99"/>
      <c r="DH97" s="244"/>
      <c r="DI97" s="100" t="str">
        <f t="shared" si="1219"/>
        <v/>
      </c>
      <c r="DJ97" s="101" t="str">
        <f t="shared" si="1220"/>
        <v/>
      </c>
      <c r="DK97" s="102" t="str">
        <f t="shared" si="1095"/>
        <v/>
      </c>
      <c r="DL97" s="102" t="str">
        <f t="shared" si="1096"/>
        <v/>
      </c>
      <c r="DM97" s="104" t="str">
        <f t="shared" si="1221"/>
        <v/>
      </c>
      <c r="DN97" s="105" t="str">
        <f t="shared" si="1222"/>
        <v/>
      </c>
      <c r="DO97" s="106" t="str">
        <f t="shared" si="1223"/>
        <v/>
      </c>
      <c r="DP97" s="107" t="str">
        <f t="shared" si="1224"/>
        <v/>
      </c>
      <c r="DQ97" s="108" t="str">
        <f t="shared" si="1225"/>
        <v/>
      </c>
      <c r="DR97" s="2" t="str">
        <f t="shared" si="1226"/>
        <v/>
      </c>
      <c r="DS97" s="99"/>
      <c r="DT97" s="244"/>
      <c r="DU97" s="100" t="str">
        <f t="shared" si="1046"/>
        <v/>
      </c>
      <c r="DV97" s="101" t="str">
        <f t="shared" si="1227"/>
        <v/>
      </c>
      <c r="DW97" s="102" t="str">
        <f t="shared" si="1110"/>
        <v/>
      </c>
      <c r="DX97" s="102" t="str">
        <f t="shared" si="1111"/>
        <v/>
      </c>
      <c r="DY97" s="104" t="str">
        <f t="shared" si="1228"/>
        <v/>
      </c>
      <c r="DZ97" s="105" t="str">
        <f t="shared" si="1229"/>
        <v/>
      </c>
      <c r="EA97" s="106" t="str">
        <f t="shared" si="1230"/>
        <v/>
      </c>
      <c r="EB97" s="107" t="str">
        <f t="shared" si="1231"/>
        <v/>
      </c>
      <c r="EC97" s="108" t="str">
        <f t="shared" si="1232"/>
        <v/>
      </c>
      <c r="ED97" s="2" t="str">
        <f t="shared" si="1233"/>
        <v/>
      </c>
      <c r="EE97" s="99"/>
      <c r="EF97" s="244"/>
      <c r="EG97" s="100" t="str">
        <f t="shared" si="1047"/>
        <v/>
      </c>
      <c r="EH97" s="101" t="str">
        <f t="shared" si="1142"/>
        <v/>
      </c>
      <c r="EI97" s="102" t="str">
        <f t="shared" si="623"/>
        <v/>
      </c>
      <c r="EJ97" s="102" t="str">
        <f t="shared" si="614"/>
        <v/>
      </c>
      <c r="EK97" s="104" t="str">
        <f t="shared" si="1143"/>
        <v/>
      </c>
      <c r="EL97" s="105" t="str">
        <f t="shared" si="1144"/>
        <v/>
      </c>
      <c r="EM97" s="106" t="str">
        <f t="shared" si="1145"/>
        <v/>
      </c>
      <c r="EN97" s="107" t="str">
        <f t="shared" si="1146"/>
        <v/>
      </c>
      <c r="EO97" s="108" t="str">
        <f t="shared" si="1147"/>
        <v/>
      </c>
      <c r="EP97" s="2" t="str">
        <f t="shared" si="1148"/>
        <v/>
      </c>
      <c r="EQ97" s="99"/>
      <c r="ER97" s="244"/>
      <c r="ES97" s="100" t="str">
        <f t="shared" si="1048"/>
        <v/>
      </c>
      <c r="ET97" s="101" t="str">
        <f t="shared" si="1049"/>
        <v/>
      </c>
      <c r="EU97" s="102" t="str">
        <f t="shared" si="1050"/>
        <v/>
      </c>
      <c r="EV97" s="102" t="str">
        <f t="shared" si="1051"/>
        <v/>
      </c>
      <c r="EW97" s="104" t="str">
        <f t="shared" si="1052"/>
        <v/>
      </c>
      <c r="EX97" s="105" t="str">
        <f t="shared" si="1053"/>
        <v/>
      </c>
      <c r="EY97" s="106" t="str">
        <f t="shared" si="1054"/>
        <v/>
      </c>
      <c r="EZ97" s="107" t="str">
        <f t="shared" si="1055"/>
        <v/>
      </c>
      <c r="FA97" s="108" t="str">
        <f t="shared" si="1056"/>
        <v/>
      </c>
      <c r="FB97" s="2" t="str">
        <f t="shared" si="1057"/>
        <v/>
      </c>
      <c r="FC97" s="99"/>
      <c r="FD97" s="244"/>
      <c r="FE97" s="100"/>
      <c r="FF97" s="101" t="str">
        <f t="shared" si="1234"/>
        <v/>
      </c>
      <c r="FG97" s="102"/>
      <c r="FH97" s="103"/>
      <c r="FI97" s="104" t="str">
        <f t="shared" si="1235"/>
        <v/>
      </c>
      <c r="FJ97" s="105" t="str">
        <f t="shared" si="1236"/>
        <v/>
      </c>
      <c r="FK97" s="106" t="str">
        <f t="shared" si="1237"/>
        <v/>
      </c>
      <c r="FL97" s="107" t="str">
        <f t="shared" si="1238"/>
        <v/>
      </c>
      <c r="FM97" s="108" t="str">
        <f t="shared" si="1239"/>
        <v/>
      </c>
      <c r="FN97" s="2" t="str">
        <f t="shared" si="1240"/>
        <v/>
      </c>
      <c r="FO97" s="99"/>
      <c r="FP97" s="244"/>
      <c r="FQ97" s="100" t="str">
        <f t="shared" si="1241"/>
        <v/>
      </c>
      <c r="FR97" s="101" t="str">
        <f t="shared" si="1242"/>
        <v/>
      </c>
      <c r="FS97" s="102"/>
      <c r="FT97" s="103"/>
      <c r="FU97" s="104" t="str">
        <f t="shared" si="1243"/>
        <v/>
      </c>
      <c r="FV97" s="105" t="str">
        <f t="shared" si="1244"/>
        <v/>
      </c>
      <c r="FW97" s="106" t="str">
        <f t="shared" si="1245"/>
        <v/>
      </c>
      <c r="FX97" s="107" t="str">
        <f t="shared" si="1246"/>
        <v/>
      </c>
      <c r="FY97" s="108" t="str">
        <f t="shared" si="1247"/>
        <v/>
      </c>
      <c r="FZ97" s="2" t="str">
        <f t="shared" si="1248"/>
        <v/>
      </c>
      <c r="GA97" s="99"/>
      <c r="GB97" s="244"/>
      <c r="GC97" s="100" t="str">
        <f t="shared" si="1249"/>
        <v/>
      </c>
      <c r="GD97" s="101" t="str">
        <f t="shared" si="1250"/>
        <v/>
      </c>
      <c r="GE97" s="102"/>
      <c r="GF97" s="103"/>
      <c r="GG97" s="104" t="str">
        <f t="shared" si="1251"/>
        <v/>
      </c>
      <c r="GH97" s="105" t="str">
        <f t="shared" si="1252"/>
        <v/>
      </c>
      <c r="GI97" s="106" t="str">
        <f t="shared" si="1253"/>
        <v/>
      </c>
      <c r="GJ97" s="107" t="str">
        <f t="shared" si="1254"/>
        <v/>
      </c>
      <c r="GK97" s="108" t="str">
        <f t="shared" si="1255"/>
        <v/>
      </c>
      <c r="GL97" s="2" t="str">
        <f t="shared" si="1256"/>
        <v/>
      </c>
      <c r="GM97" s="99"/>
      <c r="GN97" s="244"/>
      <c r="GO97" s="100" t="str">
        <f t="shared" si="1257"/>
        <v/>
      </c>
      <c r="GP97" s="101" t="str">
        <f t="shared" si="1258"/>
        <v/>
      </c>
      <c r="GQ97" s="102"/>
      <c r="GR97" s="103"/>
      <c r="GS97" s="104" t="str">
        <f t="shared" si="1259"/>
        <v/>
      </c>
      <c r="GT97" s="105" t="str">
        <f t="shared" si="1260"/>
        <v/>
      </c>
      <c r="GU97" s="106" t="str">
        <f t="shared" si="1261"/>
        <v/>
      </c>
      <c r="GV97" s="107" t="str">
        <f t="shared" si="1262"/>
        <v/>
      </c>
      <c r="GW97" s="108" t="str">
        <f t="shared" si="1263"/>
        <v/>
      </c>
      <c r="GX97" s="2" t="str">
        <f t="shared" si="1264"/>
        <v/>
      </c>
      <c r="GY97" s="99"/>
      <c r="GZ97" s="244"/>
      <c r="HA97" s="100" t="str">
        <f t="shared" si="1265"/>
        <v/>
      </c>
      <c r="HB97" s="101" t="str">
        <f t="shared" si="1266"/>
        <v/>
      </c>
      <c r="HC97" s="102"/>
      <c r="HD97" s="103"/>
      <c r="HE97" s="104" t="str">
        <f t="shared" si="1267"/>
        <v/>
      </c>
      <c r="HF97" s="105" t="str">
        <f t="shared" si="1268"/>
        <v/>
      </c>
      <c r="HG97" s="106" t="str">
        <f t="shared" si="1269"/>
        <v/>
      </c>
      <c r="HH97" s="107" t="str">
        <f t="shared" si="1270"/>
        <v/>
      </c>
      <c r="HI97" s="108" t="str">
        <f t="shared" si="1271"/>
        <v/>
      </c>
      <c r="HJ97" s="2" t="str">
        <f t="shared" si="1272"/>
        <v/>
      </c>
      <c r="HK97" s="99"/>
      <c r="HL97" s="244"/>
      <c r="HM97" s="100" t="str">
        <f t="shared" si="1273"/>
        <v/>
      </c>
      <c r="HN97" s="101" t="str">
        <f t="shared" si="1274"/>
        <v/>
      </c>
      <c r="HO97" s="102"/>
      <c r="HP97" s="103"/>
      <c r="HQ97" s="104" t="str">
        <f t="shared" si="1275"/>
        <v/>
      </c>
      <c r="HR97" s="105" t="str">
        <f t="shared" si="1276"/>
        <v/>
      </c>
      <c r="HS97" s="106" t="str">
        <f t="shared" si="1277"/>
        <v/>
      </c>
      <c r="HT97" s="107" t="str">
        <f t="shared" si="1278"/>
        <v/>
      </c>
      <c r="HU97" s="108" t="str">
        <f t="shared" si="1279"/>
        <v/>
      </c>
      <c r="HV97" s="2" t="str">
        <f t="shared" si="1280"/>
        <v/>
      </c>
      <c r="HW97" s="99"/>
      <c r="HX97" s="244"/>
      <c r="HY97" s="100" t="str">
        <f t="shared" si="1281"/>
        <v/>
      </c>
      <c r="HZ97" s="101" t="str">
        <f t="shared" si="1282"/>
        <v/>
      </c>
      <c r="IA97" s="102"/>
      <c r="IB97" s="103"/>
      <c r="IC97" s="104" t="str">
        <f t="shared" si="1283"/>
        <v/>
      </c>
      <c r="ID97" s="105" t="str">
        <f t="shared" si="1284"/>
        <v/>
      </c>
      <c r="IE97" s="106" t="str">
        <f t="shared" si="1285"/>
        <v/>
      </c>
      <c r="IF97" s="107" t="str">
        <f t="shared" si="1286"/>
        <v/>
      </c>
      <c r="IG97" s="108" t="str">
        <f t="shared" si="1287"/>
        <v/>
      </c>
      <c r="IH97" s="2" t="str">
        <f t="shared" si="1288"/>
        <v/>
      </c>
      <c r="II97" s="99"/>
      <c r="IJ97" s="244"/>
      <c r="IK97" s="100" t="str">
        <f t="shared" si="1289"/>
        <v/>
      </c>
      <c r="IL97" s="101" t="str">
        <f t="shared" si="1290"/>
        <v/>
      </c>
      <c r="IM97" s="102"/>
      <c r="IN97" s="103"/>
      <c r="IO97" s="104" t="str">
        <f t="shared" si="1291"/>
        <v/>
      </c>
      <c r="IP97" s="105" t="str">
        <f t="shared" si="1292"/>
        <v/>
      </c>
      <c r="IQ97" s="106" t="str">
        <f t="shared" si="1293"/>
        <v/>
      </c>
      <c r="IR97" s="107" t="str">
        <f t="shared" si="1294"/>
        <v/>
      </c>
      <c r="IS97" s="108" t="str">
        <f t="shared" si="1295"/>
        <v/>
      </c>
      <c r="IT97" s="2" t="str">
        <f t="shared" si="1296"/>
        <v/>
      </c>
      <c r="IU97" s="99"/>
      <c r="IV97" s="244"/>
      <c r="IW97" s="100" t="str">
        <f t="shared" si="1297"/>
        <v/>
      </c>
      <c r="IX97" s="101" t="str">
        <f t="shared" si="1298"/>
        <v/>
      </c>
      <c r="IY97" s="102"/>
      <c r="IZ97" s="103"/>
      <c r="JA97" s="104" t="str">
        <f t="shared" si="1299"/>
        <v/>
      </c>
      <c r="JB97" s="105" t="str">
        <f t="shared" si="1300"/>
        <v/>
      </c>
      <c r="JC97" s="106" t="str">
        <f t="shared" si="1301"/>
        <v/>
      </c>
      <c r="JD97" s="107" t="str">
        <f t="shared" si="1302"/>
        <v/>
      </c>
      <c r="JE97" s="108" t="str">
        <f t="shared" si="1303"/>
        <v/>
      </c>
      <c r="JF97" s="2" t="str">
        <f t="shared" si="1304"/>
        <v/>
      </c>
      <c r="JG97" s="99"/>
      <c r="JH97" s="244"/>
      <c r="JI97" s="100" t="str">
        <f t="shared" si="1305"/>
        <v/>
      </c>
      <c r="JJ97" s="101" t="str">
        <f t="shared" si="1306"/>
        <v/>
      </c>
      <c r="JK97" s="102"/>
      <c r="JL97" s="103"/>
      <c r="JM97" s="104" t="str">
        <f t="shared" si="1307"/>
        <v/>
      </c>
      <c r="JN97" s="105" t="str">
        <f t="shared" si="1308"/>
        <v/>
      </c>
      <c r="JO97" s="106" t="str">
        <f t="shared" si="1309"/>
        <v/>
      </c>
      <c r="JP97" s="107" t="str">
        <f t="shared" si="1310"/>
        <v/>
      </c>
      <c r="JQ97" s="108" t="str">
        <f t="shared" si="1311"/>
        <v/>
      </c>
      <c r="JR97" s="2" t="str">
        <f t="shared" si="1312"/>
        <v/>
      </c>
      <c r="JS97" s="99"/>
      <c r="JT97" s="244"/>
      <c r="JU97" s="100" t="str">
        <f t="shared" si="1313"/>
        <v/>
      </c>
      <c r="JV97" s="101" t="str">
        <f t="shared" si="1314"/>
        <v/>
      </c>
      <c r="JW97" s="102"/>
      <c r="JX97" s="103"/>
      <c r="JY97" s="104" t="str">
        <f t="shared" si="1315"/>
        <v/>
      </c>
      <c r="JZ97" s="105" t="str">
        <f t="shared" si="1316"/>
        <v/>
      </c>
      <c r="KA97" s="106" t="str">
        <f t="shared" si="1317"/>
        <v/>
      </c>
      <c r="KB97" s="107" t="str">
        <f t="shared" si="1318"/>
        <v/>
      </c>
      <c r="KC97" s="108" t="str">
        <f t="shared" si="1319"/>
        <v/>
      </c>
      <c r="KD97" s="2" t="str">
        <f t="shared" si="1320"/>
        <v/>
      </c>
      <c r="KE97" s="99"/>
      <c r="KF97" s="244"/>
    </row>
    <row r="98" spans="1:292" ht="13.5" customHeight="1" x14ac:dyDescent="0.25">
      <c r="A98" s="20"/>
      <c r="B98" s="2" t="s">
        <v>594</v>
      </c>
      <c r="C98" s="2" t="s">
        <v>595</v>
      </c>
      <c r="E98" s="100" t="str">
        <f t="shared" si="1149"/>
        <v/>
      </c>
      <c r="F98" s="101" t="str">
        <f t="shared" si="1150"/>
        <v/>
      </c>
      <c r="G98" s="102"/>
      <c r="H98" s="103"/>
      <c r="I98" s="104" t="str">
        <f t="shared" si="1151"/>
        <v/>
      </c>
      <c r="J98" s="105" t="str">
        <f t="shared" si="1152"/>
        <v/>
      </c>
      <c r="K98" s="106" t="str">
        <f t="shared" si="1153"/>
        <v/>
      </c>
      <c r="L98" s="107" t="str">
        <f t="shared" si="1154"/>
        <v/>
      </c>
      <c r="M98" s="108" t="str">
        <f t="shared" si="1155"/>
        <v/>
      </c>
      <c r="N98" s="2" t="str">
        <f t="shared" si="1156"/>
        <v/>
      </c>
      <c r="O98" s="99"/>
      <c r="P98" s="244" t="s">
        <v>292</v>
      </c>
      <c r="Q98" s="100" t="str">
        <f t="shared" si="1157"/>
        <v/>
      </c>
      <c r="R98" s="101" t="str">
        <f t="shared" si="1158"/>
        <v/>
      </c>
      <c r="S98" s="102"/>
      <c r="T98" s="103"/>
      <c r="U98" s="104" t="str">
        <f t="shared" si="1159"/>
        <v/>
      </c>
      <c r="V98" s="105" t="str">
        <f t="shared" si="1160"/>
        <v/>
      </c>
      <c r="W98" s="106" t="str">
        <f t="shared" si="1161"/>
        <v/>
      </c>
      <c r="X98" s="107" t="str">
        <f t="shared" si="1162"/>
        <v/>
      </c>
      <c r="Y98" s="108" t="str">
        <f t="shared" si="1163"/>
        <v/>
      </c>
      <c r="Z98" s="2" t="str">
        <f t="shared" si="1164"/>
        <v/>
      </c>
      <c r="AA98" s="99"/>
      <c r="AB98" s="244" t="s">
        <v>292</v>
      </c>
      <c r="AC98" s="100" t="str">
        <f t="shared" si="1165"/>
        <v/>
      </c>
      <c r="AD98" s="101" t="str">
        <f t="shared" si="1166"/>
        <v/>
      </c>
      <c r="AE98" s="102" t="s">
        <v>292</v>
      </c>
      <c r="AF98" s="103" t="s">
        <v>292</v>
      </c>
      <c r="AG98" s="104" t="str">
        <f t="shared" si="1167"/>
        <v/>
      </c>
      <c r="AH98" s="105" t="str">
        <f t="shared" si="1168"/>
        <v/>
      </c>
      <c r="AI98" s="106" t="str">
        <f t="shared" si="1169"/>
        <v/>
      </c>
      <c r="AJ98" s="107" t="str">
        <f t="shared" si="1170"/>
        <v/>
      </c>
      <c r="AK98" s="108" t="str">
        <f t="shared" si="1171"/>
        <v/>
      </c>
      <c r="AL98" s="2" t="str">
        <f t="shared" si="1172"/>
        <v/>
      </c>
      <c r="AM98" s="99"/>
      <c r="AN98" s="244" t="s">
        <v>292</v>
      </c>
      <c r="AO98" s="100" t="str">
        <f t="shared" si="1173"/>
        <v/>
      </c>
      <c r="AP98" s="101" t="str">
        <f t="shared" si="1174"/>
        <v/>
      </c>
      <c r="AQ98" s="102" t="s">
        <v>292</v>
      </c>
      <c r="AR98" s="103" t="s">
        <v>292</v>
      </c>
      <c r="AS98" s="104" t="str">
        <f t="shared" si="1175"/>
        <v/>
      </c>
      <c r="AT98" s="105" t="str">
        <f t="shared" si="1176"/>
        <v/>
      </c>
      <c r="AU98" s="106" t="str">
        <f t="shared" si="1177"/>
        <v/>
      </c>
      <c r="AV98" s="107" t="s">
        <v>292</v>
      </c>
      <c r="AW98" s="108" t="str">
        <f t="shared" si="1178"/>
        <v/>
      </c>
      <c r="AX98" s="2" t="str">
        <f t="shared" si="1179"/>
        <v/>
      </c>
      <c r="AY98" s="99"/>
      <c r="AZ98" s="244" t="s">
        <v>292</v>
      </c>
      <c r="BA98" s="100" t="str">
        <f t="shared" si="1180"/>
        <v/>
      </c>
      <c r="BB98" s="101" t="str">
        <f t="shared" si="1181"/>
        <v/>
      </c>
      <c r="BC98" s="102" t="s">
        <v>292</v>
      </c>
      <c r="BD98" s="103" t="s">
        <v>292</v>
      </c>
      <c r="BE98" s="104" t="str">
        <f t="shared" si="1182"/>
        <v/>
      </c>
      <c r="BF98" s="105" t="str">
        <f t="shared" si="1183"/>
        <v/>
      </c>
      <c r="BG98" s="106" t="str">
        <f t="shared" si="1184"/>
        <v/>
      </c>
      <c r="BH98" s="107" t="str">
        <f t="shared" si="1185"/>
        <v/>
      </c>
      <c r="BI98" s="108" t="str">
        <f t="shared" si="1186"/>
        <v/>
      </c>
      <c r="BJ98" s="2" t="str">
        <f t="shared" si="1187"/>
        <v/>
      </c>
      <c r="BK98" s="99"/>
      <c r="BL98" s="244" t="s">
        <v>292</v>
      </c>
      <c r="BM98" s="100" t="str">
        <f t="shared" si="1188"/>
        <v/>
      </c>
      <c r="BN98" s="101" t="str">
        <f t="shared" si="1189"/>
        <v/>
      </c>
      <c r="BO98" s="102" t="s">
        <v>292</v>
      </c>
      <c r="BP98" s="103" t="s">
        <v>292</v>
      </c>
      <c r="BQ98" s="104" t="str">
        <f t="shared" si="1190"/>
        <v/>
      </c>
      <c r="BR98" s="105" t="str">
        <f t="shared" si="1191"/>
        <v/>
      </c>
      <c r="BS98" s="106" t="str">
        <f t="shared" si="1192"/>
        <v/>
      </c>
      <c r="BT98" s="107" t="s">
        <v>292</v>
      </c>
      <c r="BU98" s="108" t="str">
        <f t="shared" si="1193"/>
        <v/>
      </c>
      <c r="BV98" s="2" t="str">
        <f t="shared" si="1194"/>
        <v/>
      </c>
      <c r="BW98" s="99"/>
      <c r="BX98" s="244" t="s">
        <v>292</v>
      </c>
      <c r="BY98" s="100" t="str">
        <f t="shared" si="1195"/>
        <v/>
      </c>
      <c r="BZ98" s="101" t="str">
        <f t="shared" si="1196"/>
        <v/>
      </c>
      <c r="CA98" s="102"/>
      <c r="CB98" s="103"/>
      <c r="CC98" s="104" t="str">
        <f t="shared" si="1197"/>
        <v/>
      </c>
      <c r="CD98" s="105" t="str">
        <f t="shared" si="1198"/>
        <v/>
      </c>
      <c r="CE98" s="106" t="str">
        <f t="shared" si="1199"/>
        <v/>
      </c>
      <c r="CF98" s="107" t="s">
        <v>292</v>
      </c>
      <c r="CG98" s="108" t="str">
        <f t="shared" si="1200"/>
        <v/>
      </c>
      <c r="CH98" s="2" t="str">
        <f t="shared" si="1201"/>
        <v/>
      </c>
      <c r="CI98" s="99"/>
      <c r="CJ98" s="2" t="s">
        <v>292</v>
      </c>
      <c r="CK98" s="100">
        <f t="shared" si="1202"/>
        <v>41563</v>
      </c>
      <c r="CL98" s="101" t="str">
        <f t="shared" si="1203"/>
        <v>Stoltenberg III</v>
      </c>
      <c r="CM98" s="102">
        <v>40106</v>
      </c>
      <c r="CN98" s="103">
        <v>40973</v>
      </c>
      <c r="CO98" s="104" t="str">
        <f t="shared" si="1204"/>
        <v>Audun Lysbakken</v>
      </c>
      <c r="CP98" s="105" t="str">
        <f t="shared" si="1205"/>
        <v>1977</v>
      </c>
      <c r="CQ98" s="106" t="str">
        <f t="shared" si="1206"/>
        <v>male</v>
      </c>
      <c r="CR98" s="107" t="s">
        <v>300</v>
      </c>
      <c r="CS98" s="108" t="str">
        <f t="shared" si="1207"/>
        <v>Lysbakken_Audun_1977</v>
      </c>
      <c r="CT98" s="2" t="str">
        <f t="shared" si="1208"/>
        <v/>
      </c>
      <c r="CU98" s="99" t="s">
        <v>632</v>
      </c>
      <c r="CV98" s="244" t="s">
        <v>673</v>
      </c>
      <c r="CW98" s="100">
        <f t="shared" si="1209"/>
        <v>43117</v>
      </c>
      <c r="CX98" s="101" t="str">
        <f t="shared" si="1210"/>
        <v>Solberg I</v>
      </c>
      <c r="CY98" s="102">
        <f t="shared" si="1211"/>
        <v>41563</v>
      </c>
      <c r="CZ98" s="102">
        <f t="shared" si="1212"/>
        <v>43117</v>
      </c>
      <c r="DA98" s="104" t="str">
        <f t="shared" si="1213"/>
        <v>Solveig Horne,</v>
      </c>
      <c r="DB98" s="105" t="str">
        <f t="shared" si="1214"/>
        <v>1969</v>
      </c>
      <c r="DC98" s="106" t="str">
        <f t="shared" si="1215"/>
        <v>female</v>
      </c>
      <c r="DD98" s="107" t="str">
        <f t="shared" si="1216"/>
        <v>no_frp01</v>
      </c>
      <c r="DE98" s="108" t="str">
        <f t="shared" si="1217"/>
        <v>Horne,_Solveig_1969</v>
      </c>
      <c r="DF98" s="2" t="str">
        <f t="shared" si="1218"/>
        <v/>
      </c>
      <c r="DG98" s="99"/>
      <c r="DH98" s="246" t="s">
        <v>818</v>
      </c>
      <c r="DI98" s="100" t="str">
        <f t="shared" si="1219"/>
        <v/>
      </c>
      <c r="DJ98" s="101" t="str">
        <f t="shared" si="1220"/>
        <v/>
      </c>
      <c r="DK98" s="102" t="str">
        <f t="shared" si="1095"/>
        <v/>
      </c>
      <c r="DL98" s="102" t="str">
        <f t="shared" si="1096"/>
        <v/>
      </c>
      <c r="DM98" s="104" t="str">
        <f t="shared" si="1221"/>
        <v/>
      </c>
      <c r="DN98" s="105" t="str">
        <f t="shared" si="1222"/>
        <v/>
      </c>
      <c r="DO98" s="106" t="str">
        <f t="shared" si="1223"/>
        <v/>
      </c>
      <c r="DP98" s="107" t="str">
        <f t="shared" si="1224"/>
        <v/>
      </c>
      <c r="DQ98" s="108" t="str">
        <f t="shared" si="1225"/>
        <v/>
      </c>
      <c r="DR98" s="2" t="str">
        <f t="shared" si="1226"/>
        <v/>
      </c>
      <c r="DS98" s="99"/>
      <c r="DT98" s="244"/>
      <c r="DU98" s="100" t="str">
        <f t="shared" si="1046"/>
        <v/>
      </c>
      <c r="DV98" s="101" t="str">
        <f t="shared" si="1227"/>
        <v/>
      </c>
      <c r="DW98" s="102" t="str">
        <f t="shared" si="1110"/>
        <v/>
      </c>
      <c r="DX98" s="102" t="str">
        <f t="shared" si="1111"/>
        <v/>
      </c>
      <c r="DY98" s="104" t="str">
        <f t="shared" si="1228"/>
        <v/>
      </c>
      <c r="DZ98" s="105" t="str">
        <f t="shared" si="1229"/>
        <v/>
      </c>
      <c r="EA98" s="106" t="str">
        <f t="shared" si="1230"/>
        <v/>
      </c>
      <c r="EB98" s="107" t="str">
        <f t="shared" si="1231"/>
        <v/>
      </c>
      <c r="EC98" s="108" t="str">
        <f t="shared" si="1232"/>
        <v/>
      </c>
      <c r="ED98" s="2" t="str">
        <f t="shared" si="1233"/>
        <v/>
      </c>
      <c r="EE98" s="99"/>
      <c r="EF98" s="244"/>
      <c r="EG98" s="100" t="str">
        <f t="shared" si="1047"/>
        <v/>
      </c>
      <c r="EH98" s="101" t="str">
        <f t="shared" si="1142"/>
        <v/>
      </c>
      <c r="EI98" s="102" t="str">
        <f t="shared" si="623"/>
        <v/>
      </c>
      <c r="EJ98" s="102" t="str">
        <f t="shared" si="614"/>
        <v/>
      </c>
      <c r="EK98" s="104" t="str">
        <f t="shared" si="1143"/>
        <v/>
      </c>
      <c r="EL98" s="105" t="str">
        <f t="shared" si="1144"/>
        <v/>
      </c>
      <c r="EM98" s="106" t="str">
        <f t="shared" si="1145"/>
        <v/>
      </c>
      <c r="EN98" s="107" t="str">
        <f t="shared" si="1146"/>
        <v/>
      </c>
      <c r="EO98" s="108" t="str">
        <f t="shared" si="1147"/>
        <v/>
      </c>
      <c r="EP98" s="2" t="str">
        <f t="shared" si="1148"/>
        <v/>
      </c>
      <c r="EQ98" s="99"/>
      <c r="ER98" s="244"/>
      <c r="ES98" s="100" t="str">
        <f t="shared" si="1048"/>
        <v/>
      </c>
      <c r="ET98" s="101" t="str">
        <f t="shared" si="1049"/>
        <v/>
      </c>
      <c r="EU98" s="102" t="str">
        <f t="shared" si="1050"/>
        <v/>
      </c>
      <c r="EV98" s="102" t="str">
        <f t="shared" si="1051"/>
        <v/>
      </c>
      <c r="EW98" s="104" t="str">
        <f t="shared" si="1052"/>
        <v/>
      </c>
      <c r="EX98" s="105" t="str">
        <f t="shared" si="1053"/>
        <v/>
      </c>
      <c r="EY98" s="106" t="str">
        <f t="shared" si="1054"/>
        <v/>
      </c>
      <c r="EZ98" s="107" t="str">
        <f t="shared" si="1055"/>
        <v/>
      </c>
      <c r="FA98" s="108" t="str">
        <f t="shared" si="1056"/>
        <v/>
      </c>
      <c r="FB98" s="2" t="str">
        <f t="shared" si="1057"/>
        <v/>
      </c>
      <c r="FC98" s="99"/>
      <c r="FD98" s="244"/>
      <c r="FE98" s="100"/>
      <c r="FF98" s="101" t="str">
        <f t="shared" si="1234"/>
        <v/>
      </c>
      <c r="FG98" s="102"/>
      <c r="FH98" s="103"/>
      <c r="FI98" s="104" t="str">
        <f t="shared" si="1235"/>
        <v/>
      </c>
      <c r="FJ98" s="105" t="str">
        <f t="shared" si="1236"/>
        <v/>
      </c>
      <c r="FK98" s="106" t="str">
        <f t="shared" si="1237"/>
        <v/>
      </c>
      <c r="FL98" s="107" t="str">
        <f t="shared" si="1238"/>
        <v/>
      </c>
      <c r="FM98" s="108" t="str">
        <f t="shared" si="1239"/>
        <v/>
      </c>
      <c r="FN98" s="2" t="str">
        <f t="shared" si="1240"/>
        <v/>
      </c>
      <c r="FO98" s="99"/>
      <c r="FP98" s="244"/>
      <c r="FQ98" s="100" t="str">
        <f t="shared" si="1241"/>
        <v/>
      </c>
      <c r="FR98" s="101" t="str">
        <f t="shared" si="1242"/>
        <v/>
      </c>
      <c r="FS98" s="102"/>
      <c r="FT98" s="103"/>
      <c r="FU98" s="104" t="str">
        <f t="shared" si="1243"/>
        <v/>
      </c>
      <c r="FV98" s="105" t="str">
        <f t="shared" si="1244"/>
        <v/>
      </c>
      <c r="FW98" s="106" t="str">
        <f t="shared" si="1245"/>
        <v/>
      </c>
      <c r="FX98" s="107" t="str">
        <f t="shared" si="1246"/>
        <v/>
      </c>
      <c r="FY98" s="108" t="str">
        <f t="shared" si="1247"/>
        <v/>
      </c>
      <c r="FZ98" s="2" t="str">
        <f t="shared" si="1248"/>
        <v/>
      </c>
      <c r="GA98" s="99"/>
      <c r="GB98" s="244"/>
      <c r="GC98" s="100" t="str">
        <f t="shared" si="1249"/>
        <v/>
      </c>
      <c r="GD98" s="101" t="str">
        <f t="shared" si="1250"/>
        <v/>
      </c>
      <c r="GE98" s="102"/>
      <c r="GF98" s="103"/>
      <c r="GG98" s="104" t="str">
        <f t="shared" si="1251"/>
        <v/>
      </c>
      <c r="GH98" s="105" t="str">
        <f t="shared" si="1252"/>
        <v/>
      </c>
      <c r="GI98" s="106" t="str">
        <f t="shared" si="1253"/>
        <v/>
      </c>
      <c r="GJ98" s="107" t="str">
        <f t="shared" si="1254"/>
        <v/>
      </c>
      <c r="GK98" s="108" t="str">
        <f t="shared" si="1255"/>
        <v/>
      </c>
      <c r="GL98" s="2" t="str">
        <f t="shared" si="1256"/>
        <v/>
      </c>
      <c r="GM98" s="99"/>
      <c r="GN98" s="244"/>
      <c r="GO98" s="100" t="str">
        <f t="shared" si="1257"/>
        <v/>
      </c>
      <c r="GP98" s="101" t="str">
        <f t="shared" si="1258"/>
        <v/>
      </c>
      <c r="GQ98" s="102"/>
      <c r="GR98" s="103"/>
      <c r="GS98" s="104" t="str">
        <f t="shared" si="1259"/>
        <v/>
      </c>
      <c r="GT98" s="105" t="str">
        <f t="shared" si="1260"/>
        <v/>
      </c>
      <c r="GU98" s="106" t="str">
        <f t="shared" si="1261"/>
        <v/>
      </c>
      <c r="GV98" s="107" t="str">
        <f t="shared" si="1262"/>
        <v/>
      </c>
      <c r="GW98" s="108" t="str">
        <f t="shared" si="1263"/>
        <v/>
      </c>
      <c r="GX98" s="2" t="str">
        <f t="shared" si="1264"/>
        <v/>
      </c>
      <c r="GY98" s="99"/>
      <c r="GZ98" s="244"/>
      <c r="HA98" s="100" t="str">
        <f t="shared" si="1265"/>
        <v/>
      </c>
      <c r="HB98" s="101" t="str">
        <f t="shared" si="1266"/>
        <v/>
      </c>
      <c r="HC98" s="102"/>
      <c r="HD98" s="103"/>
      <c r="HE98" s="104" t="str">
        <f t="shared" si="1267"/>
        <v/>
      </c>
      <c r="HF98" s="105" t="str">
        <f t="shared" si="1268"/>
        <v/>
      </c>
      <c r="HG98" s="106" t="str">
        <f t="shared" si="1269"/>
        <v/>
      </c>
      <c r="HH98" s="107" t="str">
        <f t="shared" si="1270"/>
        <v/>
      </c>
      <c r="HI98" s="108" t="str">
        <f t="shared" si="1271"/>
        <v/>
      </c>
      <c r="HJ98" s="2" t="str">
        <f t="shared" si="1272"/>
        <v/>
      </c>
      <c r="HK98" s="99"/>
      <c r="HL98" s="244"/>
      <c r="HM98" s="100" t="str">
        <f t="shared" si="1273"/>
        <v/>
      </c>
      <c r="HN98" s="101" t="str">
        <f t="shared" si="1274"/>
        <v/>
      </c>
      <c r="HO98" s="102"/>
      <c r="HP98" s="103"/>
      <c r="HQ98" s="104" t="str">
        <f t="shared" si="1275"/>
        <v/>
      </c>
      <c r="HR98" s="105" t="str">
        <f t="shared" si="1276"/>
        <v/>
      </c>
      <c r="HS98" s="106" t="str">
        <f t="shared" si="1277"/>
        <v/>
      </c>
      <c r="HT98" s="107" t="str">
        <f t="shared" si="1278"/>
        <v/>
      </c>
      <c r="HU98" s="108" t="str">
        <f t="shared" si="1279"/>
        <v/>
      </c>
      <c r="HV98" s="2" t="str">
        <f t="shared" si="1280"/>
        <v/>
      </c>
      <c r="HW98" s="99"/>
      <c r="HX98" s="244"/>
      <c r="HY98" s="100" t="str">
        <f t="shared" si="1281"/>
        <v/>
      </c>
      <c r="HZ98" s="101" t="str">
        <f t="shared" si="1282"/>
        <v/>
      </c>
      <c r="IA98" s="102"/>
      <c r="IB98" s="103"/>
      <c r="IC98" s="104" t="str">
        <f t="shared" si="1283"/>
        <v/>
      </c>
      <c r="ID98" s="105" t="str">
        <f t="shared" si="1284"/>
        <v/>
      </c>
      <c r="IE98" s="106" t="str">
        <f t="shared" si="1285"/>
        <v/>
      </c>
      <c r="IF98" s="107" t="str">
        <f t="shared" si="1286"/>
        <v/>
      </c>
      <c r="IG98" s="108" t="str">
        <f t="shared" si="1287"/>
        <v/>
      </c>
      <c r="IH98" s="2" t="str">
        <f t="shared" si="1288"/>
        <v/>
      </c>
      <c r="II98" s="99"/>
      <c r="IJ98" s="244"/>
      <c r="IK98" s="100" t="str">
        <f t="shared" si="1289"/>
        <v/>
      </c>
      <c r="IL98" s="101" t="str">
        <f t="shared" si="1290"/>
        <v/>
      </c>
      <c r="IM98" s="102"/>
      <c r="IN98" s="103"/>
      <c r="IO98" s="104" t="str">
        <f t="shared" si="1291"/>
        <v/>
      </c>
      <c r="IP98" s="105" t="str">
        <f t="shared" si="1292"/>
        <v/>
      </c>
      <c r="IQ98" s="106" t="str">
        <f t="shared" si="1293"/>
        <v/>
      </c>
      <c r="IR98" s="107" t="str">
        <f t="shared" si="1294"/>
        <v/>
      </c>
      <c r="IS98" s="108" t="str">
        <f t="shared" si="1295"/>
        <v/>
      </c>
      <c r="IT98" s="2" t="str">
        <f t="shared" si="1296"/>
        <v/>
      </c>
      <c r="IU98" s="99"/>
      <c r="IV98" s="244"/>
      <c r="IW98" s="100" t="str">
        <f t="shared" si="1297"/>
        <v/>
      </c>
      <c r="IX98" s="101" t="str">
        <f t="shared" si="1298"/>
        <v/>
      </c>
      <c r="IY98" s="102"/>
      <c r="IZ98" s="103"/>
      <c r="JA98" s="104" t="str">
        <f t="shared" si="1299"/>
        <v/>
      </c>
      <c r="JB98" s="105" t="str">
        <f t="shared" si="1300"/>
        <v/>
      </c>
      <c r="JC98" s="106" t="str">
        <f t="shared" si="1301"/>
        <v/>
      </c>
      <c r="JD98" s="107" t="str">
        <f t="shared" si="1302"/>
        <v/>
      </c>
      <c r="JE98" s="108" t="str">
        <f t="shared" si="1303"/>
        <v/>
      </c>
      <c r="JF98" s="2" t="str">
        <f t="shared" si="1304"/>
        <v/>
      </c>
      <c r="JG98" s="99"/>
      <c r="JH98" s="244"/>
      <c r="JI98" s="100" t="str">
        <f t="shared" si="1305"/>
        <v/>
      </c>
      <c r="JJ98" s="101" t="str">
        <f t="shared" si="1306"/>
        <v/>
      </c>
      <c r="JK98" s="102"/>
      <c r="JL98" s="103"/>
      <c r="JM98" s="104" t="str">
        <f t="shared" si="1307"/>
        <v/>
      </c>
      <c r="JN98" s="105" t="str">
        <f t="shared" si="1308"/>
        <v/>
      </c>
      <c r="JO98" s="106" t="str">
        <f t="shared" si="1309"/>
        <v/>
      </c>
      <c r="JP98" s="107" t="str">
        <f t="shared" si="1310"/>
        <v/>
      </c>
      <c r="JQ98" s="108" t="str">
        <f t="shared" si="1311"/>
        <v/>
      </c>
      <c r="JR98" s="2" t="str">
        <f t="shared" si="1312"/>
        <v/>
      </c>
      <c r="JS98" s="99"/>
      <c r="JT98" s="244"/>
      <c r="JU98" s="100" t="str">
        <f t="shared" si="1313"/>
        <v/>
      </c>
      <c r="JV98" s="101" t="str">
        <f t="shared" si="1314"/>
        <v/>
      </c>
      <c r="JW98" s="102"/>
      <c r="JX98" s="103"/>
      <c r="JY98" s="104" t="str">
        <f t="shared" si="1315"/>
        <v/>
      </c>
      <c r="JZ98" s="105" t="str">
        <f t="shared" si="1316"/>
        <v/>
      </c>
      <c r="KA98" s="106" t="str">
        <f t="shared" si="1317"/>
        <v/>
      </c>
      <c r="KB98" s="107" t="str">
        <f t="shared" si="1318"/>
        <v/>
      </c>
      <c r="KC98" s="108" t="str">
        <f t="shared" si="1319"/>
        <v/>
      </c>
      <c r="KD98" s="2" t="str">
        <f t="shared" si="1320"/>
        <v/>
      </c>
      <c r="KE98" s="99"/>
      <c r="KF98" s="244"/>
    </row>
    <row r="99" spans="1:292" ht="13.5" customHeight="1" x14ac:dyDescent="0.25">
      <c r="A99" s="20"/>
      <c r="B99" s="2" t="s">
        <v>594</v>
      </c>
      <c r="C99" s="2" t="s">
        <v>595</v>
      </c>
      <c r="E99" s="100" t="str">
        <f t="shared" si="1149"/>
        <v/>
      </c>
      <c r="F99" s="101" t="str">
        <f t="shared" si="1150"/>
        <v/>
      </c>
      <c r="G99" s="102"/>
      <c r="H99" s="103"/>
      <c r="I99" s="104" t="str">
        <f t="shared" si="1151"/>
        <v/>
      </c>
      <c r="J99" s="105" t="str">
        <f t="shared" si="1152"/>
        <v/>
      </c>
      <c r="K99" s="106" t="str">
        <f t="shared" si="1153"/>
        <v/>
      </c>
      <c r="L99" s="107" t="str">
        <f t="shared" si="1154"/>
        <v/>
      </c>
      <c r="M99" s="108" t="str">
        <f t="shared" si="1155"/>
        <v/>
      </c>
      <c r="N99" s="2" t="str">
        <f t="shared" si="1156"/>
        <v/>
      </c>
      <c r="O99" s="99"/>
      <c r="P99" s="244"/>
      <c r="Q99" s="100" t="str">
        <f t="shared" si="1157"/>
        <v/>
      </c>
      <c r="R99" s="101" t="str">
        <f t="shared" si="1158"/>
        <v/>
      </c>
      <c r="S99" s="102"/>
      <c r="T99" s="103"/>
      <c r="U99" s="104" t="str">
        <f t="shared" si="1159"/>
        <v/>
      </c>
      <c r="V99" s="105" t="str">
        <f t="shared" si="1160"/>
        <v/>
      </c>
      <c r="W99" s="106" t="str">
        <f t="shared" si="1161"/>
        <v/>
      </c>
      <c r="X99" s="107" t="str">
        <f t="shared" si="1162"/>
        <v/>
      </c>
      <c r="Y99" s="108" t="str">
        <f t="shared" si="1163"/>
        <v/>
      </c>
      <c r="Z99" s="2" t="str">
        <f t="shared" si="1164"/>
        <v/>
      </c>
      <c r="AA99" s="99"/>
      <c r="AB99" s="244"/>
      <c r="AC99" s="100" t="str">
        <f t="shared" si="1165"/>
        <v/>
      </c>
      <c r="AD99" s="101" t="str">
        <f t="shared" si="1166"/>
        <v/>
      </c>
      <c r="AE99" s="102"/>
      <c r="AF99" s="103"/>
      <c r="AG99" s="104" t="str">
        <f t="shared" si="1167"/>
        <v/>
      </c>
      <c r="AH99" s="105" t="str">
        <f t="shared" si="1168"/>
        <v/>
      </c>
      <c r="AI99" s="106" t="str">
        <f t="shared" si="1169"/>
        <v/>
      </c>
      <c r="AJ99" s="107" t="str">
        <f t="shared" si="1170"/>
        <v/>
      </c>
      <c r="AK99" s="108" t="str">
        <f t="shared" si="1171"/>
        <v/>
      </c>
      <c r="AL99" s="2" t="str">
        <f t="shared" si="1172"/>
        <v/>
      </c>
      <c r="AM99" s="99"/>
      <c r="AN99" s="244"/>
      <c r="AO99" s="100" t="str">
        <f t="shared" si="1173"/>
        <v/>
      </c>
      <c r="AP99" s="101" t="str">
        <f t="shared" si="1174"/>
        <v/>
      </c>
      <c r="AQ99" s="102"/>
      <c r="AR99" s="103"/>
      <c r="AS99" s="104" t="str">
        <f t="shared" si="1175"/>
        <v/>
      </c>
      <c r="AT99" s="105" t="str">
        <f t="shared" si="1176"/>
        <v/>
      </c>
      <c r="AU99" s="106" t="str">
        <f t="shared" si="1177"/>
        <v/>
      </c>
      <c r="AV99" s="107" t="s">
        <v>292</v>
      </c>
      <c r="AW99" s="108" t="str">
        <f t="shared" si="1178"/>
        <v/>
      </c>
      <c r="AX99" s="2" t="str">
        <f t="shared" si="1179"/>
        <v/>
      </c>
      <c r="AY99" s="99"/>
      <c r="AZ99" s="244"/>
      <c r="BA99" s="100" t="str">
        <f t="shared" si="1180"/>
        <v/>
      </c>
      <c r="BB99" s="101" t="str">
        <f t="shared" si="1181"/>
        <v/>
      </c>
      <c r="BC99" s="102"/>
      <c r="BD99" s="103"/>
      <c r="BE99" s="104" t="str">
        <f t="shared" si="1182"/>
        <v/>
      </c>
      <c r="BF99" s="105" t="str">
        <f t="shared" si="1183"/>
        <v/>
      </c>
      <c r="BG99" s="106" t="str">
        <f t="shared" si="1184"/>
        <v/>
      </c>
      <c r="BH99" s="107" t="str">
        <f t="shared" si="1185"/>
        <v/>
      </c>
      <c r="BI99" s="108" t="str">
        <f t="shared" si="1186"/>
        <v/>
      </c>
      <c r="BJ99" s="2" t="str">
        <f t="shared" si="1187"/>
        <v/>
      </c>
      <c r="BK99" s="99"/>
      <c r="BL99" s="244"/>
      <c r="BM99" s="100" t="str">
        <f t="shared" si="1188"/>
        <v/>
      </c>
      <c r="BN99" s="101" t="str">
        <f t="shared" si="1189"/>
        <v/>
      </c>
      <c r="BO99" s="102"/>
      <c r="BP99" s="103"/>
      <c r="BQ99" s="104" t="str">
        <f t="shared" si="1190"/>
        <v/>
      </c>
      <c r="BR99" s="105" t="str">
        <f t="shared" si="1191"/>
        <v/>
      </c>
      <c r="BS99" s="106" t="str">
        <f t="shared" si="1192"/>
        <v/>
      </c>
      <c r="BT99" s="107" t="s">
        <v>292</v>
      </c>
      <c r="BU99" s="108" t="str">
        <f t="shared" si="1193"/>
        <v/>
      </c>
      <c r="BV99" s="2" t="str">
        <f t="shared" si="1194"/>
        <v/>
      </c>
      <c r="BW99" s="99"/>
      <c r="BX99" s="244"/>
      <c r="BY99" s="100" t="str">
        <f t="shared" si="1195"/>
        <v/>
      </c>
      <c r="BZ99" s="101" t="str">
        <f t="shared" si="1196"/>
        <v/>
      </c>
      <c r="CA99" s="102"/>
      <c r="CB99" s="103"/>
      <c r="CC99" s="104" t="str">
        <f t="shared" si="1197"/>
        <v/>
      </c>
      <c r="CD99" s="105" t="str">
        <f t="shared" si="1198"/>
        <v/>
      </c>
      <c r="CE99" s="106" t="str">
        <f t="shared" si="1199"/>
        <v/>
      </c>
      <c r="CF99" s="107" t="s">
        <v>292</v>
      </c>
      <c r="CG99" s="108" t="str">
        <f t="shared" si="1200"/>
        <v/>
      </c>
      <c r="CH99" s="2" t="str">
        <f t="shared" si="1201"/>
        <v/>
      </c>
      <c r="CI99" s="99"/>
      <c r="CK99" s="100">
        <f t="shared" si="1202"/>
        <v>41563</v>
      </c>
      <c r="CL99" s="101" t="str">
        <f t="shared" si="1203"/>
        <v>Stoltenberg III</v>
      </c>
      <c r="CM99" s="103">
        <v>40973</v>
      </c>
      <c r="CN99" s="102">
        <v>40991</v>
      </c>
      <c r="CO99" s="104" t="str">
        <f t="shared" si="1204"/>
        <v>Kristin Halvorsen</v>
      </c>
      <c r="CP99" s="105" t="str">
        <f t="shared" si="1205"/>
        <v>1960</v>
      </c>
      <c r="CQ99" s="106" t="str">
        <f t="shared" si="1206"/>
        <v>female</v>
      </c>
      <c r="CR99" s="107" t="s">
        <v>300</v>
      </c>
      <c r="CS99" s="108" t="str">
        <f t="shared" si="1207"/>
        <v>Halvorsen_Kristin_1960</v>
      </c>
      <c r="CT99" s="2" t="str">
        <f t="shared" si="1208"/>
        <v/>
      </c>
      <c r="CU99" s="99" t="s">
        <v>623</v>
      </c>
      <c r="CV99" s="244" t="s">
        <v>671</v>
      </c>
      <c r="CW99" s="100" t="str">
        <f t="shared" si="1209"/>
        <v/>
      </c>
      <c r="CX99" s="101" t="str">
        <f t="shared" si="1210"/>
        <v/>
      </c>
      <c r="CY99" s="102" t="str">
        <f t="shared" si="1211"/>
        <v/>
      </c>
      <c r="CZ99" s="102" t="str">
        <f t="shared" si="1212"/>
        <v/>
      </c>
      <c r="DA99" s="104" t="str">
        <f t="shared" si="1213"/>
        <v/>
      </c>
      <c r="DB99" s="105" t="str">
        <f t="shared" si="1214"/>
        <v/>
      </c>
      <c r="DC99" s="106" t="str">
        <f t="shared" si="1215"/>
        <v/>
      </c>
      <c r="DD99" s="107" t="str">
        <f t="shared" si="1216"/>
        <v/>
      </c>
      <c r="DE99" s="108" t="str">
        <f t="shared" si="1217"/>
        <v/>
      </c>
      <c r="DF99" s="2" t="str">
        <f t="shared" si="1218"/>
        <v/>
      </c>
      <c r="DG99" s="99"/>
      <c r="DH99" s="244"/>
      <c r="DI99" s="100" t="str">
        <f t="shared" si="1219"/>
        <v/>
      </c>
      <c r="DJ99" s="101" t="str">
        <f t="shared" si="1220"/>
        <v/>
      </c>
      <c r="DK99" s="102" t="str">
        <f t="shared" si="1095"/>
        <v/>
      </c>
      <c r="DL99" s="102" t="str">
        <f t="shared" si="1096"/>
        <v/>
      </c>
      <c r="DM99" s="104" t="str">
        <f t="shared" si="1221"/>
        <v/>
      </c>
      <c r="DN99" s="105" t="str">
        <f t="shared" si="1222"/>
        <v/>
      </c>
      <c r="DO99" s="106" t="str">
        <f t="shared" si="1223"/>
        <v/>
      </c>
      <c r="DP99" s="107" t="str">
        <f t="shared" si="1224"/>
        <v/>
      </c>
      <c r="DQ99" s="108" t="str">
        <f t="shared" si="1225"/>
        <v/>
      </c>
      <c r="DR99" s="2" t="str">
        <f t="shared" si="1226"/>
        <v/>
      </c>
      <c r="DS99" s="99"/>
      <c r="DT99" s="244"/>
      <c r="DU99" s="100" t="str">
        <f t="shared" si="1046"/>
        <v/>
      </c>
      <c r="DV99" s="101" t="str">
        <f t="shared" si="1227"/>
        <v/>
      </c>
      <c r="DW99" s="102" t="str">
        <f t="shared" si="1110"/>
        <v/>
      </c>
      <c r="DX99" s="102" t="str">
        <f t="shared" si="1111"/>
        <v/>
      </c>
      <c r="DY99" s="104" t="str">
        <f t="shared" si="1228"/>
        <v/>
      </c>
      <c r="DZ99" s="105" t="str">
        <f t="shared" si="1229"/>
        <v/>
      </c>
      <c r="EA99" s="106" t="str">
        <f t="shared" si="1230"/>
        <v/>
      </c>
      <c r="EB99" s="107" t="str">
        <f t="shared" si="1231"/>
        <v/>
      </c>
      <c r="EC99" s="108" t="str">
        <f t="shared" si="1232"/>
        <v/>
      </c>
      <c r="ED99" s="2" t="str">
        <f t="shared" si="1233"/>
        <v/>
      </c>
      <c r="EE99" s="99"/>
      <c r="EF99" s="244"/>
      <c r="EG99" s="100" t="str">
        <f t="shared" si="1047"/>
        <v/>
      </c>
      <c r="EH99" s="101" t="str">
        <f t="shared" si="1142"/>
        <v/>
      </c>
      <c r="EI99" s="102" t="str">
        <f t="shared" si="623"/>
        <v/>
      </c>
      <c r="EJ99" s="102" t="str">
        <f t="shared" si="614"/>
        <v/>
      </c>
      <c r="EK99" s="104" t="str">
        <f t="shared" si="1143"/>
        <v/>
      </c>
      <c r="EL99" s="105" t="str">
        <f t="shared" si="1144"/>
        <v/>
      </c>
      <c r="EM99" s="106" t="str">
        <f t="shared" si="1145"/>
        <v/>
      </c>
      <c r="EN99" s="107" t="str">
        <f t="shared" si="1146"/>
        <v/>
      </c>
      <c r="EO99" s="108" t="str">
        <f t="shared" si="1147"/>
        <v/>
      </c>
      <c r="EP99" s="2" t="str">
        <f t="shared" si="1148"/>
        <v/>
      </c>
      <c r="EQ99" s="99"/>
      <c r="ER99" s="244"/>
      <c r="ES99" s="100" t="str">
        <f t="shared" si="1048"/>
        <v/>
      </c>
      <c r="ET99" s="101" t="str">
        <f t="shared" si="1049"/>
        <v/>
      </c>
      <c r="EU99" s="102" t="str">
        <f t="shared" si="1050"/>
        <v/>
      </c>
      <c r="EV99" s="102" t="str">
        <f t="shared" si="1051"/>
        <v/>
      </c>
      <c r="EW99" s="104" t="str">
        <f t="shared" si="1052"/>
        <v/>
      </c>
      <c r="EX99" s="105" t="str">
        <f t="shared" si="1053"/>
        <v/>
      </c>
      <c r="EY99" s="106" t="str">
        <f t="shared" si="1054"/>
        <v/>
      </c>
      <c r="EZ99" s="107" t="str">
        <f t="shared" si="1055"/>
        <v/>
      </c>
      <c r="FA99" s="108" t="str">
        <f t="shared" si="1056"/>
        <v/>
      </c>
      <c r="FB99" s="2" t="str">
        <f t="shared" si="1057"/>
        <v/>
      </c>
      <c r="FC99" s="99"/>
      <c r="FD99" s="244"/>
      <c r="FE99" s="100"/>
      <c r="FF99" s="101" t="str">
        <f t="shared" si="1234"/>
        <v/>
      </c>
      <c r="FG99" s="102"/>
      <c r="FH99" s="103"/>
      <c r="FI99" s="104" t="str">
        <f t="shared" si="1235"/>
        <v/>
      </c>
      <c r="FJ99" s="105" t="str">
        <f t="shared" si="1236"/>
        <v/>
      </c>
      <c r="FK99" s="106" t="str">
        <f t="shared" si="1237"/>
        <v/>
      </c>
      <c r="FL99" s="107" t="str">
        <f t="shared" si="1238"/>
        <v/>
      </c>
      <c r="FM99" s="108" t="str">
        <f t="shared" si="1239"/>
        <v/>
      </c>
      <c r="FN99" s="2" t="str">
        <f t="shared" si="1240"/>
        <v/>
      </c>
      <c r="FO99" s="99"/>
      <c r="FP99" s="244"/>
      <c r="FQ99" s="100" t="str">
        <f t="shared" si="1241"/>
        <v/>
      </c>
      <c r="FR99" s="101" t="str">
        <f t="shared" si="1242"/>
        <v/>
      </c>
      <c r="FS99" s="102"/>
      <c r="FT99" s="103"/>
      <c r="FU99" s="104" t="str">
        <f t="shared" si="1243"/>
        <v/>
      </c>
      <c r="FV99" s="105" t="str">
        <f t="shared" si="1244"/>
        <v/>
      </c>
      <c r="FW99" s="106" t="str">
        <f t="shared" si="1245"/>
        <v/>
      </c>
      <c r="FX99" s="107" t="str">
        <f t="shared" si="1246"/>
        <v/>
      </c>
      <c r="FY99" s="108" t="str">
        <f t="shared" si="1247"/>
        <v/>
      </c>
      <c r="FZ99" s="2" t="str">
        <f t="shared" si="1248"/>
        <v/>
      </c>
      <c r="GA99" s="99"/>
      <c r="GB99" s="244"/>
      <c r="GC99" s="100" t="str">
        <f t="shared" si="1249"/>
        <v/>
      </c>
      <c r="GD99" s="101" t="str">
        <f t="shared" si="1250"/>
        <v/>
      </c>
      <c r="GE99" s="102"/>
      <c r="GF99" s="103"/>
      <c r="GG99" s="104" t="str">
        <f t="shared" si="1251"/>
        <v/>
      </c>
      <c r="GH99" s="105" t="str">
        <f t="shared" si="1252"/>
        <v/>
      </c>
      <c r="GI99" s="106" t="str">
        <f t="shared" si="1253"/>
        <v/>
      </c>
      <c r="GJ99" s="107" t="str">
        <f t="shared" si="1254"/>
        <v/>
      </c>
      <c r="GK99" s="108" t="str">
        <f t="shared" si="1255"/>
        <v/>
      </c>
      <c r="GL99" s="2" t="str">
        <f t="shared" si="1256"/>
        <v/>
      </c>
      <c r="GM99" s="99"/>
      <c r="GN99" s="244"/>
      <c r="GO99" s="100" t="str">
        <f t="shared" si="1257"/>
        <v/>
      </c>
      <c r="GP99" s="101" t="str">
        <f t="shared" si="1258"/>
        <v/>
      </c>
      <c r="GQ99" s="102"/>
      <c r="GR99" s="103"/>
      <c r="GS99" s="104" t="str">
        <f t="shared" si="1259"/>
        <v/>
      </c>
      <c r="GT99" s="105" t="str">
        <f t="shared" si="1260"/>
        <v/>
      </c>
      <c r="GU99" s="106" t="str">
        <f t="shared" si="1261"/>
        <v/>
      </c>
      <c r="GV99" s="107" t="str">
        <f t="shared" si="1262"/>
        <v/>
      </c>
      <c r="GW99" s="108" t="str">
        <f t="shared" si="1263"/>
        <v/>
      </c>
      <c r="GX99" s="2" t="str">
        <f t="shared" si="1264"/>
        <v/>
      </c>
      <c r="GY99" s="99"/>
      <c r="GZ99" s="244"/>
      <c r="HA99" s="100" t="str">
        <f t="shared" si="1265"/>
        <v/>
      </c>
      <c r="HB99" s="101" t="str">
        <f t="shared" si="1266"/>
        <v/>
      </c>
      <c r="HC99" s="102"/>
      <c r="HD99" s="103"/>
      <c r="HE99" s="104" t="str">
        <f t="shared" si="1267"/>
        <v/>
      </c>
      <c r="HF99" s="105" t="str">
        <f t="shared" si="1268"/>
        <v/>
      </c>
      <c r="HG99" s="106" t="str">
        <f t="shared" si="1269"/>
        <v/>
      </c>
      <c r="HH99" s="107" t="str">
        <f t="shared" si="1270"/>
        <v/>
      </c>
      <c r="HI99" s="108" t="str">
        <f t="shared" si="1271"/>
        <v/>
      </c>
      <c r="HJ99" s="2" t="str">
        <f t="shared" si="1272"/>
        <v/>
      </c>
      <c r="HK99" s="99"/>
      <c r="HL99" s="244"/>
      <c r="HM99" s="100" t="str">
        <f t="shared" si="1273"/>
        <v/>
      </c>
      <c r="HN99" s="101" t="str">
        <f t="shared" si="1274"/>
        <v/>
      </c>
      <c r="HO99" s="102"/>
      <c r="HP99" s="103"/>
      <c r="HQ99" s="104" t="str">
        <f t="shared" si="1275"/>
        <v/>
      </c>
      <c r="HR99" s="105" t="str">
        <f t="shared" si="1276"/>
        <v/>
      </c>
      <c r="HS99" s="106" t="str">
        <f t="shared" si="1277"/>
        <v/>
      </c>
      <c r="HT99" s="107" t="str">
        <f t="shared" si="1278"/>
        <v/>
      </c>
      <c r="HU99" s="108" t="str">
        <f t="shared" si="1279"/>
        <v/>
      </c>
      <c r="HV99" s="2" t="str">
        <f t="shared" si="1280"/>
        <v/>
      </c>
      <c r="HW99" s="99"/>
      <c r="HX99" s="244"/>
      <c r="HY99" s="100" t="str">
        <f t="shared" si="1281"/>
        <v/>
      </c>
      <c r="HZ99" s="101" t="str">
        <f t="shared" si="1282"/>
        <v/>
      </c>
      <c r="IA99" s="102"/>
      <c r="IB99" s="103"/>
      <c r="IC99" s="104" t="str">
        <f t="shared" si="1283"/>
        <v/>
      </c>
      <c r="ID99" s="105" t="str">
        <f t="shared" si="1284"/>
        <v/>
      </c>
      <c r="IE99" s="106" t="str">
        <f t="shared" si="1285"/>
        <v/>
      </c>
      <c r="IF99" s="107" t="str">
        <f t="shared" si="1286"/>
        <v/>
      </c>
      <c r="IG99" s="108" t="str">
        <f t="shared" si="1287"/>
        <v/>
      </c>
      <c r="IH99" s="2" t="str">
        <f t="shared" si="1288"/>
        <v/>
      </c>
      <c r="II99" s="99"/>
      <c r="IJ99" s="244"/>
      <c r="IK99" s="100" t="str">
        <f t="shared" si="1289"/>
        <v/>
      </c>
      <c r="IL99" s="101" t="str">
        <f t="shared" si="1290"/>
        <v/>
      </c>
      <c r="IM99" s="102"/>
      <c r="IN99" s="103"/>
      <c r="IO99" s="104" t="str">
        <f t="shared" si="1291"/>
        <v/>
      </c>
      <c r="IP99" s="105" t="str">
        <f t="shared" si="1292"/>
        <v/>
      </c>
      <c r="IQ99" s="106" t="str">
        <f t="shared" si="1293"/>
        <v/>
      </c>
      <c r="IR99" s="107" t="str">
        <f t="shared" si="1294"/>
        <v/>
      </c>
      <c r="IS99" s="108" t="str">
        <f t="shared" si="1295"/>
        <v/>
      </c>
      <c r="IT99" s="2" t="str">
        <f t="shared" si="1296"/>
        <v/>
      </c>
      <c r="IU99" s="99"/>
      <c r="IV99" s="244"/>
      <c r="IW99" s="100" t="str">
        <f t="shared" si="1297"/>
        <v/>
      </c>
      <c r="IX99" s="101" t="str">
        <f t="shared" si="1298"/>
        <v/>
      </c>
      <c r="IY99" s="102"/>
      <c r="IZ99" s="103"/>
      <c r="JA99" s="104" t="str">
        <f t="shared" si="1299"/>
        <v/>
      </c>
      <c r="JB99" s="105" t="str">
        <f t="shared" si="1300"/>
        <v/>
      </c>
      <c r="JC99" s="106" t="str">
        <f t="shared" si="1301"/>
        <v/>
      </c>
      <c r="JD99" s="107" t="str">
        <f t="shared" si="1302"/>
        <v/>
      </c>
      <c r="JE99" s="108" t="str">
        <f t="shared" si="1303"/>
        <v/>
      </c>
      <c r="JF99" s="2" t="str">
        <f t="shared" si="1304"/>
        <v/>
      </c>
      <c r="JG99" s="99"/>
      <c r="JH99" s="244"/>
      <c r="JI99" s="100" t="str">
        <f t="shared" si="1305"/>
        <v/>
      </c>
      <c r="JJ99" s="101" t="str">
        <f t="shared" si="1306"/>
        <v/>
      </c>
      <c r="JK99" s="102"/>
      <c r="JL99" s="103"/>
      <c r="JM99" s="104" t="str">
        <f t="shared" si="1307"/>
        <v/>
      </c>
      <c r="JN99" s="105" t="str">
        <f t="shared" si="1308"/>
        <v/>
      </c>
      <c r="JO99" s="106" t="str">
        <f t="shared" si="1309"/>
        <v/>
      </c>
      <c r="JP99" s="107" t="str">
        <f t="shared" si="1310"/>
        <v/>
      </c>
      <c r="JQ99" s="108" t="str">
        <f t="shared" si="1311"/>
        <v/>
      </c>
      <c r="JR99" s="2" t="str">
        <f t="shared" si="1312"/>
        <v/>
      </c>
      <c r="JS99" s="99"/>
      <c r="JT99" s="244"/>
      <c r="JU99" s="100" t="str">
        <f t="shared" si="1313"/>
        <v/>
      </c>
      <c r="JV99" s="101" t="str">
        <f t="shared" si="1314"/>
        <v/>
      </c>
      <c r="JW99" s="102"/>
      <c r="JX99" s="103"/>
      <c r="JY99" s="104" t="str">
        <f t="shared" si="1315"/>
        <v/>
      </c>
      <c r="JZ99" s="105" t="str">
        <f t="shared" si="1316"/>
        <v/>
      </c>
      <c r="KA99" s="106" t="str">
        <f t="shared" si="1317"/>
        <v/>
      </c>
      <c r="KB99" s="107" t="str">
        <f t="shared" si="1318"/>
        <v/>
      </c>
      <c r="KC99" s="108" t="str">
        <f t="shared" si="1319"/>
        <v/>
      </c>
      <c r="KD99" s="2" t="str">
        <f t="shared" si="1320"/>
        <v/>
      </c>
      <c r="KE99" s="99"/>
      <c r="KF99" s="244"/>
    </row>
    <row r="100" spans="1:292" ht="13.5" customHeight="1" x14ac:dyDescent="0.25">
      <c r="A100" s="20"/>
      <c r="B100" s="2" t="s">
        <v>594</v>
      </c>
      <c r="C100" s="2" t="s">
        <v>595</v>
      </c>
      <c r="E100" s="100" t="str">
        <f t="shared" si="1149"/>
        <v/>
      </c>
      <c r="F100" s="101" t="str">
        <f t="shared" si="1150"/>
        <v/>
      </c>
      <c r="G100" s="102"/>
      <c r="H100" s="103"/>
      <c r="I100" s="104" t="str">
        <f t="shared" si="1151"/>
        <v/>
      </c>
      <c r="J100" s="105" t="str">
        <f t="shared" si="1152"/>
        <v/>
      </c>
      <c r="K100" s="106" t="str">
        <f t="shared" si="1153"/>
        <v/>
      </c>
      <c r="L100" s="107" t="str">
        <f t="shared" si="1154"/>
        <v/>
      </c>
      <c r="M100" s="108" t="str">
        <f t="shared" si="1155"/>
        <v/>
      </c>
      <c r="N100" s="2" t="str">
        <f t="shared" si="1156"/>
        <v/>
      </c>
      <c r="O100" s="99"/>
      <c r="P100" s="244"/>
      <c r="Q100" s="100" t="str">
        <f t="shared" si="1157"/>
        <v/>
      </c>
      <c r="R100" s="101" t="str">
        <f t="shared" si="1158"/>
        <v/>
      </c>
      <c r="S100" s="102"/>
      <c r="T100" s="103"/>
      <c r="U100" s="104" t="str">
        <f t="shared" si="1159"/>
        <v/>
      </c>
      <c r="V100" s="105" t="str">
        <f t="shared" si="1160"/>
        <v/>
      </c>
      <c r="W100" s="106" t="str">
        <f t="shared" si="1161"/>
        <v/>
      </c>
      <c r="X100" s="107" t="str">
        <f t="shared" si="1162"/>
        <v/>
      </c>
      <c r="Y100" s="108" t="str">
        <f t="shared" si="1163"/>
        <v/>
      </c>
      <c r="Z100" s="2" t="str">
        <f t="shared" si="1164"/>
        <v/>
      </c>
      <c r="AA100" s="99"/>
      <c r="AB100" s="244"/>
      <c r="AC100" s="100" t="str">
        <f t="shared" si="1165"/>
        <v/>
      </c>
      <c r="AD100" s="101" t="str">
        <f t="shared" si="1166"/>
        <v/>
      </c>
      <c r="AE100" s="102"/>
      <c r="AF100" s="103"/>
      <c r="AG100" s="104" t="str">
        <f t="shared" si="1167"/>
        <v/>
      </c>
      <c r="AH100" s="105" t="str">
        <f t="shared" si="1168"/>
        <v/>
      </c>
      <c r="AI100" s="106" t="str">
        <f t="shared" si="1169"/>
        <v/>
      </c>
      <c r="AJ100" s="107" t="str">
        <f t="shared" si="1170"/>
        <v/>
      </c>
      <c r="AK100" s="108" t="str">
        <f t="shared" si="1171"/>
        <v/>
      </c>
      <c r="AL100" s="2" t="str">
        <f t="shared" si="1172"/>
        <v/>
      </c>
      <c r="AM100" s="99"/>
      <c r="AN100" s="244"/>
      <c r="AO100" s="100" t="str">
        <f t="shared" si="1173"/>
        <v/>
      </c>
      <c r="AP100" s="101" t="str">
        <f t="shared" si="1174"/>
        <v/>
      </c>
      <c r="AQ100" s="102"/>
      <c r="AR100" s="103"/>
      <c r="AS100" s="104" t="str">
        <f t="shared" si="1175"/>
        <v/>
      </c>
      <c r="AT100" s="105" t="str">
        <f t="shared" si="1176"/>
        <v/>
      </c>
      <c r="AU100" s="106" t="str">
        <f t="shared" si="1177"/>
        <v/>
      </c>
      <c r="AV100" s="107" t="s">
        <v>292</v>
      </c>
      <c r="AW100" s="108" t="str">
        <f t="shared" si="1178"/>
        <v/>
      </c>
      <c r="AX100" s="2" t="str">
        <f t="shared" si="1179"/>
        <v/>
      </c>
      <c r="AY100" s="99"/>
      <c r="AZ100" s="244"/>
      <c r="BA100" s="100" t="str">
        <f t="shared" si="1180"/>
        <v/>
      </c>
      <c r="BB100" s="101" t="str">
        <f t="shared" si="1181"/>
        <v/>
      </c>
      <c r="BC100" s="102"/>
      <c r="BD100" s="103"/>
      <c r="BE100" s="104" t="str">
        <f t="shared" si="1182"/>
        <v/>
      </c>
      <c r="BF100" s="105" t="str">
        <f t="shared" si="1183"/>
        <v/>
      </c>
      <c r="BG100" s="106" t="str">
        <f t="shared" si="1184"/>
        <v/>
      </c>
      <c r="BH100" s="107" t="str">
        <f t="shared" si="1185"/>
        <v/>
      </c>
      <c r="BI100" s="108" t="str">
        <f t="shared" si="1186"/>
        <v/>
      </c>
      <c r="BJ100" s="2" t="str">
        <f t="shared" si="1187"/>
        <v/>
      </c>
      <c r="BK100" s="99"/>
      <c r="BL100" s="244"/>
      <c r="BM100" s="100" t="str">
        <f t="shared" si="1188"/>
        <v/>
      </c>
      <c r="BN100" s="101" t="str">
        <f t="shared" si="1189"/>
        <v/>
      </c>
      <c r="BO100" s="102"/>
      <c r="BP100" s="103"/>
      <c r="BQ100" s="104" t="str">
        <f t="shared" si="1190"/>
        <v/>
      </c>
      <c r="BR100" s="105" t="str">
        <f t="shared" si="1191"/>
        <v/>
      </c>
      <c r="BS100" s="106" t="str">
        <f t="shared" si="1192"/>
        <v/>
      </c>
      <c r="BT100" s="107" t="s">
        <v>292</v>
      </c>
      <c r="BU100" s="108" t="str">
        <f t="shared" si="1193"/>
        <v/>
      </c>
      <c r="BV100" s="2" t="str">
        <f t="shared" si="1194"/>
        <v/>
      </c>
      <c r="BW100" s="99"/>
      <c r="BX100" s="244"/>
      <c r="BY100" s="100" t="str">
        <f t="shared" si="1195"/>
        <v/>
      </c>
      <c r="BZ100" s="101" t="str">
        <f t="shared" si="1196"/>
        <v/>
      </c>
      <c r="CA100" s="102"/>
      <c r="CB100" s="103"/>
      <c r="CC100" s="104" t="str">
        <f t="shared" si="1197"/>
        <v/>
      </c>
      <c r="CD100" s="105" t="str">
        <f t="shared" si="1198"/>
        <v/>
      </c>
      <c r="CE100" s="106" t="str">
        <f t="shared" si="1199"/>
        <v/>
      </c>
      <c r="CF100" s="107" t="s">
        <v>292</v>
      </c>
      <c r="CG100" s="108" t="str">
        <f t="shared" si="1200"/>
        <v/>
      </c>
      <c r="CH100" s="2" t="str">
        <f t="shared" si="1201"/>
        <v/>
      </c>
      <c r="CI100" s="99"/>
      <c r="CK100" s="100">
        <f t="shared" si="1202"/>
        <v>41563</v>
      </c>
      <c r="CL100" s="101" t="str">
        <f t="shared" si="1203"/>
        <v>Stoltenberg III</v>
      </c>
      <c r="CM100" s="102">
        <v>40991</v>
      </c>
      <c r="CN100" s="103">
        <f>CK$3</f>
        <v>41563</v>
      </c>
      <c r="CO100" s="104" t="str">
        <f t="shared" si="1204"/>
        <v>Inga Marte Thorkildsen</v>
      </c>
      <c r="CP100" s="105" t="str">
        <f t="shared" si="1205"/>
        <v>1976</v>
      </c>
      <c r="CQ100" s="106" t="str">
        <f t="shared" si="1206"/>
        <v>female</v>
      </c>
      <c r="CR100" s="107" t="s">
        <v>300</v>
      </c>
      <c r="CS100" s="108" t="str">
        <f t="shared" si="1207"/>
        <v>Thorkildsen_Inga_1976</v>
      </c>
      <c r="CT100" s="2" t="str">
        <f t="shared" si="1208"/>
        <v/>
      </c>
      <c r="CU100" s="99"/>
      <c r="CV100" s="244" t="s">
        <v>834</v>
      </c>
      <c r="CW100" s="100" t="str">
        <f t="shared" si="1209"/>
        <v/>
      </c>
      <c r="CX100" s="101" t="str">
        <f t="shared" si="1210"/>
        <v/>
      </c>
      <c r="CY100" s="102" t="str">
        <f t="shared" si="1211"/>
        <v/>
      </c>
      <c r="CZ100" s="102" t="str">
        <f t="shared" si="1212"/>
        <v/>
      </c>
      <c r="DA100" s="104" t="str">
        <f t="shared" si="1213"/>
        <v/>
      </c>
      <c r="DB100" s="105" t="str">
        <f t="shared" si="1214"/>
        <v/>
      </c>
      <c r="DC100" s="106" t="str">
        <f t="shared" si="1215"/>
        <v/>
      </c>
      <c r="DD100" s="107" t="str">
        <f t="shared" si="1216"/>
        <v/>
      </c>
      <c r="DE100" s="108" t="str">
        <f t="shared" si="1217"/>
        <v/>
      </c>
      <c r="DF100" s="2" t="str">
        <f t="shared" si="1218"/>
        <v/>
      </c>
      <c r="DG100" s="99"/>
      <c r="DH100" s="244"/>
      <c r="DI100" s="100" t="str">
        <f t="shared" si="1219"/>
        <v/>
      </c>
      <c r="DJ100" s="101" t="str">
        <f t="shared" si="1220"/>
        <v/>
      </c>
      <c r="DK100" s="102" t="str">
        <f t="shared" si="1095"/>
        <v/>
      </c>
      <c r="DL100" s="102" t="str">
        <f t="shared" si="1096"/>
        <v/>
      </c>
      <c r="DM100" s="104" t="str">
        <f t="shared" si="1221"/>
        <v/>
      </c>
      <c r="DN100" s="105" t="str">
        <f t="shared" si="1222"/>
        <v/>
      </c>
      <c r="DO100" s="106" t="str">
        <f t="shared" si="1223"/>
        <v/>
      </c>
      <c r="DP100" s="107" t="str">
        <f t="shared" si="1224"/>
        <v/>
      </c>
      <c r="DQ100" s="108" t="str">
        <f t="shared" si="1225"/>
        <v/>
      </c>
      <c r="DR100" s="2" t="str">
        <f t="shared" si="1226"/>
        <v/>
      </c>
      <c r="DS100" s="99"/>
      <c r="DT100" s="244"/>
      <c r="DU100" s="100" t="str">
        <f t="shared" si="1046"/>
        <v/>
      </c>
      <c r="DV100" s="101" t="str">
        <f t="shared" si="1227"/>
        <v/>
      </c>
      <c r="DW100" s="102" t="str">
        <f t="shared" si="1110"/>
        <v/>
      </c>
      <c r="DX100" s="102" t="str">
        <f t="shared" si="1111"/>
        <v/>
      </c>
      <c r="DY100" s="104" t="str">
        <f t="shared" si="1228"/>
        <v/>
      </c>
      <c r="DZ100" s="105" t="str">
        <f t="shared" si="1229"/>
        <v/>
      </c>
      <c r="EA100" s="106" t="str">
        <f t="shared" si="1230"/>
        <v/>
      </c>
      <c r="EB100" s="107" t="str">
        <f t="shared" si="1231"/>
        <v/>
      </c>
      <c r="EC100" s="108" t="str">
        <f t="shared" si="1232"/>
        <v/>
      </c>
      <c r="ED100" s="2" t="str">
        <f t="shared" si="1233"/>
        <v/>
      </c>
      <c r="EE100" s="99"/>
      <c r="EF100" s="244"/>
      <c r="EG100" s="100" t="str">
        <f t="shared" si="1047"/>
        <v/>
      </c>
      <c r="EH100" s="101" t="str">
        <f t="shared" si="1142"/>
        <v/>
      </c>
      <c r="EI100" s="102" t="str">
        <f t="shared" si="623"/>
        <v/>
      </c>
      <c r="EJ100" s="102" t="str">
        <f t="shared" si="614"/>
        <v/>
      </c>
      <c r="EK100" s="104" t="str">
        <f t="shared" si="1143"/>
        <v/>
      </c>
      <c r="EL100" s="105" t="str">
        <f t="shared" si="1144"/>
        <v/>
      </c>
      <c r="EM100" s="106" t="str">
        <f t="shared" si="1145"/>
        <v/>
      </c>
      <c r="EN100" s="107" t="str">
        <f t="shared" si="1146"/>
        <v/>
      </c>
      <c r="EO100" s="108" t="str">
        <f t="shared" si="1147"/>
        <v/>
      </c>
      <c r="EP100" s="2" t="str">
        <f t="shared" si="1148"/>
        <v/>
      </c>
      <c r="EQ100" s="99"/>
      <c r="ER100" s="244"/>
      <c r="ES100" s="100" t="str">
        <f t="shared" si="1048"/>
        <v/>
      </c>
      <c r="ET100" s="101" t="str">
        <f t="shared" si="1049"/>
        <v/>
      </c>
      <c r="EU100" s="102" t="str">
        <f t="shared" si="1050"/>
        <v/>
      </c>
      <c r="EV100" s="102" t="str">
        <f t="shared" si="1051"/>
        <v/>
      </c>
      <c r="EW100" s="104" t="str">
        <f t="shared" si="1052"/>
        <v/>
      </c>
      <c r="EX100" s="105" t="str">
        <f t="shared" si="1053"/>
        <v/>
      </c>
      <c r="EY100" s="106" t="str">
        <f t="shared" si="1054"/>
        <v/>
      </c>
      <c r="EZ100" s="107" t="str">
        <f t="shared" si="1055"/>
        <v/>
      </c>
      <c r="FA100" s="108" t="str">
        <f t="shared" si="1056"/>
        <v/>
      </c>
      <c r="FB100" s="2" t="str">
        <f t="shared" si="1057"/>
        <v/>
      </c>
      <c r="FC100" s="99"/>
      <c r="FD100" s="244"/>
      <c r="FE100" s="100"/>
      <c r="FF100" s="101" t="str">
        <f t="shared" si="1234"/>
        <v/>
      </c>
      <c r="FG100" s="102"/>
      <c r="FH100" s="103"/>
      <c r="FI100" s="104" t="str">
        <f t="shared" si="1235"/>
        <v/>
      </c>
      <c r="FJ100" s="105" t="str">
        <f t="shared" si="1236"/>
        <v/>
      </c>
      <c r="FK100" s="106" t="str">
        <f t="shared" si="1237"/>
        <v/>
      </c>
      <c r="FL100" s="107" t="str">
        <f t="shared" si="1238"/>
        <v/>
      </c>
      <c r="FM100" s="108" t="str">
        <f t="shared" si="1239"/>
        <v/>
      </c>
      <c r="FN100" s="2" t="str">
        <f t="shared" si="1240"/>
        <v/>
      </c>
      <c r="FO100" s="99"/>
      <c r="FP100" s="244"/>
      <c r="FQ100" s="100" t="str">
        <f t="shared" si="1241"/>
        <v/>
      </c>
      <c r="FR100" s="101" t="str">
        <f t="shared" si="1242"/>
        <v/>
      </c>
      <c r="FS100" s="102"/>
      <c r="FT100" s="103"/>
      <c r="FU100" s="104" t="str">
        <f t="shared" si="1243"/>
        <v/>
      </c>
      <c r="FV100" s="105" t="str">
        <f t="shared" si="1244"/>
        <v/>
      </c>
      <c r="FW100" s="106" t="str">
        <f t="shared" si="1245"/>
        <v/>
      </c>
      <c r="FX100" s="107" t="str">
        <f t="shared" si="1246"/>
        <v/>
      </c>
      <c r="FY100" s="108" t="str">
        <f t="shared" si="1247"/>
        <v/>
      </c>
      <c r="FZ100" s="2" t="str">
        <f t="shared" si="1248"/>
        <v/>
      </c>
      <c r="GA100" s="99"/>
      <c r="GB100" s="244"/>
      <c r="GC100" s="100" t="str">
        <f t="shared" si="1249"/>
        <v/>
      </c>
      <c r="GD100" s="101" t="str">
        <f t="shared" si="1250"/>
        <v/>
      </c>
      <c r="GE100" s="102"/>
      <c r="GF100" s="103"/>
      <c r="GG100" s="104" t="str">
        <f t="shared" si="1251"/>
        <v/>
      </c>
      <c r="GH100" s="105" t="str">
        <f t="shared" si="1252"/>
        <v/>
      </c>
      <c r="GI100" s="106" t="str">
        <f t="shared" si="1253"/>
        <v/>
      </c>
      <c r="GJ100" s="107" t="str">
        <f t="shared" si="1254"/>
        <v/>
      </c>
      <c r="GK100" s="108" t="str">
        <f t="shared" si="1255"/>
        <v/>
      </c>
      <c r="GL100" s="2" t="str">
        <f t="shared" si="1256"/>
        <v/>
      </c>
      <c r="GM100" s="99"/>
      <c r="GN100" s="244"/>
      <c r="GO100" s="100" t="str">
        <f t="shared" si="1257"/>
        <v/>
      </c>
      <c r="GP100" s="101" t="str">
        <f t="shared" si="1258"/>
        <v/>
      </c>
      <c r="GQ100" s="102"/>
      <c r="GR100" s="103"/>
      <c r="GS100" s="104" t="str">
        <f t="shared" si="1259"/>
        <v/>
      </c>
      <c r="GT100" s="105" t="str">
        <f t="shared" si="1260"/>
        <v/>
      </c>
      <c r="GU100" s="106" t="str">
        <f t="shared" si="1261"/>
        <v/>
      </c>
      <c r="GV100" s="107" t="str">
        <f t="shared" si="1262"/>
        <v/>
      </c>
      <c r="GW100" s="108" t="str">
        <f t="shared" si="1263"/>
        <v/>
      </c>
      <c r="GX100" s="2" t="str">
        <f t="shared" si="1264"/>
        <v/>
      </c>
      <c r="GY100" s="99"/>
      <c r="GZ100" s="244"/>
      <c r="HA100" s="100" t="str">
        <f t="shared" si="1265"/>
        <v/>
      </c>
      <c r="HB100" s="101" t="str">
        <f t="shared" si="1266"/>
        <v/>
      </c>
      <c r="HC100" s="102"/>
      <c r="HD100" s="103"/>
      <c r="HE100" s="104" t="str">
        <f t="shared" si="1267"/>
        <v/>
      </c>
      <c r="HF100" s="105" t="str">
        <f t="shared" si="1268"/>
        <v/>
      </c>
      <c r="HG100" s="106" t="str">
        <f t="shared" si="1269"/>
        <v/>
      </c>
      <c r="HH100" s="107" t="str">
        <f t="shared" si="1270"/>
        <v/>
      </c>
      <c r="HI100" s="108" t="str">
        <f t="shared" si="1271"/>
        <v/>
      </c>
      <c r="HJ100" s="2" t="str">
        <f t="shared" si="1272"/>
        <v/>
      </c>
      <c r="HK100" s="99"/>
      <c r="HL100" s="244"/>
      <c r="HM100" s="100" t="str">
        <f t="shared" si="1273"/>
        <v/>
      </c>
      <c r="HN100" s="101" t="str">
        <f t="shared" si="1274"/>
        <v/>
      </c>
      <c r="HO100" s="102"/>
      <c r="HP100" s="103"/>
      <c r="HQ100" s="104" t="str">
        <f t="shared" si="1275"/>
        <v/>
      </c>
      <c r="HR100" s="105" t="str">
        <f t="shared" si="1276"/>
        <v/>
      </c>
      <c r="HS100" s="106" t="str">
        <f t="shared" si="1277"/>
        <v/>
      </c>
      <c r="HT100" s="107" t="str">
        <f t="shared" si="1278"/>
        <v/>
      </c>
      <c r="HU100" s="108" t="str">
        <f t="shared" si="1279"/>
        <v/>
      </c>
      <c r="HV100" s="2" t="str">
        <f t="shared" si="1280"/>
        <v/>
      </c>
      <c r="HW100" s="99"/>
      <c r="HX100" s="244"/>
      <c r="HY100" s="100" t="str">
        <f t="shared" si="1281"/>
        <v/>
      </c>
      <c r="HZ100" s="101" t="str">
        <f t="shared" si="1282"/>
        <v/>
      </c>
      <c r="IA100" s="102"/>
      <c r="IB100" s="103"/>
      <c r="IC100" s="104" t="str">
        <f t="shared" si="1283"/>
        <v/>
      </c>
      <c r="ID100" s="105" t="str">
        <f t="shared" si="1284"/>
        <v/>
      </c>
      <c r="IE100" s="106" t="str">
        <f t="shared" si="1285"/>
        <v/>
      </c>
      <c r="IF100" s="107" t="str">
        <f t="shared" si="1286"/>
        <v/>
      </c>
      <c r="IG100" s="108" t="str">
        <f t="shared" si="1287"/>
        <v/>
      </c>
      <c r="IH100" s="2" t="str">
        <f t="shared" si="1288"/>
        <v/>
      </c>
      <c r="II100" s="99"/>
      <c r="IJ100" s="244"/>
      <c r="IK100" s="100" t="str">
        <f t="shared" si="1289"/>
        <v/>
      </c>
      <c r="IL100" s="101" t="str">
        <f t="shared" si="1290"/>
        <v/>
      </c>
      <c r="IM100" s="102"/>
      <c r="IN100" s="103"/>
      <c r="IO100" s="104" t="str">
        <f t="shared" si="1291"/>
        <v/>
      </c>
      <c r="IP100" s="105" t="str">
        <f t="shared" si="1292"/>
        <v/>
      </c>
      <c r="IQ100" s="106" t="str">
        <f t="shared" si="1293"/>
        <v/>
      </c>
      <c r="IR100" s="107" t="str">
        <f t="shared" si="1294"/>
        <v/>
      </c>
      <c r="IS100" s="108" t="str">
        <f t="shared" si="1295"/>
        <v/>
      </c>
      <c r="IT100" s="2" t="str">
        <f t="shared" si="1296"/>
        <v/>
      </c>
      <c r="IU100" s="99"/>
      <c r="IV100" s="244"/>
      <c r="IW100" s="100" t="str">
        <f t="shared" si="1297"/>
        <v/>
      </c>
      <c r="IX100" s="101" t="str">
        <f t="shared" si="1298"/>
        <v/>
      </c>
      <c r="IY100" s="102"/>
      <c r="IZ100" s="103"/>
      <c r="JA100" s="104" t="str">
        <f t="shared" si="1299"/>
        <v/>
      </c>
      <c r="JB100" s="105" t="str">
        <f t="shared" si="1300"/>
        <v/>
      </c>
      <c r="JC100" s="106" t="str">
        <f t="shared" si="1301"/>
        <v/>
      </c>
      <c r="JD100" s="107" t="str">
        <f t="shared" si="1302"/>
        <v/>
      </c>
      <c r="JE100" s="108" t="str">
        <f t="shared" si="1303"/>
        <v/>
      </c>
      <c r="JF100" s="2" t="str">
        <f t="shared" si="1304"/>
        <v/>
      </c>
      <c r="JG100" s="99"/>
      <c r="JH100" s="244"/>
      <c r="JI100" s="100" t="str">
        <f t="shared" si="1305"/>
        <v/>
      </c>
      <c r="JJ100" s="101" t="str">
        <f t="shared" si="1306"/>
        <v/>
      </c>
      <c r="JK100" s="102"/>
      <c r="JL100" s="103"/>
      <c r="JM100" s="104" t="str">
        <f t="shared" si="1307"/>
        <v/>
      </c>
      <c r="JN100" s="105" t="str">
        <f t="shared" si="1308"/>
        <v/>
      </c>
      <c r="JO100" s="106" t="str">
        <f t="shared" si="1309"/>
        <v/>
      </c>
      <c r="JP100" s="107" t="str">
        <f t="shared" si="1310"/>
        <v/>
      </c>
      <c r="JQ100" s="108" t="str">
        <f t="shared" si="1311"/>
        <v/>
      </c>
      <c r="JR100" s="2" t="str">
        <f t="shared" si="1312"/>
        <v/>
      </c>
      <c r="JS100" s="99"/>
      <c r="JT100" s="244"/>
      <c r="JU100" s="100" t="str">
        <f t="shared" si="1313"/>
        <v/>
      </c>
      <c r="JV100" s="101" t="str">
        <f t="shared" si="1314"/>
        <v/>
      </c>
      <c r="JW100" s="102"/>
      <c r="JX100" s="103"/>
      <c r="JY100" s="104" t="str">
        <f t="shared" si="1315"/>
        <v/>
      </c>
      <c r="JZ100" s="105" t="str">
        <f t="shared" si="1316"/>
        <v/>
      </c>
      <c r="KA100" s="106" t="str">
        <f t="shared" si="1317"/>
        <v/>
      </c>
      <c r="KB100" s="107" t="str">
        <f t="shared" si="1318"/>
        <v/>
      </c>
      <c r="KC100" s="108" t="str">
        <f t="shared" si="1319"/>
        <v/>
      </c>
      <c r="KD100" s="2" t="str">
        <f t="shared" si="1320"/>
        <v/>
      </c>
      <c r="KE100" s="99"/>
      <c r="KF100" s="244"/>
    </row>
    <row r="101" spans="1:292" ht="13.5" customHeight="1" x14ac:dyDescent="0.25">
      <c r="A101" s="20"/>
      <c r="B101" s="2" t="s">
        <v>809</v>
      </c>
      <c r="C101" s="2" t="s">
        <v>807</v>
      </c>
      <c r="E101" s="100">
        <f t="shared" si="1149"/>
        <v>34226</v>
      </c>
      <c r="F101" s="101" t="str">
        <f t="shared" si="1150"/>
        <v>Brundtland III</v>
      </c>
      <c r="G101" s="102">
        <v>33180</v>
      </c>
      <c r="H101" s="103">
        <v>33239</v>
      </c>
      <c r="I101" s="104" t="str">
        <f t="shared" si="1151"/>
        <v>Åse Kleveland</v>
      </c>
      <c r="J101" s="105" t="str">
        <f t="shared" si="1152"/>
        <v>1948</v>
      </c>
      <c r="K101" s="106" t="str">
        <f t="shared" si="1153"/>
        <v>female</v>
      </c>
      <c r="L101" s="107" t="str">
        <f t="shared" si="1154"/>
        <v>no_dna01</v>
      </c>
      <c r="M101" s="108" t="str">
        <f t="shared" si="1155"/>
        <v>Kleveland_Åse_1948</v>
      </c>
      <c r="N101" s="2" t="str">
        <f t="shared" si="1156"/>
        <v/>
      </c>
      <c r="O101" s="99"/>
      <c r="P101" s="244" t="s">
        <v>745</v>
      </c>
      <c r="Q101" s="100" t="str">
        <f t="shared" si="1157"/>
        <v/>
      </c>
      <c r="R101" s="101" t="str">
        <f t="shared" si="1158"/>
        <v/>
      </c>
      <c r="S101" s="102"/>
      <c r="T101" s="103"/>
      <c r="U101" s="104" t="str">
        <f t="shared" si="1159"/>
        <v/>
      </c>
      <c r="V101" s="105" t="str">
        <f t="shared" si="1160"/>
        <v/>
      </c>
      <c r="W101" s="106" t="str">
        <f t="shared" si="1161"/>
        <v/>
      </c>
      <c r="X101" s="107" t="str">
        <f t="shared" si="1162"/>
        <v/>
      </c>
      <c r="Y101" s="108" t="str">
        <f t="shared" si="1163"/>
        <v/>
      </c>
      <c r="Z101" s="2" t="str">
        <f t="shared" si="1164"/>
        <v/>
      </c>
      <c r="AA101" s="99"/>
      <c r="AB101" s="244" t="s">
        <v>292</v>
      </c>
      <c r="AC101" s="100" t="str">
        <f t="shared" si="1165"/>
        <v/>
      </c>
      <c r="AD101" s="101" t="str">
        <f t="shared" si="1166"/>
        <v/>
      </c>
      <c r="AE101" s="102" t="s">
        <v>292</v>
      </c>
      <c r="AF101" s="103" t="s">
        <v>292</v>
      </c>
      <c r="AG101" s="104" t="str">
        <f t="shared" si="1167"/>
        <v/>
      </c>
      <c r="AH101" s="105" t="str">
        <f t="shared" si="1168"/>
        <v/>
      </c>
      <c r="AI101" s="106" t="str">
        <f t="shared" si="1169"/>
        <v/>
      </c>
      <c r="AJ101" s="107" t="str">
        <f t="shared" si="1170"/>
        <v/>
      </c>
      <c r="AK101" s="108" t="str">
        <f t="shared" si="1171"/>
        <v/>
      </c>
      <c r="AL101" s="2" t="str">
        <f t="shared" si="1172"/>
        <v/>
      </c>
      <c r="AM101" s="99"/>
      <c r="AN101" s="244" t="s">
        <v>292</v>
      </c>
      <c r="AO101" s="100" t="str">
        <f t="shared" si="1173"/>
        <v/>
      </c>
      <c r="AP101" s="101" t="str">
        <f t="shared" si="1174"/>
        <v/>
      </c>
      <c r="AQ101" s="102" t="s">
        <v>292</v>
      </c>
      <c r="AR101" s="103" t="s">
        <v>292</v>
      </c>
      <c r="AS101" s="104" t="str">
        <f t="shared" si="1175"/>
        <v/>
      </c>
      <c r="AT101" s="105" t="str">
        <f t="shared" si="1176"/>
        <v/>
      </c>
      <c r="AU101" s="106" t="str">
        <f t="shared" si="1177"/>
        <v/>
      </c>
      <c r="AV101" s="107" t="s">
        <v>292</v>
      </c>
      <c r="AW101" s="108" t="str">
        <f t="shared" si="1178"/>
        <v/>
      </c>
      <c r="AX101" s="2" t="str">
        <f t="shared" si="1179"/>
        <v/>
      </c>
      <c r="AY101" s="99"/>
      <c r="AZ101" s="244" t="s">
        <v>292</v>
      </c>
      <c r="BA101" s="100" t="str">
        <f t="shared" si="1180"/>
        <v/>
      </c>
      <c r="BB101" s="101" t="str">
        <f t="shared" si="1181"/>
        <v/>
      </c>
      <c r="BC101" s="102" t="s">
        <v>292</v>
      </c>
      <c r="BD101" s="103" t="s">
        <v>292</v>
      </c>
      <c r="BE101" s="104" t="str">
        <f t="shared" si="1182"/>
        <v/>
      </c>
      <c r="BF101" s="105" t="str">
        <f t="shared" si="1183"/>
        <v/>
      </c>
      <c r="BG101" s="106" t="str">
        <f t="shared" si="1184"/>
        <v/>
      </c>
      <c r="BH101" s="107" t="str">
        <f t="shared" si="1185"/>
        <v/>
      </c>
      <c r="BI101" s="108" t="str">
        <f t="shared" si="1186"/>
        <v/>
      </c>
      <c r="BJ101" s="2" t="str">
        <f t="shared" si="1187"/>
        <v/>
      </c>
      <c r="BK101" s="99"/>
      <c r="BL101" s="244" t="s">
        <v>292</v>
      </c>
      <c r="BM101" s="100" t="str">
        <f t="shared" si="1188"/>
        <v/>
      </c>
      <c r="BN101" s="101" t="str">
        <f t="shared" si="1189"/>
        <v/>
      </c>
      <c r="BO101" s="102" t="s">
        <v>292</v>
      </c>
      <c r="BP101" s="103" t="s">
        <v>292</v>
      </c>
      <c r="BQ101" s="104" t="str">
        <f t="shared" si="1190"/>
        <v/>
      </c>
      <c r="BR101" s="105" t="str">
        <f t="shared" si="1191"/>
        <v/>
      </c>
      <c r="BS101" s="106" t="str">
        <f t="shared" si="1192"/>
        <v/>
      </c>
      <c r="BT101" s="107" t="s">
        <v>292</v>
      </c>
      <c r="BU101" s="108" t="str">
        <f t="shared" si="1193"/>
        <v/>
      </c>
      <c r="BV101" s="2" t="str">
        <f t="shared" si="1194"/>
        <v/>
      </c>
      <c r="BW101" s="99"/>
      <c r="BX101" s="244" t="s">
        <v>292</v>
      </c>
      <c r="BY101" s="100" t="str">
        <f t="shared" si="1195"/>
        <v/>
      </c>
      <c r="BZ101" s="101" t="str">
        <f t="shared" si="1196"/>
        <v/>
      </c>
      <c r="CA101" s="102" t="s">
        <v>292</v>
      </c>
      <c r="CB101" s="103" t="s">
        <v>292</v>
      </c>
      <c r="CC101" s="104" t="str">
        <f t="shared" si="1197"/>
        <v/>
      </c>
      <c r="CD101" s="105" t="str">
        <f t="shared" si="1198"/>
        <v/>
      </c>
      <c r="CE101" s="106" t="str">
        <f t="shared" si="1199"/>
        <v/>
      </c>
      <c r="CF101" s="107" t="s">
        <v>292</v>
      </c>
      <c r="CG101" s="108" t="str">
        <f t="shared" si="1200"/>
        <v/>
      </c>
      <c r="CH101" s="2" t="str">
        <f t="shared" si="1201"/>
        <v/>
      </c>
      <c r="CI101" s="99"/>
      <c r="CJ101" s="2" t="s">
        <v>292</v>
      </c>
      <c r="CK101" s="100" t="str">
        <f t="shared" si="1202"/>
        <v/>
      </c>
      <c r="CL101" s="101" t="str">
        <f t="shared" si="1203"/>
        <v/>
      </c>
      <c r="CM101" s="102"/>
      <c r="CN101" s="103"/>
      <c r="CO101" s="104" t="str">
        <f t="shared" si="1204"/>
        <v/>
      </c>
      <c r="CP101" s="105" t="str">
        <f t="shared" si="1205"/>
        <v/>
      </c>
      <c r="CQ101" s="106" t="str">
        <f t="shared" si="1206"/>
        <v/>
      </c>
      <c r="CR101" s="107" t="s">
        <v>292</v>
      </c>
      <c r="CS101" s="108" t="str">
        <f t="shared" si="1207"/>
        <v/>
      </c>
      <c r="CT101" s="2" t="str">
        <f t="shared" si="1208"/>
        <v/>
      </c>
      <c r="CU101" s="99"/>
      <c r="CV101" s="244" t="s">
        <v>292</v>
      </c>
      <c r="CW101" s="100" t="str">
        <f t="shared" si="1209"/>
        <v/>
      </c>
      <c r="CX101" s="101" t="str">
        <f t="shared" si="1210"/>
        <v/>
      </c>
      <c r="CY101" s="102" t="str">
        <f t="shared" si="1211"/>
        <v/>
      </c>
      <c r="CZ101" s="102" t="str">
        <f t="shared" si="1212"/>
        <v/>
      </c>
      <c r="DA101" s="104" t="str">
        <f t="shared" si="1213"/>
        <v/>
      </c>
      <c r="DB101" s="105" t="str">
        <f t="shared" si="1214"/>
        <v/>
      </c>
      <c r="DC101" s="106" t="str">
        <f t="shared" si="1215"/>
        <v/>
      </c>
      <c r="DD101" s="107" t="str">
        <f t="shared" si="1216"/>
        <v/>
      </c>
      <c r="DE101" s="108" t="str">
        <f t="shared" si="1217"/>
        <v/>
      </c>
      <c r="DF101" s="2" t="str">
        <f t="shared" si="1218"/>
        <v/>
      </c>
      <c r="DG101" s="99"/>
      <c r="DH101" s="244"/>
      <c r="DI101" s="100" t="str">
        <f t="shared" si="1219"/>
        <v/>
      </c>
      <c r="DJ101" s="101" t="str">
        <f t="shared" si="1220"/>
        <v/>
      </c>
      <c r="DK101" s="102" t="str">
        <f t="shared" si="1095"/>
        <v/>
      </c>
      <c r="DL101" s="102" t="str">
        <f t="shared" si="1096"/>
        <v/>
      </c>
      <c r="DM101" s="104" t="str">
        <f t="shared" si="1221"/>
        <v/>
      </c>
      <c r="DN101" s="105" t="str">
        <f t="shared" si="1222"/>
        <v/>
      </c>
      <c r="DO101" s="106" t="str">
        <f t="shared" si="1223"/>
        <v/>
      </c>
      <c r="DP101" s="107" t="str">
        <f t="shared" si="1224"/>
        <v/>
      </c>
      <c r="DQ101" s="108" t="str">
        <f t="shared" si="1225"/>
        <v/>
      </c>
      <c r="DR101" s="2" t="str">
        <f t="shared" si="1226"/>
        <v/>
      </c>
      <c r="DS101" s="99"/>
      <c r="DT101" s="244"/>
      <c r="DU101" s="100" t="str">
        <f t="shared" si="1046"/>
        <v/>
      </c>
      <c r="DV101" s="101" t="str">
        <f t="shared" si="1227"/>
        <v/>
      </c>
      <c r="DW101" s="102" t="str">
        <f t="shared" si="1110"/>
        <v/>
      </c>
      <c r="DX101" s="102" t="str">
        <f t="shared" si="1111"/>
        <v/>
      </c>
      <c r="DY101" s="104" t="str">
        <f t="shared" si="1228"/>
        <v/>
      </c>
      <c r="DZ101" s="105" t="str">
        <f t="shared" si="1229"/>
        <v/>
      </c>
      <c r="EA101" s="106" t="str">
        <f t="shared" si="1230"/>
        <v/>
      </c>
      <c r="EB101" s="107" t="str">
        <f t="shared" si="1231"/>
        <v/>
      </c>
      <c r="EC101" s="108" t="str">
        <f t="shared" si="1232"/>
        <v/>
      </c>
      <c r="ED101" s="2" t="str">
        <f t="shared" si="1233"/>
        <v/>
      </c>
      <c r="EE101" s="99"/>
      <c r="EF101" s="244"/>
      <c r="EG101" s="100" t="str">
        <f t="shared" si="1047"/>
        <v/>
      </c>
      <c r="EH101" s="101" t="str">
        <f t="shared" si="1142"/>
        <v/>
      </c>
      <c r="EI101" s="102" t="str">
        <f t="shared" si="623"/>
        <v/>
      </c>
      <c r="EJ101" s="102" t="str">
        <f t="shared" si="614"/>
        <v/>
      </c>
      <c r="EK101" s="104" t="str">
        <f t="shared" si="1143"/>
        <v/>
      </c>
      <c r="EL101" s="105" t="str">
        <f t="shared" si="1144"/>
        <v/>
      </c>
      <c r="EM101" s="106" t="str">
        <f t="shared" si="1145"/>
        <v/>
      </c>
      <c r="EN101" s="107" t="str">
        <f t="shared" si="1146"/>
        <v/>
      </c>
      <c r="EO101" s="108" t="str">
        <f t="shared" si="1147"/>
        <v/>
      </c>
      <c r="EP101" s="2" t="str">
        <f t="shared" si="1148"/>
        <v/>
      </c>
      <c r="EQ101" s="99"/>
      <c r="ER101" s="244"/>
      <c r="ES101" s="100" t="str">
        <f t="shared" si="1048"/>
        <v/>
      </c>
      <c r="ET101" s="101" t="str">
        <f t="shared" si="1049"/>
        <v/>
      </c>
      <c r="EU101" s="102" t="str">
        <f t="shared" si="1050"/>
        <v/>
      </c>
      <c r="EV101" s="102" t="str">
        <f t="shared" si="1051"/>
        <v/>
      </c>
      <c r="EW101" s="104" t="str">
        <f t="shared" si="1052"/>
        <v/>
      </c>
      <c r="EX101" s="105" t="str">
        <f t="shared" si="1053"/>
        <v/>
      </c>
      <c r="EY101" s="106" t="str">
        <f t="shared" si="1054"/>
        <v/>
      </c>
      <c r="EZ101" s="107" t="str">
        <f t="shared" si="1055"/>
        <v/>
      </c>
      <c r="FA101" s="108" t="str">
        <f t="shared" si="1056"/>
        <v/>
      </c>
      <c r="FB101" s="2" t="str">
        <f t="shared" si="1057"/>
        <v/>
      </c>
      <c r="FC101" s="99"/>
      <c r="FD101" s="244"/>
      <c r="FE101" s="100"/>
      <c r="FF101" s="101" t="str">
        <f t="shared" si="1234"/>
        <v/>
      </c>
      <c r="FG101" s="102"/>
      <c r="FH101" s="103"/>
      <c r="FI101" s="104" t="str">
        <f t="shared" si="1235"/>
        <v/>
      </c>
      <c r="FJ101" s="105" t="str">
        <f t="shared" si="1236"/>
        <v/>
      </c>
      <c r="FK101" s="106" t="str">
        <f t="shared" si="1237"/>
        <v/>
      </c>
      <c r="FL101" s="107" t="str">
        <f t="shared" si="1238"/>
        <v/>
      </c>
      <c r="FM101" s="108" t="str">
        <f t="shared" si="1239"/>
        <v/>
      </c>
      <c r="FN101" s="2" t="str">
        <f t="shared" si="1240"/>
        <v/>
      </c>
      <c r="FO101" s="99"/>
      <c r="FP101" s="244"/>
      <c r="FQ101" s="100" t="str">
        <f t="shared" si="1241"/>
        <v/>
      </c>
      <c r="FR101" s="101" t="str">
        <f t="shared" si="1242"/>
        <v/>
      </c>
      <c r="FS101" s="102"/>
      <c r="FT101" s="103"/>
      <c r="FU101" s="104" t="str">
        <f t="shared" si="1243"/>
        <v/>
      </c>
      <c r="FV101" s="105" t="str">
        <f t="shared" si="1244"/>
        <v/>
      </c>
      <c r="FW101" s="106" t="str">
        <f t="shared" si="1245"/>
        <v/>
      </c>
      <c r="FX101" s="107" t="str">
        <f t="shared" si="1246"/>
        <v/>
      </c>
      <c r="FY101" s="108" t="str">
        <f t="shared" si="1247"/>
        <v/>
      </c>
      <c r="FZ101" s="2" t="str">
        <f t="shared" si="1248"/>
        <v/>
      </c>
      <c r="GA101" s="99"/>
      <c r="GB101" s="244"/>
      <c r="GC101" s="100" t="str">
        <f t="shared" si="1249"/>
        <v/>
      </c>
      <c r="GD101" s="101" t="str">
        <f t="shared" si="1250"/>
        <v/>
      </c>
      <c r="GE101" s="102"/>
      <c r="GF101" s="103"/>
      <c r="GG101" s="104" t="str">
        <f t="shared" si="1251"/>
        <v/>
      </c>
      <c r="GH101" s="105" t="str">
        <f t="shared" si="1252"/>
        <v/>
      </c>
      <c r="GI101" s="106" t="str">
        <f t="shared" si="1253"/>
        <v/>
      </c>
      <c r="GJ101" s="107" t="str">
        <f t="shared" si="1254"/>
        <v/>
      </c>
      <c r="GK101" s="108" t="str">
        <f t="shared" si="1255"/>
        <v/>
      </c>
      <c r="GL101" s="2" t="str">
        <f t="shared" si="1256"/>
        <v/>
      </c>
      <c r="GM101" s="99"/>
      <c r="GN101" s="244"/>
      <c r="GO101" s="100" t="str">
        <f t="shared" si="1257"/>
        <v/>
      </c>
      <c r="GP101" s="101" t="str">
        <f t="shared" si="1258"/>
        <v/>
      </c>
      <c r="GQ101" s="102"/>
      <c r="GR101" s="103"/>
      <c r="GS101" s="104" t="str">
        <f t="shared" si="1259"/>
        <v/>
      </c>
      <c r="GT101" s="105" t="str">
        <f t="shared" si="1260"/>
        <v/>
      </c>
      <c r="GU101" s="106" t="str">
        <f t="shared" si="1261"/>
        <v/>
      </c>
      <c r="GV101" s="107" t="str">
        <f t="shared" si="1262"/>
        <v/>
      </c>
      <c r="GW101" s="108" t="str">
        <f t="shared" si="1263"/>
        <v/>
      </c>
      <c r="GX101" s="2" t="str">
        <f t="shared" si="1264"/>
        <v/>
      </c>
      <c r="GY101" s="99"/>
      <c r="GZ101" s="244"/>
      <c r="HA101" s="100" t="str">
        <f t="shared" si="1265"/>
        <v/>
      </c>
      <c r="HB101" s="101" t="str">
        <f t="shared" si="1266"/>
        <v/>
      </c>
      <c r="HC101" s="102"/>
      <c r="HD101" s="103"/>
      <c r="HE101" s="104" t="str">
        <f t="shared" si="1267"/>
        <v/>
      </c>
      <c r="HF101" s="105" t="str">
        <f t="shared" si="1268"/>
        <v/>
      </c>
      <c r="HG101" s="106" t="str">
        <f t="shared" si="1269"/>
        <v/>
      </c>
      <c r="HH101" s="107" t="str">
        <f t="shared" si="1270"/>
        <v/>
      </c>
      <c r="HI101" s="108" t="str">
        <f t="shared" si="1271"/>
        <v/>
      </c>
      <c r="HJ101" s="2" t="str">
        <f t="shared" si="1272"/>
        <v/>
      </c>
      <c r="HK101" s="99"/>
      <c r="HL101" s="244"/>
      <c r="HM101" s="100" t="str">
        <f t="shared" si="1273"/>
        <v/>
      </c>
      <c r="HN101" s="101" t="str">
        <f t="shared" si="1274"/>
        <v/>
      </c>
      <c r="HO101" s="102"/>
      <c r="HP101" s="103"/>
      <c r="HQ101" s="104" t="str">
        <f t="shared" si="1275"/>
        <v/>
      </c>
      <c r="HR101" s="105" t="str">
        <f t="shared" si="1276"/>
        <v/>
      </c>
      <c r="HS101" s="106" t="str">
        <f t="shared" si="1277"/>
        <v/>
      </c>
      <c r="HT101" s="107" t="str">
        <f t="shared" si="1278"/>
        <v/>
      </c>
      <c r="HU101" s="108" t="str">
        <f t="shared" si="1279"/>
        <v/>
      </c>
      <c r="HV101" s="2" t="str">
        <f t="shared" si="1280"/>
        <v/>
      </c>
      <c r="HW101" s="99"/>
      <c r="HX101" s="244"/>
      <c r="HY101" s="100" t="str">
        <f t="shared" si="1281"/>
        <v/>
      </c>
      <c r="HZ101" s="101" t="str">
        <f t="shared" si="1282"/>
        <v/>
      </c>
      <c r="IA101" s="102"/>
      <c r="IB101" s="103"/>
      <c r="IC101" s="104" t="str">
        <f t="shared" si="1283"/>
        <v/>
      </c>
      <c r="ID101" s="105" t="str">
        <f t="shared" si="1284"/>
        <v/>
      </c>
      <c r="IE101" s="106" t="str">
        <f t="shared" si="1285"/>
        <v/>
      </c>
      <c r="IF101" s="107" t="str">
        <f t="shared" si="1286"/>
        <v/>
      </c>
      <c r="IG101" s="108" t="str">
        <f t="shared" si="1287"/>
        <v/>
      </c>
      <c r="IH101" s="2" t="str">
        <f t="shared" si="1288"/>
        <v/>
      </c>
      <c r="II101" s="99"/>
      <c r="IJ101" s="244"/>
      <c r="IK101" s="100" t="str">
        <f t="shared" si="1289"/>
        <v/>
      </c>
      <c r="IL101" s="101" t="str">
        <f t="shared" si="1290"/>
        <v/>
      </c>
      <c r="IM101" s="102"/>
      <c r="IN101" s="103"/>
      <c r="IO101" s="104" t="str">
        <f t="shared" si="1291"/>
        <v/>
      </c>
      <c r="IP101" s="105" t="str">
        <f t="shared" si="1292"/>
        <v/>
      </c>
      <c r="IQ101" s="106" t="str">
        <f t="shared" si="1293"/>
        <v/>
      </c>
      <c r="IR101" s="107" t="str">
        <f t="shared" si="1294"/>
        <v/>
      </c>
      <c r="IS101" s="108" t="str">
        <f t="shared" si="1295"/>
        <v/>
      </c>
      <c r="IT101" s="2" t="str">
        <f t="shared" si="1296"/>
        <v/>
      </c>
      <c r="IU101" s="99"/>
      <c r="IV101" s="244"/>
      <c r="IW101" s="100" t="str">
        <f t="shared" si="1297"/>
        <v/>
      </c>
      <c r="IX101" s="101" t="str">
        <f t="shared" si="1298"/>
        <v/>
      </c>
      <c r="IY101" s="102"/>
      <c r="IZ101" s="103"/>
      <c r="JA101" s="104" t="str">
        <f t="shared" si="1299"/>
        <v/>
      </c>
      <c r="JB101" s="105" t="str">
        <f t="shared" si="1300"/>
        <v/>
      </c>
      <c r="JC101" s="106" t="str">
        <f t="shared" si="1301"/>
        <v/>
      </c>
      <c r="JD101" s="107" t="str">
        <f t="shared" si="1302"/>
        <v/>
      </c>
      <c r="JE101" s="108" t="str">
        <f t="shared" si="1303"/>
        <v/>
      </c>
      <c r="JF101" s="2" t="str">
        <f t="shared" si="1304"/>
        <v/>
      </c>
      <c r="JG101" s="99"/>
      <c r="JH101" s="244"/>
      <c r="JI101" s="100" t="str">
        <f t="shared" si="1305"/>
        <v/>
      </c>
      <c r="JJ101" s="101" t="str">
        <f t="shared" si="1306"/>
        <v/>
      </c>
      <c r="JK101" s="102"/>
      <c r="JL101" s="103"/>
      <c r="JM101" s="104" t="str">
        <f t="shared" si="1307"/>
        <v/>
      </c>
      <c r="JN101" s="105" t="str">
        <f t="shared" si="1308"/>
        <v/>
      </c>
      <c r="JO101" s="106" t="str">
        <f t="shared" si="1309"/>
        <v/>
      </c>
      <c r="JP101" s="107" t="str">
        <f t="shared" si="1310"/>
        <v/>
      </c>
      <c r="JQ101" s="108" t="str">
        <f t="shared" si="1311"/>
        <v/>
      </c>
      <c r="JR101" s="2" t="str">
        <f t="shared" si="1312"/>
        <v/>
      </c>
      <c r="JS101" s="99"/>
      <c r="JT101" s="244"/>
      <c r="JU101" s="100" t="str">
        <f t="shared" si="1313"/>
        <v/>
      </c>
      <c r="JV101" s="101" t="str">
        <f t="shared" si="1314"/>
        <v/>
      </c>
      <c r="JW101" s="102"/>
      <c r="JX101" s="103"/>
      <c r="JY101" s="104" t="str">
        <f t="shared" si="1315"/>
        <v/>
      </c>
      <c r="JZ101" s="105" t="str">
        <f t="shared" si="1316"/>
        <v/>
      </c>
      <c r="KA101" s="106" t="str">
        <f t="shared" si="1317"/>
        <v/>
      </c>
      <c r="KB101" s="107" t="str">
        <f t="shared" si="1318"/>
        <v/>
      </c>
      <c r="KC101" s="108" t="str">
        <f t="shared" si="1319"/>
        <v/>
      </c>
      <c r="KD101" s="2" t="str">
        <f t="shared" si="1320"/>
        <v/>
      </c>
      <c r="KE101" s="99"/>
      <c r="KF101" s="244"/>
    </row>
    <row r="102" spans="1:292" ht="13.5" customHeight="1" x14ac:dyDescent="0.25">
      <c r="A102" s="20"/>
      <c r="B102" s="2" t="s">
        <v>810</v>
      </c>
      <c r="C102" s="2" t="s">
        <v>807</v>
      </c>
      <c r="E102" s="100">
        <f t="shared" ref="E102" si="1321">IF(I102="","",E$3)</f>
        <v>34226</v>
      </c>
      <c r="F102" s="101" t="str">
        <f t="shared" ref="F102" si="1322">IF(I102="","",E$1)</f>
        <v>Brundtland III</v>
      </c>
      <c r="G102" s="102">
        <v>33180</v>
      </c>
      <c r="H102" s="103">
        <v>33239</v>
      </c>
      <c r="I102" s="104" t="str">
        <f t="shared" ref="I102" si="1323">IF(P102="","",IF(ISNUMBER(SEARCH(":",P102)),MID(P102,FIND(":",P102)+2,FIND("(",P102)-FIND(":",P102)-3),LEFT(P102,FIND("(",P102)-2)))</f>
        <v>Gudmund Hernes</v>
      </c>
      <c r="J102" s="105" t="str">
        <f t="shared" ref="J102" si="1324">IF(P102="","",MID(P102,FIND("(",P102)+1,4))</f>
        <v>1941</v>
      </c>
      <c r="K102" s="106" t="str">
        <f t="shared" ref="K102" si="1325">IF(ISNUMBER(SEARCH("*female*",P102)),"female",IF(ISNUMBER(SEARCH("*male*",P102)),"male",""))</f>
        <v>male</v>
      </c>
      <c r="L102" s="107" t="str">
        <f t="shared" ref="L102" si="1326">IF(P102="","",IF(ISERROR(MID(P102,FIND("male,",P102)+6,(FIND(")",P102)-(FIND("male,",P102)+6))))=TRUE,"missing/error",MID(P102,FIND("male,",P102)+6,(FIND(")",P102)-(FIND("male,",P102)+6)))))</f>
        <v>no_dna01</v>
      </c>
      <c r="M102" s="108" t="str">
        <f t="shared" ref="M102" si="1327">IF(I102="","",(MID(I102,(SEARCH("^^",SUBSTITUTE(I102," ","^^",LEN(I102)-LEN(SUBSTITUTE(I102," ","")))))+1,99)&amp;"_"&amp;LEFT(I102,FIND(" ",I102)-1)&amp;"_"&amp;J102))</f>
        <v>Hernes_Gudmund_1941</v>
      </c>
      <c r="N102" s="2" t="str">
        <f t="shared" ref="N102" si="1328">IF(P102="","",IF((LEN(P102)-LEN(SUBSTITUTE(P102,"male","")))/LEN("male")&gt;1,"!",IF(RIGHT(P102,1)=")","",IF(RIGHT(P102,2)=") ","",IF(RIGHT(P102,2)=").","","!!")))))</f>
        <v/>
      </c>
      <c r="O102" s="99"/>
      <c r="P102" s="244" t="s">
        <v>741</v>
      </c>
      <c r="Q102" s="100"/>
      <c r="R102" s="101"/>
      <c r="S102" s="102"/>
      <c r="T102" s="103"/>
      <c r="U102" s="104"/>
      <c r="V102" s="105"/>
      <c r="W102" s="106"/>
      <c r="X102" s="107"/>
      <c r="Y102" s="108"/>
      <c r="AA102" s="99"/>
      <c r="AB102" s="244"/>
      <c r="AC102" s="100"/>
      <c r="AD102" s="101"/>
      <c r="AE102" s="102"/>
      <c r="AF102" s="103"/>
      <c r="AG102" s="104"/>
      <c r="AH102" s="105"/>
      <c r="AI102" s="106"/>
      <c r="AJ102" s="107"/>
      <c r="AK102" s="108"/>
      <c r="AM102" s="99"/>
      <c r="AN102" s="244"/>
      <c r="AO102" s="100"/>
      <c r="AP102" s="101"/>
      <c r="AQ102" s="102"/>
      <c r="AR102" s="103"/>
      <c r="AS102" s="104"/>
      <c r="AT102" s="105"/>
      <c r="AU102" s="106"/>
      <c r="AV102" s="107"/>
      <c r="AW102" s="108"/>
      <c r="AY102" s="99"/>
      <c r="AZ102" s="244"/>
      <c r="BA102" s="100"/>
      <c r="BB102" s="101"/>
      <c r="BC102" s="102"/>
      <c r="BD102" s="103"/>
      <c r="BE102" s="104"/>
      <c r="BF102" s="105"/>
      <c r="BG102" s="106"/>
      <c r="BH102" s="107"/>
      <c r="BI102" s="108"/>
      <c r="BK102" s="99"/>
      <c r="BL102" s="244"/>
      <c r="BM102" s="100"/>
      <c r="BN102" s="101"/>
      <c r="BO102" s="102"/>
      <c r="BP102" s="103"/>
      <c r="BQ102" s="104"/>
      <c r="BR102" s="105"/>
      <c r="BS102" s="106"/>
      <c r="BT102" s="107"/>
      <c r="BU102" s="108"/>
      <c r="BW102" s="99"/>
      <c r="BX102" s="244"/>
      <c r="BY102" s="100"/>
      <c r="BZ102" s="101"/>
      <c r="CA102" s="102"/>
      <c r="CB102" s="103"/>
      <c r="CC102" s="104"/>
      <c r="CD102" s="105"/>
      <c r="CE102" s="106"/>
      <c r="CF102" s="107"/>
      <c r="CG102" s="108"/>
      <c r="CI102" s="99"/>
      <c r="CK102" s="100"/>
      <c r="CL102" s="101"/>
      <c r="CM102" s="102"/>
      <c r="CN102" s="103"/>
      <c r="CO102" s="104"/>
      <c r="CP102" s="105"/>
      <c r="CQ102" s="106"/>
      <c r="CR102" s="107"/>
      <c r="CS102" s="108"/>
      <c r="CU102" s="99"/>
      <c r="CV102" s="244"/>
      <c r="CW102" s="100"/>
      <c r="CX102" s="101"/>
      <c r="CY102" s="102"/>
      <c r="CZ102" s="102"/>
      <c r="DA102" s="104"/>
      <c r="DB102" s="105"/>
      <c r="DC102" s="106"/>
      <c r="DD102" s="107"/>
      <c r="DE102" s="108"/>
      <c r="DG102" s="99"/>
      <c r="DH102" s="244"/>
      <c r="DI102" s="100" t="str">
        <f t="shared" ref="DI102" si="1329">IF(DM102="","",DI$3)</f>
        <v/>
      </c>
      <c r="DJ102" s="101" t="str">
        <f t="shared" ref="DJ102" si="1330">IF(DM102="","",DI$1)</f>
        <v/>
      </c>
      <c r="DK102" s="102" t="str">
        <f t="shared" si="1095"/>
        <v/>
      </c>
      <c r="DL102" s="102" t="str">
        <f t="shared" si="1096"/>
        <v/>
      </c>
      <c r="DM102" s="104" t="str">
        <f t="shared" ref="DM102" si="1331">IF(DT102="","",IF(ISNUMBER(SEARCH(":",DT102)),MID(DT102,FIND(":",DT102)+2,FIND("(",DT102)-FIND(":",DT102)-3),LEFT(DT102,FIND("(",DT102)-2)))</f>
        <v/>
      </c>
      <c r="DN102" s="105" t="str">
        <f t="shared" ref="DN102" si="1332">IF(DT102="","",MID(DT102,FIND("(",DT102)+1,4))</f>
        <v/>
      </c>
      <c r="DO102" s="106" t="str">
        <f t="shared" ref="DO102" si="1333">IF(ISNUMBER(SEARCH("*female*",DT102)),"female",IF(ISNUMBER(SEARCH("*male*",DT102)),"male",""))</f>
        <v/>
      </c>
      <c r="DP102" s="107" t="str">
        <f t="shared" ref="DP102" si="1334">IF(DT102="","",IF(ISERROR(MID(DT102,FIND("male,",DT102)+6,(FIND(")",DT102)-(FIND("male,",DT102)+6))))=TRUE,"missing/error",MID(DT102,FIND("male,",DT102)+6,(FIND(")",DT102)-(FIND("male,",DT102)+6)))))</f>
        <v/>
      </c>
      <c r="DQ102" s="108" t="str">
        <f t="shared" ref="DQ102" si="1335">IF(DM102="","",(MID(DM102,(SEARCH("^^",SUBSTITUTE(DM102," ","^^",LEN(DM102)-LEN(SUBSTITUTE(DM102," ","")))))+1,99)&amp;"_"&amp;LEFT(DM102,FIND(" ",DM102)-1)&amp;"_"&amp;DN102))</f>
        <v/>
      </c>
      <c r="DS102" s="99"/>
      <c r="DT102" s="244"/>
      <c r="DU102" s="100" t="str">
        <f t="shared" si="1046"/>
        <v/>
      </c>
      <c r="DV102" s="101"/>
      <c r="DW102" s="102" t="str">
        <f t="shared" si="1110"/>
        <v/>
      </c>
      <c r="DX102" s="102" t="str">
        <f t="shared" si="1111"/>
        <v/>
      </c>
      <c r="DY102" s="104"/>
      <c r="DZ102" s="105"/>
      <c r="EA102" s="106"/>
      <c r="EB102" s="107"/>
      <c r="EC102" s="108"/>
      <c r="EE102" s="99"/>
      <c r="EF102" s="244"/>
      <c r="EG102" s="100" t="str">
        <f t="shared" si="1047"/>
        <v/>
      </c>
      <c r="EH102" s="101"/>
      <c r="EI102" s="102" t="str">
        <f t="shared" si="623"/>
        <v/>
      </c>
      <c r="EJ102" s="102" t="str">
        <f t="shared" si="614"/>
        <v/>
      </c>
      <c r="EK102" s="104"/>
      <c r="EL102" s="105"/>
      <c r="EM102" s="106"/>
      <c r="EN102" s="107"/>
      <c r="EO102" s="108"/>
      <c r="EQ102" s="99"/>
      <c r="ER102" s="244"/>
      <c r="ES102" s="100" t="str">
        <f t="shared" si="1048"/>
        <v/>
      </c>
      <c r="ET102" s="101" t="str">
        <f t="shared" si="1049"/>
        <v/>
      </c>
      <c r="EU102" s="102" t="str">
        <f t="shared" si="1050"/>
        <v/>
      </c>
      <c r="EV102" s="102" t="str">
        <f t="shared" si="1051"/>
        <v/>
      </c>
      <c r="EW102" s="104" t="str">
        <f t="shared" si="1052"/>
        <v/>
      </c>
      <c r="EX102" s="105" t="str">
        <f t="shared" si="1053"/>
        <v/>
      </c>
      <c r="EY102" s="106" t="str">
        <f t="shared" si="1054"/>
        <v/>
      </c>
      <c r="EZ102" s="107" t="str">
        <f t="shared" si="1055"/>
        <v/>
      </c>
      <c r="FA102" s="108" t="str">
        <f t="shared" si="1056"/>
        <v/>
      </c>
      <c r="FB102" s="2" t="str">
        <f t="shared" si="1057"/>
        <v/>
      </c>
      <c r="FC102" s="99"/>
      <c r="FD102" s="244"/>
      <c r="FE102" s="100"/>
      <c r="FF102" s="101"/>
      <c r="FG102" s="102"/>
      <c r="FH102" s="103"/>
      <c r="FI102" s="104"/>
      <c r="FJ102" s="105"/>
      <c r="FK102" s="106"/>
      <c r="FL102" s="107"/>
      <c r="FM102" s="108"/>
      <c r="FO102" s="99"/>
      <c r="FP102" s="244"/>
      <c r="FQ102" s="100"/>
      <c r="FR102" s="101"/>
      <c r="FS102" s="102"/>
      <c r="FT102" s="103"/>
      <c r="FU102" s="104"/>
      <c r="FV102" s="105"/>
      <c r="FW102" s="106"/>
      <c r="FX102" s="107"/>
      <c r="FY102" s="108"/>
      <c r="GA102" s="99"/>
      <c r="GB102" s="244"/>
      <c r="GC102" s="100"/>
      <c r="GD102" s="101"/>
      <c r="GE102" s="102"/>
      <c r="GF102" s="103"/>
      <c r="GG102" s="104"/>
      <c r="GH102" s="105"/>
      <c r="GI102" s="106"/>
      <c r="GJ102" s="107"/>
      <c r="GK102" s="108"/>
      <c r="GM102" s="99"/>
      <c r="GN102" s="244"/>
      <c r="GO102" s="100"/>
      <c r="GP102" s="101"/>
      <c r="GQ102" s="102"/>
      <c r="GR102" s="103"/>
      <c r="GS102" s="104"/>
      <c r="GT102" s="105"/>
      <c r="GU102" s="106"/>
      <c r="GV102" s="107"/>
      <c r="GW102" s="108"/>
      <c r="GY102" s="99"/>
      <c r="GZ102" s="244"/>
      <c r="HA102" s="100"/>
      <c r="HB102" s="101"/>
      <c r="HC102" s="102"/>
      <c r="HD102" s="103"/>
      <c r="HE102" s="104"/>
      <c r="HF102" s="105"/>
      <c r="HG102" s="106"/>
      <c r="HH102" s="107"/>
      <c r="HI102" s="108"/>
      <c r="HK102" s="99"/>
      <c r="HL102" s="244"/>
      <c r="HM102" s="100"/>
      <c r="HN102" s="101"/>
      <c r="HO102" s="102"/>
      <c r="HP102" s="103"/>
      <c r="HQ102" s="104"/>
      <c r="HR102" s="105"/>
      <c r="HS102" s="106"/>
      <c r="HT102" s="107"/>
      <c r="HU102" s="108"/>
      <c r="HW102" s="99"/>
      <c r="HX102" s="244"/>
      <c r="HY102" s="100"/>
      <c r="HZ102" s="101"/>
      <c r="IA102" s="102"/>
      <c r="IB102" s="103"/>
      <c r="IC102" s="104"/>
      <c r="ID102" s="105"/>
      <c r="IE102" s="106"/>
      <c r="IF102" s="107"/>
      <c r="IG102" s="108"/>
      <c r="II102" s="99"/>
      <c r="IJ102" s="244"/>
      <c r="IK102" s="100"/>
      <c r="IL102" s="101"/>
      <c r="IM102" s="102"/>
      <c r="IN102" s="103"/>
      <c r="IO102" s="104"/>
      <c r="IP102" s="105"/>
      <c r="IQ102" s="106"/>
      <c r="IR102" s="107"/>
      <c r="IS102" s="108"/>
      <c r="IU102" s="99"/>
      <c r="IV102" s="244"/>
      <c r="IW102" s="100"/>
      <c r="IX102" s="101"/>
      <c r="IY102" s="102"/>
      <c r="IZ102" s="103"/>
      <c r="JA102" s="104"/>
      <c r="JB102" s="105"/>
      <c r="JC102" s="106"/>
      <c r="JD102" s="107"/>
      <c r="JE102" s="108"/>
      <c r="JG102" s="99"/>
      <c r="JH102" s="244"/>
      <c r="JI102" s="100"/>
      <c r="JJ102" s="101"/>
      <c r="JK102" s="102"/>
      <c r="JL102" s="103"/>
      <c r="JM102" s="104"/>
      <c r="JN102" s="105"/>
      <c r="JO102" s="106"/>
      <c r="JP102" s="107"/>
      <c r="JQ102" s="108"/>
      <c r="JS102" s="99"/>
      <c r="JT102" s="244"/>
      <c r="JU102" s="100"/>
      <c r="JV102" s="101"/>
      <c r="JW102" s="102"/>
      <c r="JX102" s="103"/>
      <c r="JY102" s="104"/>
      <c r="JZ102" s="105"/>
      <c r="KA102" s="106"/>
      <c r="KB102" s="107"/>
      <c r="KC102" s="108"/>
      <c r="KE102" s="99"/>
      <c r="KF102" s="244"/>
    </row>
    <row r="103" spans="1:292" ht="13.5" customHeight="1" x14ac:dyDescent="0.25">
      <c r="A103" s="20"/>
      <c r="B103" s="2" t="s">
        <v>808</v>
      </c>
      <c r="C103" s="2" t="s">
        <v>596</v>
      </c>
      <c r="E103" s="100">
        <f t="shared" si="1149"/>
        <v>34226</v>
      </c>
      <c r="F103" s="101" t="str">
        <f t="shared" si="1150"/>
        <v>Brundtland III</v>
      </c>
      <c r="G103" s="103">
        <v>33239</v>
      </c>
      <c r="H103" s="103">
        <v>34226</v>
      </c>
      <c r="I103" s="104" t="str">
        <f t="shared" si="1151"/>
        <v>Åse Kleveland</v>
      </c>
      <c r="J103" s="105" t="str">
        <f t="shared" si="1152"/>
        <v>1948</v>
      </c>
      <c r="K103" s="106" t="str">
        <f t="shared" si="1153"/>
        <v>female</v>
      </c>
      <c r="L103" s="107" t="str">
        <f t="shared" si="1154"/>
        <v>no_dna01</v>
      </c>
      <c r="M103" s="108" t="str">
        <f t="shared" si="1155"/>
        <v>Kleveland_Åse_1948</v>
      </c>
      <c r="N103" s="2" t="str">
        <f t="shared" si="1156"/>
        <v/>
      </c>
      <c r="O103" s="99"/>
      <c r="P103" s="244" t="s">
        <v>745</v>
      </c>
      <c r="Q103" s="100">
        <f t="shared" si="1157"/>
        <v>35363</v>
      </c>
      <c r="R103" s="101" t="str">
        <f t="shared" si="1158"/>
        <v>Brundtland IV</v>
      </c>
      <c r="S103" s="102">
        <v>34226</v>
      </c>
      <c r="T103" s="103">
        <v>35363</v>
      </c>
      <c r="U103" s="104" t="str">
        <f t="shared" si="1159"/>
        <v>Åse Kleveland</v>
      </c>
      <c r="V103" s="105" t="str">
        <f t="shared" si="1160"/>
        <v>1948</v>
      </c>
      <c r="W103" s="106" t="str">
        <f t="shared" si="1161"/>
        <v>female</v>
      </c>
      <c r="X103" s="107" t="str">
        <f t="shared" si="1162"/>
        <v>no_dna01</v>
      </c>
      <c r="Y103" s="108" t="str">
        <f t="shared" si="1163"/>
        <v>Kleveland_Åse_1948</v>
      </c>
      <c r="Z103" s="2" t="str">
        <f t="shared" si="1164"/>
        <v/>
      </c>
      <c r="AA103" s="99"/>
      <c r="AB103" s="244" t="s">
        <v>745</v>
      </c>
      <c r="AC103" s="100">
        <f t="shared" si="1165"/>
        <v>35720</v>
      </c>
      <c r="AD103" s="101" t="str">
        <f t="shared" si="1166"/>
        <v>Jagland I</v>
      </c>
      <c r="AE103" s="102">
        <v>35363</v>
      </c>
      <c r="AF103" s="103">
        <v>35713</v>
      </c>
      <c r="AG103" s="104" t="str">
        <f t="shared" si="1167"/>
        <v>Turid Birkeland</v>
      </c>
      <c r="AH103" s="105" t="str">
        <f t="shared" si="1168"/>
        <v>1962</v>
      </c>
      <c r="AI103" s="106" t="str">
        <f t="shared" si="1169"/>
        <v>female</v>
      </c>
      <c r="AJ103" s="107" t="str">
        <f t="shared" si="1170"/>
        <v>no_dna01</v>
      </c>
      <c r="AK103" s="108" t="str">
        <f t="shared" si="1171"/>
        <v>Birkeland_Turid_1962</v>
      </c>
      <c r="AL103" s="2" t="str">
        <f t="shared" si="1172"/>
        <v/>
      </c>
      <c r="AM103" s="99"/>
      <c r="AN103" s="244" t="s">
        <v>746</v>
      </c>
      <c r="AO103" s="100">
        <f t="shared" si="1173"/>
        <v>36602</v>
      </c>
      <c r="AP103" s="101" t="str">
        <f t="shared" si="1174"/>
        <v>Bondevik I</v>
      </c>
      <c r="AQ103" s="102">
        <v>35713</v>
      </c>
      <c r="AR103" s="103">
        <v>36441</v>
      </c>
      <c r="AS103" s="104" t="str">
        <f t="shared" si="1175"/>
        <v>Anne Enger Lahnstein</v>
      </c>
      <c r="AT103" s="105" t="str">
        <f t="shared" si="1176"/>
        <v>1949</v>
      </c>
      <c r="AU103" s="106" t="str">
        <f t="shared" si="1177"/>
        <v>female</v>
      </c>
      <c r="AV103" s="107" t="s">
        <v>297</v>
      </c>
      <c r="AW103" s="108" t="str">
        <f t="shared" si="1178"/>
        <v>Lahnstein_Anne_1949</v>
      </c>
      <c r="AX103" s="2" t="str">
        <f t="shared" si="1179"/>
        <v/>
      </c>
      <c r="AY103" s="99"/>
      <c r="AZ103" s="244" t="s">
        <v>676</v>
      </c>
      <c r="BA103" s="100">
        <f t="shared" si="1180"/>
        <v>37183</v>
      </c>
      <c r="BB103" s="101" t="str">
        <f t="shared" si="1181"/>
        <v>Stoltenberg I</v>
      </c>
      <c r="BC103" s="102">
        <v>36602</v>
      </c>
      <c r="BD103" s="103">
        <v>37183</v>
      </c>
      <c r="BE103" s="104" t="str">
        <f t="shared" si="1182"/>
        <v>Ellen Horn</v>
      </c>
      <c r="BF103" s="105" t="str">
        <f t="shared" si="1183"/>
        <v>1951</v>
      </c>
      <c r="BG103" s="106" t="str">
        <f t="shared" si="1184"/>
        <v>female</v>
      </c>
      <c r="BH103" s="107" t="str">
        <f t="shared" si="1185"/>
        <v>no_dna01</v>
      </c>
      <c r="BI103" s="108" t="str">
        <f t="shared" si="1186"/>
        <v>Horn_Ellen_1951</v>
      </c>
      <c r="BJ103" s="2" t="str">
        <f t="shared" si="1187"/>
        <v/>
      </c>
      <c r="BK103" s="99"/>
      <c r="BL103" s="244" t="s">
        <v>747</v>
      </c>
      <c r="BM103" s="100" t="str">
        <f t="shared" si="1188"/>
        <v/>
      </c>
      <c r="BN103" s="101" t="str">
        <f t="shared" si="1189"/>
        <v/>
      </c>
      <c r="BO103" s="102" t="s">
        <v>292</v>
      </c>
      <c r="BP103" s="103" t="s">
        <v>292</v>
      </c>
      <c r="BQ103" s="104" t="str">
        <f t="shared" si="1190"/>
        <v/>
      </c>
      <c r="BR103" s="105" t="str">
        <f t="shared" si="1191"/>
        <v/>
      </c>
      <c r="BS103" s="106" t="str">
        <f t="shared" si="1192"/>
        <v/>
      </c>
      <c r="BT103" s="107" t="s">
        <v>292</v>
      </c>
      <c r="BU103" s="108" t="str">
        <f t="shared" si="1193"/>
        <v/>
      </c>
      <c r="BV103" s="2" t="str">
        <f t="shared" si="1194"/>
        <v/>
      </c>
      <c r="BW103" s="99"/>
      <c r="BX103" s="244" t="s">
        <v>292</v>
      </c>
      <c r="BY103" s="100" t="str">
        <f t="shared" si="1195"/>
        <v/>
      </c>
      <c r="BZ103" s="101" t="str">
        <f t="shared" si="1196"/>
        <v/>
      </c>
      <c r="CA103" s="102" t="s">
        <v>292</v>
      </c>
      <c r="CB103" s="103" t="s">
        <v>292</v>
      </c>
      <c r="CC103" s="104" t="str">
        <f t="shared" si="1197"/>
        <v/>
      </c>
      <c r="CD103" s="105" t="str">
        <f t="shared" si="1198"/>
        <v/>
      </c>
      <c r="CE103" s="106" t="str">
        <f t="shared" si="1199"/>
        <v/>
      </c>
      <c r="CF103" s="107" t="s">
        <v>292</v>
      </c>
      <c r="CG103" s="108" t="str">
        <f t="shared" si="1200"/>
        <v/>
      </c>
      <c r="CH103" s="2" t="str">
        <f t="shared" si="1201"/>
        <v/>
      </c>
      <c r="CI103" s="99"/>
      <c r="CJ103" s="2" t="s">
        <v>292</v>
      </c>
      <c r="CK103" s="100">
        <f t="shared" si="1202"/>
        <v>41563</v>
      </c>
      <c r="CL103" s="101" t="str">
        <f t="shared" si="1203"/>
        <v>Stoltenberg III</v>
      </c>
      <c r="CM103" s="102">
        <v>40179</v>
      </c>
      <c r="CN103" s="103">
        <v>41173</v>
      </c>
      <c r="CO103" s="104" t="str">
        <f t="shared" si="1204"/>
        <v>Anniken Huitfeldt</v>
      </c>
      <c r="CP103" s="105" t="str">
        <f t="shared" si="1205"/>
        <v>1969</v>
      </c>
      <c r="CQ103" s="106" t="str">
        <f t="shared" si="1206"/>
        <v>female</v>
      </c>
      <c r="CR103" s="107" t="s">
        <v>295</v>
      </c>
      <c r="CS103" s="108" t="str">
        <f t="shared" si="1207"/>
        <v>Huitfeldt_Anniken_1969</v>
      </c>
      <c r="CT103" s="2" t="str">
        <f t="shared" si="1208"/>
        <v/>
      </c>
      <c r="CU103" s="99" t="s">
        <v>633</v>
      </c>
      <c r="CV103" s="244" t="s">
        <v>748</v>
      </c>
      <c r="CW103" s="100">
        <f t="shared" si="1209"/>
        <v>43117</v>
      </c>
      <c r="CX103" s="101" t="str">
        <f t="shared" si="1210"/>
        <v>Solberg I</v>
      </c>
      <c r="CY103" s="102">
        <f t="shared" si="1211"/>
        <v>41563</v>
      </c>
      <c r="CZ103" s="102">
        <v>42354</v>
      </c>
      <c r="DA103" s="104" t="str">
        <f t="shared" si="1213"/>
        <v>Thorhild Widvey</v>
      </c>
      <c r="DB103" s="105" t="str">
        <f t="shared" si="1214"/>
        <v>1956</v>
      </c>
      <c r="DC103" s="106" t="str">
        <f t="shared" si="1215"/>
        <v>female</v>
      </c>
      <c r="DD103" s="107" t="str">
        <f t="shared" si="1216"/>
        <v>no_h01</v>
      </c>
      <c r="DE103" s="108" t="str">
        <f t="shared" si="1217"/>
        <v>Widvey_Thorhild_1956</v>
      </c>
      <c r="DF103" s="2" t="s">
        <v>839</v>
      </c>
      <c r="DG103" s="99"/>
      <c r="DH103" s="246" t="s">
        <v>816</v>
      </c>
      <c r="DI103" s="100">
        <f t="shared" si="1219"/>
        <v>43487</v>
      </c>
      <c r="DJ103" s="101" t="str">
        <f t="shared" si="1220"/>
        <v>Solberg II</v>
      </c>
      <c r="DK103" s="102">
        <f t="shared" si="1095"/>
        <v>43117</v>
      </c>
      <c r="DL103" s="102">
        <f t="shared" si="1096"/>
        <v>43487</v>
      </c>
      <c r="DM103" s="104" t="str">
        <f t="shared" si="1221"/>
        <v>Trine Skei Grande</v>
      </c>
      <c r="DN103" s="105" t="str">
        <f t="shared" si="1222"/>
        <v>1969</v>
      </c>
      <c r="DO103" s="106" t="str">
        <f t="shared" si="1223"/>
        <v>female</v>
      </c>
      <c r="DP103" s="107" t="str">
        <f t="shared" si="1224"/>
        <v>no_v01</v>
      </c>
      <c r="DQ103" s="108" t="str">
        <f t="shared" si="1225"/>
        <v>Grande_Trine_1969</v>
      </c>
      <c r="DR103" s="2" t="str">
        <f t="shared" si="1226"/>
        <v/>
      </c>
      <c r="DS103" s="99"/>
      <c r="DT103" s="244" t="s">
        <v>911</v>
      </c>
      <c r="DU103" s="100">
        <f t="shared" si="1046"/>
        <v>43830</v>
      </c>
      <c r="DV103" s="101" t="str">
        <f t="shared" si="1227"/>
        <v>Solberg III</v>
      </c>
      <c r="DW103" s="102">
        <f t="shared" si="1110"/>
        <v>43487</v>
      </c>
      <c r="DX103" s="102">
        <f t="shared" si="1111"/>
        <v>43830</v>
      </c>
      <c r="DY103" s="104" t="str">
        <f t="shared" si="1228"/>
        <v>Trine Skei Grande</v>
      </c>
      <c r="DZ103" s="105" t="str">
        <f t="shared" si="1229"/>
        <v>1969</v>
      </c>
      <c r="EA103" s="106" t="str">
        <f t="shared" si="1230"/>
        <v>female</v>
      </c>
      <c r="EB103" s="107" t="str">
        <f t="shared" si="1231"/>
        <v>no_v01</v>
      </c>
      <c r="EC103" s="108" t="str">
        <f t="shared" si="1232"/>
        <v>Grande_Trine_1969</v>
      </c>
      <c r="ED103" s="2" t="str">
        <f t="shared" si="1233"/>
        <v/>
      </c>
      <c r="EE103" s="99"/>
      <c r="EF103" s="244" t="s">
        <v>911</v>
      </c>
      <c r="EG103" s="100">
        <f t="shared" si="1047"/>
        <v>44483</v>
      </c>
      <c r="EH103" s="101" t="str">
        <f t="shared" ref="EH103:EH105" si="1336">IF(EK103="","",EG$1)</f>
        <v>Solberg IV</v>
      </c>
      <c r="EI103" s="102">
        <f t="shared" si="623"/>
        <v>43854</v>
      </c>
      <c r="EJ103" s="102">
        <f t="shared" si="614"/>
        <v>44483</v>
      </c>
      <c r="EK103" s="104" t="str">
        <f t="shared" ref="EK103:EK105" si="1337">IF(ER103="","",IF(ISNUMBER(SEARCH(":",ER103)),MID(ER103,FIND(":",ER103)+2,FIND("(",ER103)-FIND(":",ER103)-3),LEFT(ER103,FIND("(",ER103)-2)))</f>
        <v>Abid Raja</v>
      </c>
      <c r="EL103" s="105" t="str">
        <f t="shared" ref="EL103:EL105" si="1338">IF(ER103="","",MID(ER103,FIND("(",ER103)+1,4))</f>
        <v>1975</v>
      </c>
      <c r="EM103" s="106" t="str">
        <f t="shared" ref="EM103:EM105" si="1339">IF(ISNUMBER(SEARCH("*female*",ER103)),"female",IF(ISNUMBER(SEARCH("*male*",ER103)),"male",""))</f>
        <v>male</v>
      </c>
      <c r="EN103" s="107" t="str">
        <f t="shared" ref="EN103:EN105" si="1340">IF(ER103="","",IF(ISERROR(MID(ER103,FIND("male,",ER103)+6,(FIND(")",ER103)-(FIND("male,",ER103)+6))))=TRUE,"missing/error",MID(ER103,FIND("male,",ER103)+6,(FIND(")",ER103)-(FIND("male,",ER103)+6)))))</f>
        <v>no_v01</v>
      </c>
      <c r="EO103" s="108" t="str">
        <f t="shared" ref="EO103:EO105" si="1341">IF(EK103="","",(MID(EK103,(SEARCH("^^",SUBSTITUTE(EK103," ","^^",LEN(EK103)-LEN(SUBSTITUTE(EK103," ","")))))+1,99)&amp;"_"&amp;LEFT(EK103,FIND(" ",EK103)-1)&amp;"_"&amp;EL103))</f>
        <v>Raja_Abid_1975</v>
      </c>
      <c r="EP103" s="2" t="str">
        <f t="shared" ref="EP103:EP105" si="1342">IF(ER103="","",IF((LEN(ER103)-LEN(SUBSTITUTE(ER103,"male","")))/LEN("male")&gt;1,"!",IF(RIGHT(ER103,1)=")","",IF(RIGHT(ER103,2)=") ","",IF(RIGHT(ER103,2)=").","","!!")))))</f>
        <v/>
      </c>
      <c r="EQ103" s="99"/>
      <c r="ER103" s="244" t="s">
        <v>944</v>
      </c>
      <c r="ES103" s="100" t="str">
        <f t="shared" si="1048"/>
        <v/>
      </c>
      <c r="ET103" s="101" t="str">
        <f t="shared" si="1049"/>
        <v/>
      </c>
      <c r="EU103" s="102" t="str">
        <f t="shared" si="1050"/>
        <v/>
      </c>
      <c r="EV103" s="102" t="str">
        <f t="shared" si="1051"/>
        <v/>
      </c>
      <c r="EW103" s="104" t="str">
        <f t="shared" si="1052"/>
        <v/>
      </c>
      <c r="EX103" s="105" t="str">
        <f t="shared" si="1053"/>
        <v/>
      </c>
      <c r="EY103" s="106" t="str">
        <f t="shared" si="1054"/>
        <v/>
      </c>
      <c r="EZ103" s="107" t="str">
        <f t="shared" si="1055"/>
        <v/>
      </c>
      <c r="FA103" s="108" t="str">
        <f t="shared" si="1056"/>
        <v/>
      </c>
      <c r="FB103" s="2" t="str">
        <f t="shared" si="1057"/>
        <v/>
      </c>
      <c r="FC103" s="99"/>
      <c r="FD103" s="244"/>
      <c r="FE103" s="100"/>
      <c r="FF103" s="101" t="str">
        <f t="shared" si="1234"/>
        <v/>
      </c>
      <c r="FG103" s="102"/>
      <c r="FH103" s="103"/>
      <c r="FI103" s="104" t="str">
        <f t="shared" si="1235"/>
        <v/>
      </c>
      <c r="FJ103" s="105" t="str">
        <f t="shared" si="1236"/>
        <v/>
      </c>
      <c r="FK103" s="106" t="str">
        <f t="shared" si="1237"/>
        <v/>
      </c>
      <c r="FL103" s="107" t="str">
        <f t="shared" si="1238"/>
        <v/>
      </c>
      <c r="FM103" s="108" t="str">
        <f t="shared" si="1239"/>
        <v/>
      </c>
      <c r="FN103" s="2" t="str">
        <f t="shared" si="1240"/>
        <v/>
      </c>
      <c r="FO103" s="99"/>
      <c r="FP103" s="244"/>
      <c r="FQ103" s="100" t="str">
        <f t="shared" si="1241"/>
        <v/>
      </c>
      <c r="FR103" s="101" t="str">
        <f t="shared" si="1242"/>
        <v/>
      </c>
      <c r="FS103" s="102"/>
      <c r="FT103" s="103"/>
      <c r="FU103" s="104" t="str">
        <f t="shared" si="1243"/>
        <v/>
      </c>
      <c r="FV103" s="105" t="str">
        <f t="shared" si="1244"/>
        <v/>
      </c>
      <c r="FW103" s="106" t="str">
        <f t="shared" si="1245"/>
        <v/>
      </c>
      <c r="FX103" s="107" t="str">
        <f t="shared" si="1246"/>
        <v/>
      </c>
      <c r="FY103" s="108" t="str">
        <f t="shared" si="1247"/>
        <v/>
      </c>
      <c r="FZ103" s="2" t="str">
        <f t="shared" si="1248"/>
        <v/>
      </c>
      <c r="GA103" s="99"/>
      <c r="GB103" s="244"/>
      <c r="GC103" s="100" t="str">
        <f t="shared" si="1249"/>
        <v/>
      </c>
      <c r="GD103" s="101" t="str">
        <f t="shared" si="1250"/>
        <v/>
      </c>
      <c r="GE103" s="102"/>
      <c r="GF103" s="103"/>
      <c r="GG103" s="104" t="str">
        <f t="shared" si="1251"/>
        <v/>
      </c>
      <c r="GH103" s="105" t="str">
        <f t="shared" si="1252"/>
        <v/>
      </c>
      <c r="GI103" s="106" t="str">
        <f t="shared" si="1253"/>
        <v/>
      </c>
      <c r="GJ103" s="107" t="str">
        <f t="shared" si="1254"/>
        <v/>
      </c>
      <c r="GK103" s="108" t="str">
        <f t="shared" si="1255"/>
        <v/>
      </c>
      <c r="GL103" s="2" t="str">
        <f t="shared" si="1256"/>
        <v/>
      </c>
      <c r="GM103" s="99"/>
      <c r="GN103" s="244"/>
      <c r="GO103" s="100" t="str">
        <f t="shared" si="1257"/>
        <v/>
      </c>
      <c r="GP103" s="101" t="str">
        <f t="shared" si="1258"/>
        <v/>
      </c>
      <c r="GQ103" s="102"/>
      <c r="GR103" s="103"/>
      <c r="GS103" s="104" t="str">
        <f t="shared" si="1259"/>
        <v/>
      </c>
      <c r="GT103" s="105" t="str">
        <f t="shared" si="1260"/>
        <v/>
      </c>
      <c r="GU103" s="106" t="str">
        <f t="shared" si="1261"/>
        <v/>
      </c>
      <c r="GV103" s="107" t="str">
        <f t="shared" si="1262"/>
        <v/>
      </c>
      <c r="GW103" s="108" t="str">
        <f t="shared" si="1263"/>
        <v/>
      </c>
      <c r="GX103" s="2" t="str">
        <f t="shared" si="1264"/>
        <v/>
      </c>
      <c r="GY103" s="99"/>
      <c r="GZ103" s="244"/>
      <c r="HA103" s="100" t="str">
        <f t="shared" si="1265"/>
        <v/>
      </c>
      <c r="HB103" s="101" t="str">
        <f t="shared" si="1266"/>
        <v/>
      </c>
      <c r="HC103" s="102"/>
      <c r="HD103" s="103"/>
      <c r="HE103" s="104" t="str">
        <f t="shared" si="1267"/>
        <v/>
      </c>
      <c r="HF103" s="105" t="str">
        <f t="shared" si="1268"/>
        <v/>
      </c>
      <c r="HG103" s="106" t="str">
        <f t="shared" si="1269"/>
        <v/>
      </c>
      <c r="HH103" s="107" t="str">
        <f t="shared" si="1270"/>
        <v/>
      </c>
      <c r="HI103" s="108" t="str">
        <f t="shared" si="1271"/>
        <v/>
      </c>
      <c r="HJ103" s="2" t="str">
        <f t="shared" si="1272"/>
        <v/>
      </c>
      <c r="HK103" s="99"/>
      <c r="HL103" s="244"/>
      <c r="HM103" s="100" t="str">
        <f t="shared" si="1273"/>
        <v/>
      </c>
      <c r="HN103" s="101" t="str">
        <f t="shared" si="1274"/>
        <v/>
      </c>
      <c r="HO103" s="102"/>
      <c r="HP103" s="103"/>
      <c r="HQ103" s="104" t="str">
        <f t="shared" si="1275"/>
        <v/>
      </c>
      <c r="HR103" s="105" t="str">
        <f t="shared" si="1276"/>
        <v/>
      </c>
      <c r="HS103" s="106" t="str">
        <f t="shared" si="1277"/>
        <v/>
      </c>
      <c r="HT103" s="107" t="str">
        <f t="shared" si="1278"/>
        <v/>
      </c>
      <c r="HU103" s="108" t="str">
        <f t="shared" si="1279"/>
        <v/>
      </c>
      <c r="HV103" s="2" t="str">
        <f t="shared" si="1280"/>
        <v/>
      </c>
      <c r="HW103" s="99"/>
      <c r="HX103" s="244"/>
      <c r="HY103" s="100" t="str">
        <f t="shared" si="1281"/>
        <v/>
      </c>
      <c r="HZ103" s="101" t="str">
        <f t="shared" si="1282"/>
        <v/>
      </c>
      <c r="IA103" s="102"/>
      <c r="IB103" s="103"/>
      <c r="IC103" s="104" t="str">
        <f t="shared" si="1283"/>
        <v/>
      </c>
      <c r="ID103" s="105" t="str">
        <f t="shared" si="1284"/>
        <v/>
      </c>
      <c r="IE103" s="106" t="str">
        <f t="shared" si="1285"/>
        <v/>
      </c>
      <c r="IF103" s="107" t="str">
        <f t="shared" si="1286"/>
        <v/>
      </c>
      <c r="IG103" s="108" t="str">
        <f t="shared" si="1287"/>
        <v/>
      </c>
      <c r="IH103" s="2" t="str">
        <f t="shared" si="1288"/>
        <v/>
      </c>
      <c r="II103" s="99"/>
      <c r="IJ103" s="244"/>
      <c r="IK103" s="100" t="str">
        <f t="shared" si="1289"/>
        <v/>
      </c>
      <c r="IL103" s="101" t="str">
        <f t="shared" si="1290"/>
        <v/>
      </c>
      <c r="IM103" s="102"/>
      <c r="IN103" s="103"/>
      <c r="IO103" s="104" t="str">
        <f t="shared" si="1291"/>
        <v/>
      </c>
      <c r="IP103" s="105" t="str">
        <f t="shared" si="1292"/>
        <v/>
      </c>
      <c r="IQ103" s="106" t="str">
        <f t="shared" si="1293"/>
        <v/>
      </c>
      <c r="IR103" s="107" t="str">
        <f t="shared" si="1294"/>
        <v/>
      </c>
      <c r="IS103" s="108" t="str">
        <f t="shared" si="1295"/>
        <v/>
      </c>
      <c r="IT103" s="2" t="str">
        <f t="shared" si="1296"/>
        <v/>
      </c>
      <c r="IU103" s="99"/>
      <c r="IV103" s="244"/>
      <c r="IW103" s="100" t="str">
        <f t="shared" si="1297"/>
        <v/>
      </c>
      <c r="IX103" s="101" t="str">
        <f t="shared" si="1298"/>
        <v/>
      </c>
      <c r="IY103" s="102"/>
      <c r="IZ103" s="103"/>
      <c r="JA103" s="104" t="str">
        <f t="shared" si="1299"/>
        <v/>
      </c>
      <c r="JB103" s="105" t="str">
        <f t="shared" si="1300"/>
        <v/>
      </c>
      <c r="JC103" s="106" t="str">
        <f t="shared" si="1301"/>
        <v/>
      </c>
      <c r="JD103" s="107" t="str">
        <f t="shared" si="1302"/>
        <v/>
      </c>
      <c r="JE103" s="108" t="str">
        <f t="shared" si="1303"/>
        <v/>
      </c>
      <c r="JF103" s="2" t="str">
        <f t="shared" si="1304"/>
        <v/>
      </c>
      <c r="JG103" s="99"/>
      <c r="JH103" s="244"/>
      <c r="JI103" s="100" t="str">
        <f t="shared" si="1305"/>
        <v/>
      </c>
      <c r="JJ103" s="101" t="str">
        <f t="shared" si="1306"/>
        <v/>
      </c>
      <c r="JK103" s="102"/>
      <c r="JL103" s="103"/>
      <c r="JM103" s="104" t="str">
        <f t="shared" si="1307"/>
        <v/>
      </c>
      <c r="JN103" s="105" t="str">
        <f t="shared" si="1308"/>
        <v/>
      </c>
      <c r="JO103" s="106" t="str">
        <f t="shared" si="1309"/>
        <v/>
      </c>
      <c r="JP103" s="107" t="str">
        <f t="shared" si="1310"/>
        <v/>
      </c>
      <c r="JQ103" s="108" t="str">
        <f t="shared" si="1311"/>
        <v/>
      </c>
      <c r="JR103" s="2" t="str">
        <f t="shared" si="1312"/>
        <v/>
      </c>
      <c r="JS103" s="99"/>
      <c r="JT103" s="244"/>
      <c r="JU103" s="100" t="str">
        <f t="shared" si="1313"/>
        <v/>
      </c>
      <c r="JV103" s="101" t="str">
        <f t="shared" si="1314"/>
        <v/>
      </c>
      <c r="JW103" s="102"/>
      <c r="JX103" s="103"/>
      <c r="JY103" s="104" t="str">
        <f t="shared" si="1315"/>
        <v/>
      </c>
      <c r="JZ103" s="105" t="str">
        <f t="shared" si="1316"/>
        <v/>
      </c>
      <c r="KA103" s="106" t="str">
        <f t="shared" si="1317"/>
        <v/>
      </c>
      <c r="KB103" s="107" t="str">
        <f t="shared" si="1318"/>
        <v/>
      </c>
      <c r="KC103" s="108" t="str">
        <f t="shared" si="1319"/>
        <v/>
      </c>
      <c r="KD103" s="2" t="str">
        <f t="shared" si="1320"/>
        <v/>
      </c>
      <c r="KE103" s="99"/>
      <c r="KF103" s="244"/>
    </row>
    <row r="104" spans="1:292" ht="13.5" customHeight="1" x14ac:dyDescent="0.25">
      <c r="A104" s="20"/>
      <c r="B104" s="2" t="s">
        <v>808</v>
      </c>
      <c r="C104" s="2" t="s">
        <v>596</v>
      </c>
      <c r="E104" s="100" t="str">
        <f t="shared" si="1149"/>
        <v/>
      </c>
      <c r="F104" s="101" t="str">
        <f t="shared" si="1150"/>
        <v/>
      </c>
      <c r="G104" s="102"/>
      <c r="H104" s="103"/>
      <c r="I104" s="104" t="str">
        <f t="shared" si="1151"/>
        <v/>
      </c>
      <c r="J104" s="105" t="str">
        <f t="shared" si="1152"/>
        <v/>
      </c>
      <c r="K104" s="106" t="str">
        <f t="shared" si="1153"/>
        <v/>
      </c>
      <c r="L104" s="107" t="str">
        <f t="shared" si="1154"/>
        <v/>
      </c>
      <c r="M104" s="108" t="str">
        <f t="shared" si="1155"/>
        <v/>
      </c>
      <c r="N104" s="2" t="str">
        <f t="shared" si="1156"/>
        <v/>
      </c>
      <c r="O104" s="99"/>
      <c r="P104" s="244" t="s">
        <v>292</v>
      </c>
      <c r="Q104" s="100" t="str">
        <f t="shared" si="1157"/>
        <v/>
      </c>
      <c r="R104" s="101" t="str">
        <f t="shared" si="1158"/>
        <v/>
      </c>
      <c r="S104" s="102"/>
      <c r="T104" s="103"/>
      <c r="U104" s="104" t="str">
        <f t="shared" si="1159"/>
        <v/>
      </c>
      <c r="V104" s="105" t="str">
        <f t="shared" si="1160"/>
        <v/>
      </c>
      <c r="W104" s="106" t="str">
        <f t="shared" si="1161"/>
        <v/>
      </c>
      <c r="X104" s="107" t="str">
        <f t="shared" si="1162"/>
        <v/>
      </c>
      <c r="Y104" s="108" t="str">
        <f t="shared" si="1163"/>
        <v/>
      </c>
      <c r="Z104" s="2" t="str">
        <f t="shared" si="1164"/>
        <v/>
      </c>
      <c r="AA104" s="99"/>
      <c r="AB104" s="244" t="s">
        <v>292</v>
      </c>
      <c r="AC104" s="100" t="str">
        <f t="shared" si="1165"/>
        <v/>
      </c>
      <c r="AD104" s="101" t="str">
        <f t="shared" si="1166"/>
        <v/>
      </c>
      <c r="AE104" s="102" t="s">
        <v>292</v>
      </c>
      <c r="AF104" s="103" t="s">
        <v>292</v>
      </c>
      <c r="AG104" s="104" t="str">
        <f t="shared" si="1167"/>
        <v/>
      </c>
      <c r="AH104" s="105" t="str">
        <f t="shared" si="1168"/>
        <v/>
      </c>
      <c r="AI104" s="106" t="str">
        <f t="shared" si="1169"/>
        <v/>
      </c>
      <c r="AJ104" s="107" t="str">
        <f t="shared" si="1170"/>
        <v/>
      </c>
      <c r="AK104" s="108" t="str">
        <f t="shared" si="1171"/>
        <v/>
      </c>
      <c r="AL104" s="2" t="str">
        <f t="shared" si="1172"/>
        <v/>
      </c>
      <c r="AM104" s="99"/>
      <c r="AN104" s="244" t="s">
        <v>292</v>
      </c>
      <c r="AO104" s="100">
        <f t="shared" si="1173"/>
        <v>36602</v>
      </c>
      <c r="AP104" s="101" t="str">
        <f t="shared" si="1174"/>
        <v>Bondevik I</v>
      </c>
      <c r="AQ104" s="102">
        <v>36441</v>
      </c>
      <c r="AR104" s="103">
        <v>36602</v>
      </c>
      <c r="AS104" s="104" t="str">
        <f t="shared" si="1175"/>
        <v>Åslaug Marie Haga</v>
      </c>
      <c r="AT104" s="105" t="str">
        <f t="shared" si="1176"/>
        <v>1959</v>
      </c>
      <c r="AU104" s="106" t="str">
        <f t="shared" si="1177"/>
        <v>female</v>
      </c>
      <c r="AV104" s="107" t="s">
        <v>297</v>
      </c>
      <c r="AW104" s="108" t="str">
        <f t="shared" si="1178"/>
        <v>Haga_Åslaug_1959</v>
      </c>
      <c r="AX104" s="2" t="str">
        <f t="shared" si="1179"/>
        <v/>
      </c>
      <c r="AY104" s="99"/>
      <c r="AZ104" s="244" t="s">
        <v>677</v>
      </c>
      <c r="BA104" s="100" t="str">
        <f t="shared" si="1180"/>
        <v/>
      </c>
      <c r="BB104" s="101" t="str">
        <f t="shared" si="1181"/>
        <v/>
      </c>
      <c r="BC104" s="102" t="s">
        <v>292</v>
      </c>
      <c r="BD104" s="103" t="s">
        <v>292</v>
      </c>
      <c r="BE104" s="104" t="str">
        <f t="shared" si="1182"/>
        <v/>
      </c>
      <c r="BF104" s="105" t="str">
        <f t="shared" si="1183"/>
        <v/>
      </c>
      <c r="BG104" s="106" t="str">
        <f t="shared" si="1184"/>
        <v/>
      </c>
      <c r="BH104" s="107" t="str">
        <f t="shared" si="1185"/>
        <v/>
      </c>
      <c r="BI104" s="108" t="str">
        <f t="shared" si="1186"/>
        <v/>
      </c>
      <c r="BJ104" s="2" t="str">
        <f t="shared" si="1187"/>
        <v/>
      </c>
      <c r="BK104" s="99"/>
      <c r="BL104" s="244" t="s">
        <v>292</v>
      </c>
      <c r="BM104" s="100" t="str">
        <f t="shared" si="1188"/>
        <v/>
      </c>
      <c r="BN104" s="101" t="str">
        <f t="shared" si="1189"/>
        <v/>
      </c>
      <c r="BO104" s="102" t="s">
        <v>292</v>
      </c>
      <c r="BP104" s="103" t="s">
        <v>292</v>
      </c>
      <c r="BQ104" s="104" t="str">
        <f t="shared" si="1190"/>
        <v/>
      </c>
      <c r="BR104" s="105" t="str">
        <f t="shared" si="1191"/>
        <v/>
      </c>
      <c r="BS104" s="106" t="str">
        <f t="shared" si="1192"/>
        <v/>
      </c>
      <c r="BT104" s="107" t="s">
        <v>292</v>
      </c>
      <c r="BU104" s="108" t="str">
        <f t="shared" si="1193"/>
        <v/>
      </c>
      <c r="BV104" s="2" t="str">
        <f t="shared" si="1194"/>
        <v/>
      </c>
      <c r="BW104" s="99"/>
      <c r="BX104" s="244" t="s">
        <v>292</v>
      </c>
      <c r="BY104" s="100" t="str">
        <f t="shared" si="1195"/>
        <v/>
      </c>
      <c r="BZ104" s="101" t="str">
        <f t="shared" si="1196"/>
        <v/>
      </c>
      <c r="CA104" s="102" t="s">
        <v>292</v>
      </c>
      <c r="CB104" s="103" t="s">
        <v>292</v>
      </c>
      <c r="CC104" s="104" t="str">
        <f t="shared" si="1197"/>
        <v/>
      </c>
      <c r="CD104" s="105" t="str">
        <f t="shared" si="1198"/>
        <v/>
      </c>
      <c r="CE104" s="106" t="str">
        <f t="shared" si="1199"/>
        <v/>
      </c>
      <c r="CF104" s="107" t="s">
        <v>292</v>
      </c>
      <c r="CG104" s="108" t="str">
        <f t="shared" si="1200"/>
        <v/>
      </c>
      <c r="CH104" s="2" t="str">
        <f t="shared" si="1201"/>
        <v/>
      </c>
      <c r="CI104" s="99"/>
      <c r="CJ104" s="2" t="s">
        <v>292</v>
      </c>
      <c r="CK104" s="100">
        <f t="shared" si="1202"/>
        <v>41563</v>
      </c>
      <c r="CL104" s="101" t="str">
        <f t="shared" si="1203"/>
        <v>Stoltenberg III</v>
      </c>
      <c r="CM104" s="102">
        <v>41173</v>
      </c>
      <c r="CN104" s="103">
        <f>CK$3</f>
        <v>41563</v>
      </c>
      <c r="CO104" s="104" t="str">
        <f t="shared" si="1204"/>
        <v>Hadia Tajik</v>
      </c>
      <c r="CP104" s="105" t="str">
        <f t="shared" si="1205"/>
        <v>1983</v>
      </c>
      <c r="CQ104" s="106" t="str">
        <f t="shared" si="1206"/>
        <v>female</v>
      </c>
      <c r="CR104" s="107" t="s">
        <v>295</v>
      </c>
      <c r="CS104" s="108" t="str">
        <f t="shared" si="1207"/>
        <v>Tajik_Hadia_1983</v>
      </c>
      <c r="CT104" s="2" t="str">
        <f t="shared" si="1208"/>
        <v/>
      </c>
      <c r="CU104" s="99"/>
      <c r="CV104" s="244" t="s">
        <v>749</v>
      </c>
      <c r="CW104" s="100">
        <f t="shared" ref="CW104" si="1343">IF(DA104="","",CW$3)</f>
        <v>43117</v>
      </c>
      <c r="CX104" s="101" t="str">
        <f t="shared" ref="CX104" si="1344">IF(DA104="","",CW$1)</f>
        <v>Solberg I</v>
      </c>
      <c r="CY104" s="102">
        <v>42354</v>
      </c>
      <c r="CZ104" s="102">
        <f t="shared" ref="CZ104" si="1345">IF($DA104="","",CW$3)</f>
        <v>43117</v>
      </c>
      <c r="DA104" s="104" t="str">
        <f t="shared" ref="DA104" si="1346">IF(DH104="","",IF(ISNUMBER(SEARCH(":",DH104)),MID(DH104,FIND(":",DH104)+2,FIND("(",DH104)-FIND(":",DH104)-3),LEFT(DH104,FIND("(",DH104)-2)))</f>
        <v>Linda Cathrine Hofstad Helleland</v>
      </c>
      <c r="DB104" s="105" t="str">
        <f t="shared" ref="DB104" si="1347">IF(DH104="","",MID(DH104,FIND("(",DH104)+1,4))</f>
        <v>1977</v>
      </c>
      <c r="DC104" s="106" t="str">
        <f t="shared" ref="DC104" si="1348">IF(ISNUMBER(SEARCH("*female*",DH104)),"female",IF(ISNUMBER(SEARCH("*male*",DH104)),"male",""))</f>
        <v>female</v>
      </c>
      <c r="DD104" s="107" t="s">
        <v>299</v>
      </c>
      <c r="DE104" s="108" t="str">
        <f t="shared" ref="DE104" si="1349">IF(DA104="","",(MID(DA104,(SEARCH("^^",SUBSTITUTE(DA104," ","^^",LEN(DA104)-LEN(SUBSTITUTE(DA104," ","")))))+1,99)&amp;"_"&amp;LEFT(DA104,FIND(" ",DA104)-1)&amp;"_"&amp;DB104))</f>
        <v>Helleland_Linda_1977</v>
      </c>
      <c r="DF104" s="2" t="s">
        <v>839</v>
      </c>
      <c r="DG104" s="99"/>
      <c r="DH104" s="244" t="s">
        <v>916</v>
      </c>
      <c r="DI104" s="100" t="str">
        <f t="shared" si="1219"/>
        <v/>
      </c>
      <c r="DJ104" s="101" t="str">
        <f t="shared" si="1220"/>
        <v/>
      </c>
      <c r="DK104" s="102" t="str">
        <f t="shared" si="1095"/>
        <v/>
      </c>
      <c r="DL104" s="102" t="str">
        <f t="shared" si="1096"/>
        <v/>
      </c>
      <c r="DM104" s="104" t="str">
        <f t="shared" si="1221"/>
        <v/>
      </c>
      <c r="DN104" s="105" t="str">
        <f t="shared" si="1222"/>
        <v/>
      </c>
      <c r="DO104" s="106" t="str">
        <f t="shared" si="1223"/>
        <v/>
      </c>
      <c r="DP104" s="107" t="str">
        <f t="shared" si="1224"/>
        <v/>
      </c>
      <c r="DQ104" s="108" t="str">
        <f t="shared" si="1225"/>
        <v/>
      </c>
      <c r="DR104" s="2" t="str">
        <f t="shared" si="1226"/>
        <v/>
      </c>
      <c r="DS104" s="99"/>
      <c r="DT104" s="244"/>
      <c r="DU104" s="100" t="str">
        <f t="shared" si="1046"/>
        <v/>
      </c>
      <c r="DV104" s="101" t="str">
        <f t="shared" si="1227"/>
        <v/>
      </c>
      <c r="DW104" s="102" t="str">
        <f t="shared" si="1110"/>
        <v/>
      </c>
      <c r="DX104" s="102" t="str">
        <f t="shared" si="1111"/>
        <v/>
      </c>
      <c r="DY104" s="104" t="str">
        <f t="shared" si="1228"/>
        <v/>
      </c>
      <c r="DZ104" s="105" t="str">
        <f t="shared" si="1229"/>
        <v/>
      </c>
      <c r="EA104" s="106" t="str">
        <f t="shared" si="1230"/>
        <v/>
      </c>
      <c r="EB104" s="107" t="str">
        <f t="shared" si="1231"/>
        <v/>
      </c>
      <c r="EC104" s="108" t="str">
        <f t="shared" si="1232"/>
        <v/>
      </c>
      <c r="ED104" s="2" t="str">
        <f t="shared" si="1233"/>
        <v/>
      </c>
      <c r="EE104" s="99"/>
      <c r="EF104" s="244"/>
      <c r="EG104" s="100" t="str">
        <f t="shared" si="1047"/>
        <v/>
      </c>
      <c r="EH104" s="101" t="str">
        <f t="shared" si="1336"/>
        <v/>
      </c>
      <c r="EI104" s="102" t="str">
        <f t="shared" si="623"/>
        <v/>
      </c>
      <c r="EJ104" s="102" t="str">
        <f t="shared" si="614"/>
        <v/>
      </c>
      <c r="EK104" s="104" t="str">
        <f t="shared" si="1337"/>
        <v/>
      </c>
      <c r="EL104" s="105" t="str">
        <f t="shared" si="1338"/>
        <v/>
      </c>
      <c r="EM104" s="106" t="str">
        <f t="shared" si="1339"/>
        <v/>
      </c>
      <c r="EN104" s="107" t="str">
        <f t="shared" si="1340"/>
        <v/>
      </c>
      <c r="EO104" s="108" t="str">
        <f t="shared" si="1341"/>
        <v/>
      </c>
      <c r="EP104" s="2" t="str">
        <f t="shared" si="1342"/>
        <v/>
      </c>
      <c r="EQ104" s="99"/>
      <c r="ER104" s="244"/>
      <c r="ES104" s="100" t="str">
        <f t="shared" si="1048"/>
        <v/>
      </c>
      <c r="ET104" s="101" t="str">
        <f t="shared" si="1049"/>
        <v/>
      </c>
      <c r="EU104" s="102" t="str">
        <f t="shared" si="1050"/>
        <v/>
      </c>
      <c r="EV104" s="102" t="str">
        <f t="shared" si="1051"/>
        <v/>
      </c>
      <c r="EW104" s="104" t="str">
        <f t="shared" si="1052"/>
        <v/>
      </c>
      <c r="EX104" s="105" t="str">
        <f t="shared" si="1053"/>
        <v/>
      </c>
      <c r="EY104" s="106" t="str">
        <f t="shared" si="1054"/>
        <v/>
      </c>
      <c r="EZ104" s="107" t="str">
        <f t="shared" si="1055"/>
        <v/>
      </c>
      <c r="FA104" s="108" t="str">
        <f t="shared" si="1056"/>
        <v/>
      </c>
      <c r="FB104" s="2" t="str">
        <f t="shared" si="1057"/>
        <v/>
      </c>
      <c r="FC104" s="99"/>
      <c r="FD104" s="244"/>
      <c r="FE104" s="100"/>
      <c r="FF104" s="101" t="str">
        <f t="shared" si="1234"/>
        <v/>
      </c>
      <c r="FG104" s="102"/>
      <c r="FH104" s="103"/>
      <c r="FI104" s="104" t="str">
        <f t="shared" si="1235"/>
        <v/>
      </c>
      <c r="FJ104" s="105" t="str">
        <f t="shared" si="1236"/>
        <v/>
      </c>
      <c r="FK104" s="106" t="str">
        <f t="shared" si="1237"/>
        <v/>
      </c>
      <c r="FL104" s="107" t="str">
        <f t="shared" si="1238"/>
        <v/>
      </c>
      <c r="FM104" s="108" t="str">
        <f t="shared" si="1239"/>
        <v/>
      </c>
      <c r="FN104" s="2" t="str">
        <f t="shared" si="1240"/>
        <v/>
      </c>
      <c r="FO104" s="99"/>
      <c r="FP104" s="244"/>
      <c r="FQ104" s="100" t="str">
        <f t="shared" si="1241"/>
        <v/>
      </c>
      <c r="FR104" s="101" t="str">
        <f t="shared" si="1242"/>
        <v/>
      </c>
      <c r="FS104" s="102"/>
      <c r="FT104" s="103"/>
      <c r="FU104" s="104" t="str">
        <f t="shared" si="1243"/>
        <v/>
      </c>
      <c r="FV104" s="105" t="str">
        <f t="shared" si="1244"/>
        <v/>
      </c>
      <c r="FW104" s="106" t="str">
        <f t="shared" si="1245"/>
        <v/>
      </c>
      <c r="FX104" s="107" t="str">
        <f t="shared" si="1246"/>
        <v/>
      </c>
      <c r="FY104" s="108" t="str">
        <f t="shared" si="1247"/>
        <v/>
      </c>
      <c r="FZ104" s="2" t="str">
        <f t="shared" si="1248"/>
        <v/>
      </c>
      <c r="GA104" s="99"/>
      <c r="GB104" s="244"/>
      <c r="GC104" s="100" t="str">
        <f t="shared" si="1249"/>
        <v/>
      </c>
      <c r="GD104" s="101" t="str">
        <f t="shared" si="1250"/>
        <v/>
      </c>
      <c r="GE104" s="102"/>
      <c r="GF104" s="103"/>
      <c r="GG104" s="104" t="str">
        <f t="shared" si="1251"/>
        <v/>
      </c>
      <c r="GH104" s="105" t="str">
        <f t="shared" si="1252"/>
        <v/>
      </c>
      <c r="GI104" s="106" t="str">
        <f t="shared" si="1253"/>
        <v/>
      </c>
      <c r="GJ104" s="107" t="str">
        <f t="shared" si="1254"/>
        <v/>
      </c>
      <c r="GK104" s="108" t="str">
        <f t="shared" si="1255"/>
        <v/>
      </c>
      <c r="GL104" s="2" t="str">
        <f t="shared" si="1256"/>
        <v/>
      </c>
      <c r="GM104" s="99"/>
      <c r="GN104" s="244"/>
      <c r="GO104" s="100" t="str">
        <f t="shared" si="1257"/>
        <v/>
      </c>
      <c r="GP104" s="101" t="str">
        <f t="shared" si="1258"/>
        <v/>
      </c>
      <c r="GQ104" s="102"/>
      <c r="GR104" s="103"/>
      <c r="GS104" s="104" t="str">
        <f t="shared" si="1259"/>
        <v/>
      </c>
      <c r="GT104" s="105" t="str">
        <f t="shared" si="1260"/>
        <v/>
      </c>
      <c r="GU104" s="106" t="str">
        <f t="shared" si="1261"/>
        <v/>
      </c>
      <c r="GV104" s="107" t="str">
        <f t="shared" si="1262"/>
        <v/>
      </c>
      <c r="GW104" s="108" t="str">
        <f t="shared" si="1263"/>
        <v/>
      </c>
      <c r="GX104" s="2" t="str">
        <f t="shared" si="1264"/>
        <v/>
      </c>
      <c r="GY104" s="99"/>
      <c r="GZ104" s="244"/>
      <c r="HA104" s="100" t="str">
        <f t="shared" si="1265"/>
        <v/>
      </c>
      <c r="HB104" s="101" t="str">
        <f t="shared" si="1266"/>
        <v/>
      </c>
      <c r="HC104" s="102"/>
      <c r="HD104" s="103"/>
      <c r="HE104" s="104" t="str">
        <f t="shared" si="1267"/>
        <v/>
      </c>
      <c r="HF104" s="105" t="str">
        <f t="shared" si="1268"/>
        <v/>
      </c>
      <c r="HG104" s="106" t="str">
        <f t="shared" si="1269"/>
        <v/>
      </c>
      <c r="HH104" s="107" t="str">
        <f t="shared" si="1270"/>
        <v/>
      </c>
      <c r="HI104" s="108" t="str">
        <f t="shared" si="1271"/>
        <v/>
      </c>
      <c r="HJ104" s="2" t="str">
        <f t="shared" si="1272"/>
        <v/>
      </c>
      <c r="HK104" s="99"/>
      <c r="HL104" s="244"/>
      <c r="HM104" s="100" t="str">
        <f t="shared" si="1273"/>
        <v/>
      </c>
      <c r="HN104" s="101" t="str">
        <f t="shared" si="1274"/>
        <v/>
      </c>
      <c r="HO104" s="102"/>
      <c r="HP104" s="103"/>
      <c r="HQ104" s="104" t="str">
        <f t="shared" si="1275"/>
        <v/>
      </c>
      <c r="HR104" s="105" t="str">
        <f t="shared" si="1276"/>
        <v/>
      </c>
      <c r="HS104" s="106" t="str">
        <f t="shared" si="1277"/>
        <v/>
      </c>
      <c r="HT104" s="107" t="str">
        <f t="shared" si="1278"/>
        <v/>
      </c>
      <c r="HU104" s="108" t="str">
        <f t="shared" si="1279"/>
        <v/>
      </c>
      <c r="HV104" s="2" t="str">
        <f t="shared" si="1280"/>
        <v/>
      </c>
      <c r="HW104" s="99"/>
      <c r="HX104" s="244"/>
      <c r="HY104" s="100" t="str">
        <f t="shared" si="1281"/>
        <v/>
      </c>
      <c r="HZ104" s="101" t="str">
        <f t="shared" si="1282"/>
        <v/>
      </c>
      <c r="IA104" s="102"/>
      <c r="IB104" s="103"/>
      <c r="IC104" s="104" t="str">
        <f t="shared" si="1283"/>
        <v/>
      </c>
      <c r="ID104" s="105" t="str">
        <f t="shared" si="1284"/>
        <v/>
      </c>
      <c r="IE104" s="106" t="str">
        <f t="shared" si="1285"/>
        <v/>
      </c>
      <c r="IF104" s="107" t="str">
        <f t="shared" si="1286"/>
        <v/>
      </c>
      <c r="IG104" s="108" t="str">
        <f t="shared" si="1287"/>
        <v/>
      </c>
      <c r="IH104" s="2" t="str">
        <f t="shared" si="1288"/>
        <v/>
      </c>
      <c r="II104" s="99"/>
      <c r="IJ104" s="244"/>
      <c r="IK104" s="100" t="str">
        <f t="shared" si="1289"/>
        <v/>
      </c>
      <c r="IL104" s="101" t="str">
        <f t="shared" si="1290"/>
        <v/>
      </c>
      <c r="IM104" s="102"/>
      <c r="IN104" s="103"/>
      <c r="IO104" s="104" t="str">
        <f t="shared" si="1291"/>
        <v/>
      </c>
      <c r="IP104" s="105" t="str">
        <f t="shared" si="1292"/>
        <v/>
      </c>
      <c r="IQ104" s="106" t="str">
        <f t="shared" si="1293"/>
        <v/>
      </c>
      <c r="IR104" s="107" t="str">
        <f t="shared" si="1294"/>
        <v/>
      </c>
      <c r="IS104" s="108" t="str">
        <f t="shared" si="1295"/>
        <v/>
      </c>
      <c r="IT104" s="2" t="str">
        <f t="shared" si="1296"/>
        <v/>
      </c>
      <c r="IU104" s="99"/>
      <c r="IV104" s="244"/>
      <c r="IW104" s="100" t="str">
        <f t="shared" si="1297"/>
        <v/>
      </c>
      <c r="IX104" s="101" t="str">
        <f t="shared" si="1298"/>
        <v/>
      </c>
      <c r="IY104" s="102"/>
      <c r="IZ104" s="103"/>
      <c r="JA104" s="104" t="str">
        <f t="shared" si="1299"/>
        <v/>
      </c>
      <c r="JB104" s="105" t="str">
        <f t="shared" si="1300"/>
        <v/>
      </c>
      <c r="JC104" s="106" t="str">
        <f t="shared" si="1301"/>
        <v/>
      </c>
      <c r="JD104" s="107" t="str">
        <f t="shared" si="1302"/>
        <v/>
      </c>
      <c r="JE104" s="108" t="str">
        <f t="shared" si="1303"/>
        <v/>
      </c>
      <c r="JF104" s="2" t="str">
        <f t="shared" si="1304"/>
        <v/>
      </c>
      <c r="JG104" s="99"/>
      <c r="JH104" s="244"/>
      <c r="JI104" s="100" t="str">
        <f t="shared" si="1305"/>
        <v/>
      </c>
      <c r="JJ104" s="101" t="str">
        <f t="shared" si="1306"/>
        <v/>
      </c>
      <c r="JK104" s="102"/>
      <c r="JL104" s="103"/>
      <c r="JM104" s="104" t="str">
        <f t="shared" si="1307"/>
        <v/>
      </c>
      <c r="JN104" s="105" t="str">
        <f t="shared" si="1308"/>
        <v/>
      </c>
      <c r="JO104" s="106" t="str">
        <f t="shared" si="1309"/>
        <v/>
      </c>
      <c r="JP104" s="107" t="str">
        <f t="shared" si="1310"/>
        <v/>
      </c>
      <c r="JQ104" s="108" t="str">
        <f t="shared" si="1311"/>
        <v/>
      </c>
      <c r="JR104" s="2" t="str">
        <f t="shared" si="1312"/>
        <v/>
      </c>
      <c r="JS104" s="99"/>
      <c r="JT104" s="244"/>
      <c r="JU104" s="100" t="str">
        <f t="shared" si="1313"/>
        <v/>
      </c>
      <c r="JV104" s="101" t="str">
        <f t="shared" si="1314"/>
        <v/>
      </c>
      <c r="JW104" s="102"/>
      <c r="JX104" s="103"/>
      <c r="JY104" s="104" t="str">
        <f t="shared" si="1315"/>
        <v/>
      </c>
      <c r="JZ104" s="105" t="str">
        <f t="shared" si="1316"/>
        <v/>
      </c>
      <c r="KA104" s="106" t="str">
        <f t="shared" si="1317"/>
        <v/>
      </c>
      <c r="KB104" s="107" t="str">
        <f t="shared" si="1318"/>
        <v/>
      </c>
      <c r="KC104" s="108" t="str">
        <f t="shared" si="1319"/>
        <v/>
      </c>
      <c r="KD104" s="2" t="str">
        <f t="shared" si="1320"/>
        <v/>
      </c>
      <c r="KE104" s="99"/>
      <c r="KF104" s="244"/>
    </row>
    <row r="105" spans="1:292" ht="13.5" customHeight="1" x14ac:dyDescent="0.25">
      <c r="A105" s="20"/>
      <c r="B105" s="2" t="s">
        <v>597</v>
      </c>
      <c r="C105" s="2" t="s">
        <v>811</v>
      </c>
      <c r="E105" s="100" t="str">
        <f t="shared" si="1149"/>
        <v/>
      </c>
      <c r="F105" s="101" t="str">
        <f t="shared" si="1150"/>
        <v/>
      </c>
      <c r="G105" s="102"/>
      <c r="H105" s="103"/>
      <c r="I105" s="104" t="str">
        <f t="shared" si="1151"/>
        <v/>
      </c>
      <c r="J105" s="105" t="str">
        <f t="shared" si="1152"/>
        <v/>
      </c>
      <c r="K105" s="106" t="str">
        <f t="shared" si="1153"/>
        <v/>
      </c>
      <c r="L105" s="107" t="str">
        <f t="shared" si="1154"/>
        <v/>
      </c>
      <c r="M105" s="108" t="str">
        <f t="shared" si="1155"/>
        <v/>
      </c>
      <c r="N105" s="2" t="str">
        <f t="shared" si="1156"/>
        <v/>
      </c>
      <c r="O105" s="99"/>
      <c r="P105" s="244" t="s">
        <v>292</v>
      </c>
      <c r="Q105" s="100" t="str">
        <f t="shared" si="1157"/>
        <v/>
      </c>
      <c r="R105" s="101" t="str">
        <f t="shared" si="1158"/>
        <v/>
      </c>
      <c r="S105" s="102"/>
      <c r="T105" s="103"/>
      <c r="U105" s="104" t="str">
        <f t="shared" si="1159"/>
        <v/>
      </c>
      <c r="V105" s="105" t="str">
        <f t="shared" si="1160"/>
        <v/>
      </c>
      <c r="W105" s="106" t="str">
        <f t="shared" si="1161"/>
        <v/>
      </c>
      <c r="X105" s="107" t="str">
        <f t="shared" si="1162"/>
        <v/>
      </c>
      <c r="Y105" s="108" t="str">
        <f t="shared" si="1163"/>
        <v/>
      </c>
      <c r="Z105" s="2" t="str">
        <f t="shared" si="1164"/>
        <v/>
      </c>
      <c r="AA105" s="99"/>
      <c r="AB105" s="244" t="s">
        <v>292</v>
      </c>
      <c r="AC105" s="100" t="str">
        <f t="shared" si="1165"/>
        <v/>
      </c>
      <c r="AD105" s="101" t="str">
        <f t="shared" si="1166"/>
        <v/>
      </c>
      <c r="AE105" s="102" t="s">
        <v>292</v>
      </c>
      <c r="AF105" s="103" t="s">
        <v>292</v>
      </c>
      <c r="AG105" s="104" t="str">
        <f t="shared" si="1167"/>
        <v/>
      </c>
      <c r="AH105" s="105" t="str">
        <f t="shared" si="1168"/>
        <v/>
      </c>
      <c r="AI105" s="106" t="str">
        <f t="shared" si="1169"/>
        <v/>
      </c>
      <c r="AJ105" s="107" t="str">
        <f t="shared" si="1170"/>
        <v/>
      </c>
      <c r="AK105" s="108" t="str">
        <f t="shared" si="1171"/>
        <v/>
      </c>
      <c r="AL105" s="2" t="str">
        <f t="shared" si="1172"/>
        <v/>
      </c>
      <c r="AM105" s="99"/>
      <c r="AN105" s="244" t="s">
        <v>292</v>
      </c>
      <c r="AO105" s="100" t="str">
        <f t="shared" si="1173"/>
        <v/>
      </c>
      <c r="AP105" s="101" t="str">
        <f t="shared" si="1174"/>
        <v/>
      </c>
      <c r="AQ105" s="102" t="s">
        <v>292</v>
      </c>
      <c r="AR105" s="103" t="s">
        <v>292</v>
      </c>
      <c r="AS105" s="104" t="str">
        <f t="shared" si="1175"/>
        <v/>
      </c>
      <c r="AT105" s="105" t="str">
        <f t="shared" si="1176"/>
        <v/>
      </c>
      <c r="AU105" s="106" t="str">
        <f t="shared" si="1177"/>
        <v/>
      </c>
      <c r="AV105" s="107" t="s">
        <v>292</v>
      </c>
      <c r="AW105" s="108" t="str">
        <f t="shared" si="1178"/>
        <v/>
      </c>
      <c r="AX105" s="2" t="str">
        <f t="shared" si="1179"/>
        <v/>
      </c>
      <c r="AY105" s="99"/>
      <c r="AZ105" s="244" t="s">
        <v>292</v>
      </c>
      <c r="BA105" s="100" t="str">
        <f t="shared" si="1180"/>
        <v/>
      </c>
      <c r="BB105" s="101" t="str">
        <f t="shared" si="1181"/>
        <v/>
      </c>
      <c r="BC105" s="102" t="s">
        <v>292</v>
      </c>
      <c r="BD105" s="103" t="s">
        <v>292</v>
      </c>
      <c r="BE105" s="104" t="str">
        <f t="shared" si="1182"/>
        <v/>
      </c>
      <c r="BF105" s="105" t="str">
        <f t="shared" si="1183"/>
        <v/>
      </c>
      <c r="BG105" s="106" t="str">
        <f t="shared" si="1184"/>
        <v/>
      </c>
      <c r="BH105" s="107" t="str">
        <f t="shared" si="1185"/>
        <v/>
      </c>
      <c r="BI105" s="108" t="str">
        <f t="shared" si="1186"/>
        <v/>
      </c>
      <c r="BJ105" s="2" t="str">
        <f t="shared" si="1187"/>
        <v/>
      </c>
      <c r="BK105" s="99"/>
      <c r="BL105" s="244" t="s">
        <v>292</v>
      </c>
      <c r="BM105" s="100">
        <f t="shared" si="1188"/>
        <v>38642</v>
      </c>
      <c r="BN105" s="101" t="str">
        <f t="shared" si="1189"/>
        <v>Bondevik II</v>
      </c>
      <c r="BO105" s="102">
        <v>37183</v>
      </c>
      <c r="BP105" s="103">
        <v>38642</v>
      </c>
      <c r="BQ105" s="104" t="str">
        <f t="shared" si="1190"/>
        <v>Valgerd Svarstad Haugland</v>
      </c>
      <c r="BR105" s="105" t="str">
        <f t="shared" si="1191"/>
        <v>1956</v>
      </c>
      <c r="BS105" s="106" t="str">
        <f t="shared" si="1192"/>
        <v>female</v>
      </c>
      <c r="BT105" s="107" t="s">
        <v>296</v>
      </c>
      <c r="BU105" s="108" t="str">
        <f t="shared" si="1193"/>
        <v>Haugland_Valgerd_1956</v>
      </c>
      <c r="BV105" s="2" t="str">
        <f t="shared" si="1194"/>
        <v/>
      </c>
      <c r="BW105" s="99"/>
      <c r="BX105" s="244" t="s">
        <v>764</v>
      </c>
      <c r="BY105" s="100">
        <f t="shared" si="1195"/>
        <v>40106</v>
      </c>
      <c r="BZ105" s="101" t="str">
        <f t="shared" si="1196"/>
        <v>Stoltenberg II</v>
      </c>
      <c r="CA105" s="102">
        <v>38642</v>
      </c>
      <c r="CB105" s="103">
        <v>40106</v>
      </c>
      <c r="CC105" s="104" t="str">
        <f t="shared" si="1197"/>
        <v>Trond Giske</v>
      </c>
      <c r="CD105" s="105" t="str">
        <f t="shared" si="1198"/>
        <v>1966</v>
      </c>
      <c r="CE105" s="106" t="str">
        <f t="shared" si="1199"/>
        <v>male</v>
      </c>
      <c r="CF105" s="107" t="s">
        <v>295</v>
      </c>
      <c r="CG105" s="108" t="str">
        <f t="shared" si="1200"/>
        <v>Giske_Trond_1966</v>
      </c>
      <c r="CH105" s="2" t="str">
        <f t="shared" si="1201"/>
        <v/>
      </c>
      <c r="CI105" s="99"/>
      <c r="CJ105" s="2" t="s">
        <v>693</v>
      </c>
      <c r="CK105" s="100">
        <f t="shared" si="1202"/>
        <v>41563</v>
      </c>
      <c r="CL105" s="101" t="str">
        <f t="shared" si="1203"/>
        <v>Stoltenberg III</v>
      </c>
      <c r="CM105" s="102">
        <v>40106</v>
      </c>
      <c r="CN105" s="103">
        <v>40179</v>
      </c>
      <c r="CO105" s="104" t="str">
        <f t="shared" si="1204"/>
        <v>Anniken Huitfeldt</v>
      </c>
      <c r="CP105" s="105" t="str">
        <f t="shared" si="1205"/>
        <v>1969</v>
      </c>
      <c r="CQ105" s="106" t="str">
        <f t="shared" si="1206"/>
        <v>female</v>
      </c>
      <c r="CR105" s="107" t="s">
        <v>295</v>
      </c>
      <c r="CS105" s="108" t="str">
        <f t="shared" si="1207"/>
        <v>Huitfeldt_Anniken_1969</v>
      </c>
      <c r="CT105" s="2" t="str">
        <f t="shared" si="1208"/>
        <v/>
      </c>
      <c r="CU105" s="99"/>
      <c r="CV105" s="244" t="s">
        <v>748</v>
      </c>
      <c r="CW105" s="100" t="str">
        <f t="shared" si="1209"/>
        <v/>
      </c>
      <c r="CX105" s="101" t="str">
        <f t="shared" si="1210"/>
        <v/>
      </c>
      <c r="CY105" s="102" t="str">
        <f t="shared" si="1211"/>
        <v/>
      </c>
      <c r="CZ105" s="102" t="str">
        <f t="shared" si="1212"/>
        <v/>
      </c>
      <c r="DA105" s="104" t="str">
        <f t="shared" si="1213"/>
        <v/>
      </c>
      <c r="DB105" s="105" t="str">
        <f t="shared" si="1214"/>
        <v/>
      </c>
      <c r="DC105" s="106" t="str">
        <f t="shared" si="1215"/>
        <v/>
      </c>
      <c r="DD105" s="107" t="str">
        <f t="shared" si="1216"/>
        <v/>
      </c>
      <c r="DE105" s="108" t="str">
        <f t="shared" si="1217"/>
        <v/>
      </c>
      <c r="DF105" s="2" t="str">
        <f t="shared" si="1218"/>
        <v/>
      </c>
      <c r="DG105" s="99"/>
      <c r="DH105" s="244"/>
      <c r="DI105" s="100" t="str">
        <f t="shared" si="1219"/>
        <v/>
      </c>
      <c r="DJ105" s="101" t="str">
        <f t="shared" si="1220"/>
        <v/>
      </c>
      <c r="DK105" s="102" t="str">
        <f t="shared" si="1095"/>
        <v/>
      </c>
      <c r="DL105" s="102" t="str">
        <f t="shared" si="1096"/>
        <v/>
      </c>
      <c r="DM105" s="104" t="str">
        <f t="shared" si="1221"/>
        <v/>
      </c>
      <c r="DN105" s="105" t="str">
        <f t="shared" si="1222"/>
        <v/>
      </c>
      <c r="DO105" s="106" t="str">
        <f t="shared" si="1223"/>
        <v/>
      </c>
      <c r="DP105" s="107" t="str">
        <f t="shared" si="1224"/>
        <v/>
      </c>
      <c r="DQ105" s="108" t="str">
        <f t="shared" si="1225"/>
        <v/>
      </c>
      <c r="DR105" s="2" t="str">
        <f t="shared" si="1226"/>
        <v/>
      </c>
      <c r="DS105" s="99"/>
      <c r="DT105" s="244"/>
      <c r="DU105" s="100" t="str">
        <f t="shared" si="1046"/>
        <v/>
      </c>
      <c r="DV105" s="101" t="str">
        <f t="shared" si="1227"/>
        <v/>
      </c>
      <c r="DW105" s="102" t="str">
        <f t="shared" si="1110"/>
        <v/>
      </c>
      <c r="DX105" s="102" t="str">
        <f t="shared" si="1111"/>
        <v/>
      </c>
      <c r="DY105" s="104" t="str">
        <f t="shared" si="1228"/>
        <v/>
      </c>
      <c r="DZ105" s="105" t="str">
        <f t="shared" si="1229"/>
        <v/>
      </c>
      <c r="EA105" s="106" t="str">
        <f t="shared" si="1230"/>
        <v/>
      </c>
      <c r="EB105" s="107" t="str">
        <f t="shared" si="1231"/>
        <v/>
      </c>
      <c r="EC105" s="108" t="str">
        <f t="shared" si="1232"/>
        <v/>
      </c>
      <c r="ED105" s="2" t="str">
        <f t="shared" si="1233"/>
        <v/>
      </c>
      <c r="EE105" s="99"/>
      <c r="EF105" s="244"/>
      <c r="EG105" s="100" t="str">
        <f t="shared" si="1047"/>
        <v/>
      </c>
      <c r="EH105" s="101" t="str">
        <f t="shared" si="1336"/>
        <v/>
      </c>
      <c r="EI105" s="102" t="str">
        <f t="shared" si="623"/>
        <v/>
      </c>
      <c r="EJ105" s="102" t="str">
        <f t="shared" si="614"/>
        <v/>
      </c>
      <c r="EK105" s="104" t="str">
        <f t="shared" si="1337"/>
        <v/>
      </c>
      <c r="EL105" s="105" t="str">
        <f t="shared" si="1338"/>
        <v/>
      </c>
      <c r="EM105" s="106" t="str">
        <f t="shared" si="1339"/>
        <v/>
      </c>
      <c r="EN105" s="107" t="str">
        <f t="shared" si="1340"/>
        <v/>
      </c>
      <c r="EO105" s="108" t="str">
        <f t="shared" si="1341"/>
        <v/>
      </c>
      <c r="EP105" s="2" t="str">
        <f t="shared" si="1342"/>
        <v/>
      </c>
      <c r="EQ105" s="99"/>
      <c r="ER105" s="244"/>
      <c r="ES105" s="100" t="str">
        <f t="shared" si="1048"/>
        <v/>
      </c>
      <c r="ET105" s="101" t="str">
        <f t="shared" si="1049"/>
        <v/>
      </c>
      <c r="EU105" s="102" t="str">
        <f t="shared" si="1050"/>
        <v/>
      </c>
      <c r="EV105" s="102" t="str">
        <f t="shared" si="1051"/>
        <v/>
      </c>
      <c r="EW105" s="104" t="str">
        <f t="shared" si="1052"/>
        <v/>
      </c>
      <c r="EX105" s="105" t="str">
        <f t="shared" si="1053"/>
        <v/>
      </c>
      <c r="EY105" s="106" t="str">
        <f t="shared" si="1054"/>
        <v/>
      </c>
      <c r="EZ105" s="107" t="str">
        <f t="shared" si="1055"/>
        <v/>
      </c>
      <c r="FA105" s="108" t="str">
        <f t="shared" si="1056"/>
        <v/>
      </c>
      <c r="FB105" s="2" t="str">
        <f t="shared" si="1057"/>
        <v/>
      </c>
      <c r="FC105" s="99"/>
      <c r="FD105" s="244"/>
      <c r="FE105" s="100"/>
      <c r="FF105" s="101" t="str">
        <f t="shared" si="1234"/>
        <v/>
      </c>
      <c r="FG105" s="102"/>
      <c r="FH105" s="103"/>
      <c r="FI105" s="104" t="str">
        <f t="shared" si="1235"/>
        <v/>
      </c>
      <c r="FJ105" s="105" t="str">
        <f t="shared" si="1236"/>
        <v/>
      </c>
      <c r="FK105" s="106" t="str">
        <f t="shared" si="1237"/>
        <v/>
      </c>
      <c r="FL105" s="107" t="str">
        <f t="shared" si="1238"/>
        <v/>
      </c>
      <c r="FM105" s="108" t="str">
        <f t="shared" si="1239"/>
        <v/>
      </c>
      <c r="FN105" s="2" t="str">
        <f t="shared" si="1240"/>
        <v/>
      </c>
      <c r="FO105" s="99"/>
      <c r="FP105" s="244"/>
      <c r="FQ105" s="100" t="str">
        <f t="shared" si="1241"/>
        <v/>
      </c>
      <c r="FR105" s="101" t="str">
        <f t="shared" si="1242"/>
        <v/>
      </c>
      <c r="FS105" s="102"/>
      <c r="FT105" s="103"/>
      <c r="FU105" s="104" t="str">
        <f t="shared" si="1243"/>
        <v/>
      </c>
      <c r="FV105" s="105" t="str">
        <f t="shared" si="1244"/>
        <v/>
      </c>
      <c r="FW105" s="106" t="str">
        <f t="shared" si="1245"/>
        <v/>
      </c>
      <c r="FX105" s="107" t="str">
        <f t="shared" si="1246"/>
        <v/>
      </c>
      <c r="FY105" s="108" t="str">
        <f t="shared" si="1247"/>
        <v/>
      </c>
      <c r="FZ105" s="2" t="str">
        <f t="shared" si="1248"/>
        <v/>
      </c>
      <c r="GA105" s="99"/>
      <c r="GB105" s="244"/>
      <c r="GC105" s="100" t="str">
        <f t="shared" si="1249"/>
        <v/>
      </c>
      <c r="GD105" s="101" t="str">
        <f t="shared" si="1250"/>
        <v/>
      </c>
      <c r="GE105" s="102"/>
      <c r="GF105" s="103"/>
      <c r="GG105" s="104" t="str">
        <f t="shared" si="1251"/>
        <v/>
      </c>
      <c r="GH105" s="105" t="str">
        <f t="shared" si="1252"/>
        <v/>
      </c>
      <c r="GI105" s="106" t="str">
        <f t="shared" si="1253"/>
        <v/>
      </c>
      <c r="GJ105" s="107" t="str">
        <f t="shared" si="1254"/>
        <v/>
      </c>
      <c r="GK105" s="108" t="str">
        <f t="shared" si="1255"/>
        <v/>
      </c>
      <c r="GL105" s="2" t="str">
        <f t="shared" si="1256"/>
        <v/>
      </c>
      <c r="GM105" s="99"/>
      <c r="GN105" s="244"/>
      <c r="GO105" s="100" t="str">
        <f t="shared" si="1257"/>
        <v/>
      </c>
      <c r="GP105" s="101" t="str">
        <f t="shared" si="1258"/>
        <v/>
      </c>
      <c r="GQ105" s="102"/>
      <c r="GR105" s="103"/>
      <c r="GS105" s="104" t="str">
        <f t="shared" si="1259"/>
        <v/>
      </c>
      <c r="GT105" s="105" t="str">
        <f t="shared" si="1260"/>
        <v/>
      </c>
      <c r="GU105" s="106" t="str">
        <f t="shared" si="1261"/>
        <v/>
      </c>
      <c r="GV105" s="107" t="str">
        <f t="shared" si="1262"/>
        <v/>
      </c>
      <c r="GW105" s="108" t="str">
        <f t="shared" si="1263"/>
        <v/>
      </c>
      <c r="GX105" s="2" t="str">
        <f t="shared" si="1264"/>
        <v/>
      </c>
      <c r="GY105" s="99"/>
      <c r="GZ105" s="244"/>
      <c r="HA105" s="100" t="str">
        <f t="shared" si="1265"/>
        <v/>
      </c>
      <c r="HB105" s="101" t="str">
        <f t="shared" si="1266"/>
        <v/>
      </c>
      <c r="HC105" s="102"/>
      <c r="HD105" s="103"/>
      <c r="HE105" s="104" t="str">
        <f t="shared" si="1267"/>
        <v/>
      </c>
      <c r="HF105" s="105" t="str">
        <f t="shared" si="1268"/>
        <v/>
      </c>
      <c r="HG105" s="106" t="str">
        <f t="shared" si="1269"/>
        <v/>
      </c>
      <c r="HH105" s="107" t="str">
        <f t="shared" si="1270"/>
        <v/>
      </c>
      <c r="HI105" s="108" t="str">
        <f t="shared" si="1271"/>
        <v/>
      </c>
      <c r="HJ105" s="2" t="str">
        <f t="shared" si="1272"/>
        <v/>
      </c>
      <c r="HK105" s="99"/>
      <c r="HL105" s="244"/>
      <c r="HM105" s="100" t="str">
        <f t="shared" si="1273"/>
        <v/>
      </c>
      <c r="HN105" s="101" t="str">
        <f t="shared" si="1274"/>
        <v/>
      </c>
      <c r="HO105" s="102"/>
      <c r="HP105" s="103"/>
      <c r="HQ105" s="104" t="str">
        <f t="shared" si="1275"/>
        <v/>
      </c>
      <c r="HR105" s="105" t="str">
        <f t="shared" si="1276"/>
        <v/>
      </c>
      <c r="HS105" s="106" t="str">
        <f t="shared" si="1277"/>
        <v/>
      </c>
      <c r="HT105" s="107" t="str">
        <f t="shared" si="1278"/>
        <v/>
      </c>
      <c r="HU105" s="108" t="str">
        <f t="shared" si="1279"/>
        <v/>
      </c>
      <c r="HV105" s="2" t="str">
        <f t="shared" si="1280"/>
        <v/>
      </c>
      <c r="HW105" s="99"/>
      <c r="HX105" s="244"/>
      <c r="HY105" s="100" t="str">
        <f t="shared" si="1281"/>
        <v/>
      </c>
      <c r="HZ105" s="101" t="str">
        <f t="shared" si="1282"/>
        <v/>
      </c>
      <c r="IA105" s="102"/>
      <c r="IB105" s="103"/>
      <c r="IC105" s="104" t="str">
        <f t="shared" si="1283"/>
        <v/>
      </c>
      <c r="ID105" s="105" t="str">
        <f t="shared" si="1284"/>
        <v/>
      </c>
      <c r="IE105" s="106" t="str">
        <f t="shared" si="1285"/>
        <v/>
      </c>
      <c r="IF105" s="107" t="str">
        <f t="shared" si="1286"/>
        <v/>
      </c>
      <c r="IG105" s="108" t="str">
        <f t="shared" si="1287"/>
        <v/>
      </c>
      <c r="IH105" s="2" t="str">
        <f t="shared" si="1288"/>
        <v/>
      </c>
      <c r="II105" s="99"/>
      <c r="IJ105" s="244"/>
      <c r="IK105" s="100" t="str">
        <f t="shared" si="1289"/>
        <v/>
      </c>
      <c r="IL105" s="101" t="str">
        <f t="shared" si="1290"/>
        <v/>
      </c>
      <c r="IM105" s="102"/>
      <c r="IN105" s="103"/>
      <c r="IO105" s="104" t="str">
        <f t="shared" si="1291"/>
        <v/>
      </c>
      <c r="IP105" s="105" t="str">
        <f t="shared" si="1292"/>
        <v/>
      </c>
      <c r="IQ105" s="106" t="str">
        <f t="shared" si="1293"/>
        <v/>
      </c>
      <c r="IR105" s="107" t="str">
        <f t="shared" si="1294"/>
        <v/>
      </c>
      <c r="IS105" s="108" t="str">
        <f t="shared" si="1295"/>
        <v/>
      </c>
      <c r="IT105" s="2" t="str">
        <f t="shared" si="1296"/>
        <v/>
      </c>
      <c r="IU105" s="99"/>
      <c r="IV105" s="244"/>
      <c r="IW105" s="100" t="str">
        <f t="shared" si="1297"/>
        <v/>
      </c>
      <c r="IX105" s="101" t="str">
        <f t="shared" si="1298"/>
        <v/>
      </c>
      <c r="IY105" s="102"/>
      <c r="IZ105" s="103"/>
      <c r="JA105" s="104" t="str">
        <f t="shared" si="1299"/>
        <v/>
      </c>
      <c r="JB105" s="105" t="str">
        <f t="shared" si="1300"/>
        <v/>
      </c>
      <c r="JC105" s="106" t="str">
        <f t="shared" si="1301"/>
        <v/>
      </c>
      <c r="JD105" s="107" t="str">
        <f t="shared" si="1302"/>
        <v/>
      </c>
      <c r="JE105" s="108" t="str">
        <f t="shared" si="1303"/>
        <v/>
      </c>
      <c r="JF105" s="2" t="str">
        <f t="shared" si="1304"/>
        <v/>
      </c>
      <c r="JG105" s="99"/>
      <c r="JH105" s="244"/>
      <c r="JI105" s="100" t="str">
        <f t="shared" si="1305"/>
        <v/>
      </c>
      <c r="JJ105" s="101" t="str">
        <f t="shared" si="1306"/>
        <v/>
      </c>
      <c r="JK105" s="102"/>
      <c r="JL105" s="103"/>
      <c r="JM105" s="104" t="str">
        <f t="shared" si="1307"/>
        <v/>
      </c>
      <c r="JN105" s="105" t="str">
        <f t="shared" si="1308"/>
        <v/>
      </c>
      <c r="JO105" s="106" t="str">
        <f t="shared" si="1309"/>
        <v/>
      </c>
      <c r="JP105" s="107" t="str">
        <f t="shared" si="1310"/>
        <v/>
      </c>
      <c r="JQ105" s="108" t="str">
        <f t="shared" si="1311"/>
        <v/>
      </c>
      <c r="JR105" s="2" t="str">
        <f t="shared" si="1312"/>
        <v/>
      </c>
      <c r="JS105" s="99"/>
      <c r="JT105" s="244"/>
      <c r="JU105" s="100" t="str">
        <f t="shared" si="1313"/>
        <v/>
      </c>
      <c r="JV105" s="101" t="str">
        <f t="shared" si="1314"/>
        <v/>
      </c>
      <c r="JW105" s="102"/>
      <c r="JX105" s="103"/>
      <c r="JY105" s="104" t="str">
        <f t="shared" si="1315"/>
        <v/>
      </c>
      <c r="JZ105" s="105" t="str">
        <f t="shared" si="1316"/>
        <v/>
      </c>
      <c r="KA105" s="106" t="str">
        <f t="shared" si="1317"/>
        <v/>
      </c>
      <c r="KB105" s="107" t="str">
        <f t="shared" si="1318"/>
        <v/>
      </c>
      <c r="KC105" s="108" t="str">
        <f t="shared" si="1319"/>
        <v/>
      </c>
      <c r="KD105" s="2" t="str">
        <f t="shared" si="1320"/>
        <v/>
      </c>
      <c r="KE105" s="99"/>
      <c r="KF105" s="244"/>
    </row>
    <row r="106" spans="1:292" ht="13.5" customHeight="1" x14ac:dyDescent="0.25">
      <c r="A106" s="20"/>
      <c r="B106" s="2" t="s">
        <v>586</v>
      </c>
      <c r="C106" s="2" t="s">
        <v>587</v>
      </c>
      <c r="E106" s="100">
        <f>IF(I106="","",E$3)</f>
        <v>34226</v>
      </c>
      <c r="F106" s="101" t="str">
        <f>IF(I106="","",E$1)</f>
        <v>Brundtland III</v>
      </c>
      <c r="G106" s="103">
        <v>33239</v>
      </c>
      <c r="H106" s="103">
        <v>34226</v>
      </c>
      <c r="I106" s="104" t="str">
        <f>IF(P106="","",IF(ISNUMBER(SEARCH(":",P106)),MID(P106,FIND(":",P106)+2,FIND("(",P106)-FIND(":",P106)-3),LEFT(P106,FIND("(",P106)-2)))</f>
        <v>Gudmund Hernes</v>
      </c>
      <c r="J106" s="105" t="str">
        <f>IF(P106="","",MID(P106,FIND("(",P106)+1,4))</f>
        <v>1941</v>
      </c>
      <c r="K106" s="106" t="str">
        <f>IF(ISNUMBER(SEARCH("*female*",P106)),"female",IF(ISNUMBER(SEARCH("*male*",P106)),"male",""))</f>
        <v>male</v>
      </c>
      <c r="L106" s="107" t="str">
        <f>IF(P106="","",IF(ISERROR(MID(P106,FIND("male,",P106)+6,(FIND(")",P106)-(FIND("male,",P106)+6))))=TRUE,"missing/error",MID(P106,FIND("male,",P106)+6,(FIND(")",P106)-(FIND("male,",P106)+6)))))</f>
        <v>no_dna01</v>
      </c>
      <c r="M106" s="108" t="str">
        <f>IF(I106="","",(MID(I106,(SEARCH("^^",SUBSTITUTE(I106," ","^^",LEN(I106)-LEN(SUBSTITUTE(I106," ","")))))+1,99)&amp;"_"&amp;LEFT(I106,FIND(" ",I106)-1)&amp;"_"&amp;J106))</f>
        <v>Hernes_Gudmund_1941</v>
      </c>
      <c r="N106" s="2" t="str">
        <f>IF(P106="","",IF((LEN(P106)-LEN(SUBSTITUTE(P106,"male","")))/LEN("male")&gt;1,"!",IF(RIGHT(P106,1)=")","",IF(RIGHT(P106,2)=") ","",IF(RIGHT(P106,2)=").","","!!")))))</f>
        <v/>
      </c>
      <c r="O106" s="99"/>
      <c r="P106" s="244" t="s">
        <v>741</v>
      </c>
      <c r="Q106" s="100">
        <f>IF(U106="","",Q$3)</f>
        <v>35363</v>
      </c>
      <c r="R106" s="101" t="str">
        <f>IF(U106="","",Q$1)</f>
        <v>Brundtland IV</v>
      </c>
      <c r="S106" s="102">
        <v>34226</v>
      </c>
      <c r="T106" s="103">
        <v>35055</v>
      </c>
      <c r="U106" s="104" t="str">
        <f>IF(AB106="","",IF(ISNUMBER(SEARCH(":",AB106)),MID(AB106,FIND(":",AB106)+2,FIND("(",AB106)-FIND(":",AB106)-3),LEFT(AB106,FIND("(",AB106)-2)))</f>
        <v>Gudmund Hernes</v>
      </c>
      <c r="V106" s="105" t="str">
        <f>IF(AB106="","",MID(AB106,FIND("(",AB106)+1,4))</f>
        <v>1941</v>
      </c>
      <c r="W106" s="106" t="str">
        <f>IF(ISNUMBER(SEARCH("*female*",AB106)),"female",IF(ISNUMBER(SEARCH("*male*",AB106)),"male",""))</f>
        <v>male</v>
      </c>
      <c r="X106" s="107" t="str">
        <f>IF(AB106="","",IF(ISERROR(MID(AB106,FIND("male,",AB106)+6,(FIND(")",AB106)-(FIND("male,",AB106)+6))))=TRUE,"missing/error",MID(AB106,FIND("male,",AB106)+6,(FIND(")",AB106)-(FIND("male,",AB106)+6)))))</f>
        <v>no_dna01</v>
      </c>
      <c r="Y106" s="108" t="str">
        <f>IF(U106="","",(MID(U106,(SEARCH("^^",SUBSTITUTE(U106," ","^^",LEN(U106)-LEN(SUBSTITUTE(U106," ","")))))+1,99)&amp;"_"&amp;LEFT(U106,FIND(" ",U106)-1)&amp;"_"&amp;V106))</f>
        <v>Hernes_Gudmund_1941</v>
      </c>
      <c r="Z106" s="2" t="str">
        <f>IF(AB106="","",IF((LEN(AB106)-LEN(SUBSTITUTE(AB106,"male","")))/LEN("male")&gt;1,"!",IF(RIGHT(AB106,1)=")","",IF(RIGHT(AB106,2)=") ","",IF(RIGHT(AB106,2)=").","","!!")))))</f>
        <v/>
      </c>
      <c r="AA106" s="99"/>
      <c r="AB106" s="244" t="s">
        <v>741</v>
      </c>
      <c r="AC106" s="100">
        <f>IF(AG106="","",AC$3)</f>
        <v>35720</v>
      </c>
      <c r="AD106" s="101" t="str">
        <f>IF(AG106="","",AC$1)</f>
        <v>Jagland I</v>
      </c>
      <c r="AE106" s="102">
        <v>35363</v>
      </c>
      <c r="AF106" s="103">
        <v>35713</v>
      </c>
      <c r="AG106" s="104" t="str">
        <f>IF(AN106="","",IF(ISNUMBER(SEARCH(":",AN106)),MID(AN106,FIND(":",AN106)+2,FIND("(",AN106)-FIND(":",AN106)-3),LEFT(AN106,FIND("(",AN106)-2)))</f>
        <v>Reidar Jørgen Sandal</v>
      </c>
      <c r="AH106" s="105" t="str">
        <f>IF(AN106="","",MID(AN106,FIND("(",AN106)+1,4))</f>
        <v>1949</v>
      </c>
      <c r="AI106" s="106" t="str">
        <f>IF(ISNUMBER(SEARCH("*female*",AN106)),"female",IF(ISNUMBER(SEARCH("*male*",AN106)),"male",""))</f>
        <v>male</v>
      </c>
      <c r="AJ106" s="107" t="str">
        <f>IF(AN106="","",IF(ISERROR(MID(AN106,FIND("male,",AN106)+6,(FIND(")",AN106)-(FIND("male,",AN106)+6))))=TRUE,"missing/error",MID(AN106,FIND("male,",AN106)+6,(FIND(")",AN106)-(FIND("male,",AN106)+6)))))</f>
        <v>no_dna01</v>
      </c>
      <c r="AK106" s="108" t="str">
        <f>IF(AG106="","",(MID(AG106,(SEARCH("^^",SUBSTITUTE(AG106," ","^^",LEN(AG106)-LEN(SUBSTITUTE(AG106," ","")))))+1,99)&amp;"_"&amp;LEFT(AG106,FIND(" ",AG106)-1)&amp;"_"&amp;AH106))</f>
        <v>Sandal_Reidar_1949</v>
      </c>
      <c r="AL106" s="2" t="str">
        <f>IF(AN106="","",IF((LEN(AN106)-LEN(SUBSTITUTE(AN106,"male","")))/LEN("male")&gt;1,"!",IF(RIGHT(AN106,1)=")","",IF(RIGHT(AN106,2)=") ","",IF(RIGHT(AN106,2)=").","","!!")))))</f>
        <v/>
      </c>
      <c r="AM106" s="99"/>
      <c r="AN106" s="244" t="s">
        <v>769</v>
      </c>
      <c r="AO106" s="100">
        <f>IF(AS106="","",AO$3)</f>
        <v>36602</v>
      </c>
      <c r="AP106" s="101" t="str">
        <f>IF(AS106="","",AO$1)</f>
        <v>Bondevik I</v>
      </c>
      <c r="AQ106" s="102">
        <v>35713</v>
      </c>
      <c r="AR106" s="103">
        <v>36602</v>
      </c>
      <c r="AS106" s="104" t="str">
        <f>IF(AZ106="","",IF(ISNUMBER(SEARCH(":",AZ106)),MID(AZ106,FIND(":",AZ106)+2,FIND("(",AZ106)-FIND(":",AZ106)-3),LEFT(AZ106,FIND("(",AZ106)-2)))</f>
        <v>Jon Lilletun</v>
      </c>
      <c r="AT106" s="105" t="str">
        <f>IF(AZ106="","",MID(AZ106,FIND("(",AZ106)+1,4))</f>
        <v>1945</v>
      </c>
      <c r="AU106" s="106" t="str">
        <f>IF(ISNUMBER(SEARCH("*female*",AZ106)),"female",IF(ISNUMBER(SEARCH("*male*",AZ106)),"male",""))</f>
        <v>male</v>
      </c>
      <c r="AV106" s="107" t="s">
        <v>296</v>
      </c>
      <c r="AW106" s="108" t="str">
        <f>IF(AS106="","",(MID(AS106,(SEARCH("^^",SUBSTITUTE(AS106," ","^^",LEN(AS106)-LEN(SUBSTITUTE(AS106," ","")))))+1,99)&amp;"_"&amp;LEFT(AS106,FIND(" ",AS106)-1)&amp;"_"&amp;AT106))</f>
        <v>Lilletun_Jon_1945</v>
      </c>
      <c r="AX106" s="2" t="str">
        <f>IF(AZ106="","",IF((LEN(AZ106)-LEN(SUBSTITUTE(AZ106,"male","")))/LEN("male")&gt;1,"!",IF(RIGHT(AZ106,1)=")","",IF(RIGHT(AZ106,2)=") ","",IF(RIGHT(AZ106,2)=").","","!!")))))</f>
        <v/>
      </c>
      <c r="AY106" s="99"/>
      <c r="AZ106" s="244" t="s">
        <v>763</v>
      </c>
      <c r="BA106" s="100">
        <f>IF(BE106="","",BA$3)</f>
        <v>37183</v>
      </c>
      <c r="BB106" s="101" t="str">
        <f>IF(BE106="","",BA$1)</f>
        <v>Stoltenberg I</v>
      </c>
      <c r="BC106" s="102">
        <v>36602</v>
      </c>
      <c r="BD106" s="103">
        <v>37183</v>
      </c>
      <c r="BE106" s="104" t="str">
        <f>IF(BL106="","",IF(ISNUMBER(SEARCH(":",BL106)),MID(BL106,FIND(":",BL106)+2,FIND("(",BL106)-FIND(":",BL106)-3),LEFT(BL106,FIND("(",BL106)-2)))</f>
        <v>Trond Giske</v>
      </c>
      <c r="BF106" s="105" t="str">
        <f>IF(BL106="","",MID(BL106,FIND("(",BL106)+1,4))</f>
        <v>1966</v>
      </c>
      <c r="BG106" s="106" t="str">
        <f>IF(ISNUMBER(SEARCH("*female*",BL106)),"female",IF(ISNUMBER(SEARCH("*male*",BL106)),"male",""))</f>
        <v>male</v>
      </c>
      <c r="BH106" s="107" t="str">
        <f>IF(BL106="","",IF(ISERROR(MID(BL106,FIND("male,",BL106)+6,(FIND(")",BL106)-(FIND("male,",BL106)+6))))=TRUE,"missing/error",MID(BL106,FIND("male,",BL106)+6,(FIND(")",BL106)-(FIND("male,",BL106)+6)))))</f>
        <v>no_dna01</v>
      </c>
      <c r="BI106" s="108" t="str">
        <f>IF(BE106="","",(MID(BE106,(SEARCH("^^",SUBSTITUTE(BE106," ","^^",LEN(BE106)-LEN(SUBSTITUTE(BE106," ","")))))+1,99)&amp;"_"&amp;LEFT(BE106,FIND(" ",BE106)-1)&amp;"_"&amp;BF106))</f>
        <v>Giske_Trond_1966</v>
      </c>
      <c r="BJ106" s="2" t="str">
        <f>IF(BL106="","",IF((LEN(BL106)-LEN(SUBSTITUTE(BL106,"male","")))/LEN("male")&gt;1,"!",IF(RIGHT(BL106,1)=")","",IF(RIGHT(BL106,2)=") ","",IF(RIGHT(BL106,2)=").","","!!")))))</f>
        <v/>
      </c>
      <c r="BK106" s="99"/>
      <c r="BL106" s="244" t="s">
        <v>693</v>
      </c>
      <c r="BM106" s="100" t="str">
        <f>IF(BQ106="","",BM$3)</f>
        <v/>
      </c>
      <c r="BN106" s="101" t="str">
        <f>IF(BQ106="","",BM$1)</f>
        <v/>
      </c>
      <c r="BO106" s="102" t="s">
        <v>292</v>
      </c>
      <c r="BP106" s="103" t="s">
        <v>292</v>
      </c>
      <c r="BQ106" s="104" t="str">
        <f>IF(BX106="","",IF(ISNUMBER(SEARCH(":",BX106)),MID(BX106,FIND(":",BX106)+2,FIND("(",BX106)-FIND(":",BX106)-3),LEFT(BX106,FIND("(",BX106)-2)))</f>
        <v/>
      </c>
      <c r="BR106" s="105" t="str">
        <f>IF(BX106="","",MID(BX106,FIND("(",BX106)+1,4))</f>
        <v/>
      </c>
      <c r="BS106" s="106" t="str">
        <f>IF(ISNUMBER(SEARCH("*female*",BX106)),"female",IF(ISNUMBER(SEARCH("*male*",BX106)),"male",""))</f>
        <v/>
      </c>
      <c r="BT106" s="107" t="s">
        <v>292</v>
      </c>
      <c r="BU106" s="108" t="str">
        <f>IF(BQ106="","",(MID(BQ106,(SEARCH("^^",SUBSTITUTE(BQ106," ","^^",LEN(BQ106)-LEN(SUBSTITUTE(BQ106," ","")))))+1,99)&amp;"_"&amp;LEFT(BQ106,FIND(" ",BQ106)-1)&amp;"_"&amp;BR106))</f>
        <v/>
      </c>
      <c r="BV106" s="2" t="str">
        <f>IF(BX106="","",IF((LEN(BX106)-LEN(SUBSTITUTE(BX106,"male","")))/LEN("male")&gt;1,"!",IF(RIGHT(BX106,1)=")","",IF(RIGHT(BX106,2)=") ","",IF(RIGHT(BX106,2)=").","","!!")))))</f>
        <v/>
      </c>
      <c r="BW106" s="99"/>
      <c r="BX106" s="244" t="s">
        <v>292</v>
      </c>
      <c r="BY106" s="100" t="str">
        <f>IF(CC106="","",BY$3)</f>
        <v/>
      </c>
      <c r="BZ106" s="101" t="str">
        <f>IF(CC106="","",BY$1)</f>
        <v/>
      </c>
      <c r="CA106" s="102" t="s">
        <v>292</v>
      </c>
      <c r="CB106" s="103" t="s">
        <v>292</v>
      </c>
      <c r="CC106" s="104" t="str">
        <f>IF(CJ106="","",IF(ISNUMBER(SEARCH(":",CJ106)),MID(CJ106,FIND(":",CJ106)+2,FIND("(",CJ106)-FIND(":",CJ106)-3),LEFT(CJ106,FIND("(",CJ106)-2)))</f>
        <v/>
      </c>
      <c r="CD106" s="105" t="str">
        <f>IF(CJ106="","",MID(CJ106,FIND("(",CJ106)+1,4))</f>
        <v/>
      </c>
      <c r="CE106" s="106" t="str">
        <f>IF(ISNUMBER(SEARCH("*female*",CJ106)),"female",IF(ISNUMBER(SEARCH("*male*",CJ106)),"male",""))</f>
        <v/>
      </c>
      <c r="CF106" s="107" t="s">
        <v>292</v>
      </c>
      <c r="CG106" s="108" t="str">
        <f>IF(CC106="","",(MID(CC106,(SEARCH("^^",SUBSTITUTE(CC106," ","^^",LEN(CC106)-LEN(SUBSTITUTE(CC106," ","")))))+1,99)&amp;"_"&amp;LEFT(CC106,FIND(" ",CC106)-1)&amp;"_"&amp;CD106))</f>
        <v/>
      </c>
      <c r="CH106" s="2" t="str">
        <f>IF(CJ106="","",IF((LEN(CJ106)-LEN(SUBSTITUTE(CJ106,"male","")))/LEN("male")&gt;1,"!",IF(RIGHT(CJ106,1)=")","",IF(RIGHT(CJ106,2)=") ","",IF(RIGHT(CJ106,2)=").","","!!")))))</f>
        <v/>
      </c>
      <c r="CI106" s="99"/>
      <c r="CJ106" s="244" t="s">
        <v>292</v>
      </c>
      <c r="CK106" s="100" t="str">
        <f>IF(CO106="","",CK$3)</f>
        <v/>
      </c>
      <c r="CL106" s="101" t="str">
        <f>IF(CO106="","",CK$1)</f>
        <v/>
      </c>
      <c r="CM106" s="102" t="s">
        <v>292</v>
      </c>
      <c r="CN106" s="103" t="s">
        <v>292</v>
      </c>
      <c r="CO106" s="104" t="str">
        <f>IF(CV106="","",IF(ISNUMBER(SEARCH(":",CV106)),MID(CV106,FIND(":",CV106)+2,FIND("(",CV106)-FIND(":",CV106)-3),LEFT(CV106,FIND("(",CV106)-2)))</f>
        <v/>
      </c>
      <c r="CP106" s="105" t="str">
        <f>IF(CV106="","",MID(CV106,FIND("(",CV106)+1,4))</f>
        <v/>
      </c>
      <c r="CQ106" s="106" t="str">
        <f>IF(ISNUMBER(SEARCH("*female*",CV106)),"female",IF(ISNUMBER(SEARCH("*male*",CV106)),"male",""))</f>
        <v/>
      </c>
      <c r="CR106" s="107" t="s">
        <v>292</v>
      </c>
      <c r="CS106" s="108" t="str">
        <f>IF(CO106="","",(MID(CO106,(SEARCH("^^",SUBSTITUTE(CO106," ","^^",LEN(CO106)-LEN(SUBSTITUTE(CO106," ","")))))+1,99)&amp;"_"&amp;LEFT(CO106,FIND(" ",CO106)-1)&amp;"_"&amp;CP106))</f>
        <v/>
      </c>
      <c r="CT106" s="2" t="str">
        <f>IF(CV106="","",IF((LEN(CV106)-LEN(SUBSTITUTE(CV106,"male","")))/LEN("male")&gt;1,"!",IF(RIGHT(CV106,1)=")","",IF(RIGHT(CV106,2)=") ","",IF(RIGHT(CV106,2)=").","","!!")))))</f>
        <v/>
      </c>
      <c r="CU106" s="99"/>
      <c r="CV106" s="248"/>
      <c r="CW106" s="100" t="str">
        <f>IF(DA106="","",CW$3)</f>
        <v/>
      </c>
      <c r="CX106" s="101" t="str">
        <f>IF(DA106="","",CW$1)</f>
        <v/>
      </c>
      <c r="CY106" s="102" t="str">
        <f>IF($DA106="","",CW$2)</f>
        <v/>
      </c>
      <c r="CZ106" s="102" t="str">
        <f>IF($DA106="","",CW$3)</f>
        <v/>
      </c>
      <c r="DA106" s="104" t="str">
        <f>IF(DH106="","",IF(ISNUMBER(SEARCH(":",DH106)),MID(DH106,FIND(":",DH106)+2,FIND("(",DH106)-FIND(":",DH106)-3),LEFT(DH106,FIND("(",DH106)-2)))</f>
        <v/>
      </c>
      <c r="DB106" s="105" t="str">
        <f>IF(DH106="","",MID(DH106,FIND("(",DH106)+1,4))</f>
        <v/>
      </c>
      <c r="DC106" s="106" t="str">
        <f>IF(ISNUMBER(SEARCH("*female*",DH106)),"female",IF(ISNUMBER(SEARCH("*male*",DH106)),"male",""))</f>
        <v/>
      </c>
      <c r="DD106" s="107" t="str">
        <f>IF(DH106="","",IF(ISERROR(MID(DH106,FIND("male,",DH106)+6,(FIND(")",DH106)-(FIND("male,",DH106)+6))))=TRUE,"missing/error",MID(DH106,FIND("male,",DH106)+6,(FIND(")",DH106)-(FIND("male,",DH106)+6)))))</f>
        <v/>
      </c>
      <c r="DE106" s="108" t="str">
        <f>IF(DA106="","",(MID(DA106,(SEARCH("^^",SUBSTITUTE(DA106," ","^^",LEN(DA106)-LEN(SUBSTITUTE(DA106," ","")))))+1,99)&amp;"_"&amp;LEFT(DA106,FIND(" ",DA106)-1)&amp;"_"&amp;DB106))</f>
        <v/>
      </c>
      <c r="DF106" s="2" t="str">
        <f>IF(DH106="","",IF((LEN(DH106)-LEN(SUBSTITUTE(DH106,"male","")))/LEN("male")&gt;1,"!",IF(RIGHT(DH106,1)=")","",IF(RIGHT(DH106,2)=") ","",IF(RIGHT(DH106,2)=").","","!!")))))</f>
        <v/>
      </c>
      <c r="DG106" s="99"/>
      <c r="DH106" s="244"/>
      <c r="DI106" s="100" t="str">
        <f t="shared" ref="DI106:DI111" si="1350">IF(DM106="","",DI$3)</f>
        <v/>
      </c>
      <c r="DJ106" s="101" t="str">
        <f t="shared" ref="DJ106:DJ111" si="1351">IF(DM106="","",DI$1)</f>
        <v/>
      </c>
      <c r="DK106" s="102" t="str">
        <f t="shared" si="1095"/>
        <v/>
      </c>
      <c r="DL106" s="102" t="str">
        <f t="shared" si="1096"/>
        <v/>
      </c>
      <c r="DM106" s="104" t="str">
        <f t="shared" ref="DM106:DM111" si="1352">IF(DT106="","",IF(ISNUMBER(SEARCH(":",DT106)),MID(DT106,FIND(":",DT106)+2,FIND("(",DT106)-FIND(":",DT106)-3),LEFT(DT106,FIND("(",DT106)-2)))</f>
        <v/>
      </c>
      <c r="DN106" s="105" t="str">
        <f t="shared" ref="DN106:DN111" si="1353">IF(DT106="","",MID(DT106,FIND("(",DT106)+1,4))</f>
        <v/>
      </c>
      <c r="DO106" s="106" t="str">
        <f t="shared" ref="DO106:DO111" si="1354">IF(ISNUMBER(SEARCH("*female*",DT106)),"female",IF(ISNUMBER(SEARCH("*male*",DT106)),"male",""))</f>
        <v/>
      </c>
      <c r="DP106" s="107" t="str">
        <f t="shared" ref="DP106:DP111" si="1355">IF(DT106="","",IF(ISERROR(MID(DT106,FIND("male,",DT106)+6,(FIND(")",DT106)-(FIND("male,",DT106)+6))))=TRUE,"missing/error",MID(DT106,FIND("male,",DT106)+6,(FIND(")",DT106)-(FIND("male,",DT106)+6)))))</f>
        <v/>
      </c>
      <c r="DQ106" s="108" t="str">
        <f t="shared" ref="DQ106:DQ111" si="1356">IF(DM106="","",(MID(DM106,(SEARCH("^^",SUBSTITUTE(DM106," ","^^",LEN(DM106)-LEN(SUBSTITUTE(DM106," ","")))))+1,99)&amp;"_"&amp;LEFT(DM106,FIND(" ",DM106)-1)&amp;"_"&amp;DN106))</f>
        <v/>
      </c>
      <c r="DR106" s="2" t="str">
        <f>IF(DT106="","",IF((LEN(DT106)-LEN(SUBSTITUTE(DT106,"male","")))/LEN("male")&gt;1,"!",IF(RIGHT(DT106,1)=")","",IF(RIGHT(DT106,2)=") ","",IF(RIGHT(DT106,2)=").","","!!")))))</f>
        <v/>
      </c>
      <c r="DS106" s="99"/>
      <c r="DT106" s="244"/>
      <c r="DU106" s="100" t="str">
        <f t="shared" si="1046"/>
        <v/>
      </c>
      <c r="DV106" s="101" t="str">
        <f>IF(DY106="","",DU$1)</f>
        <v/>
      </c>
      <c r="DW106" s="102" t="str">
        <f t="shared" si="1110"/>
        <v/>
      </c>
      <c r="DX106" s="102" t="str">
        <f t="shared" si="1111"/>
        <v/>
      </c>
      <c r="DY106" s="104" t="str">
        <f>IF(EF106="","",IF(ISNUMBER(SEARCH(":",EF106)),MID(EF106,FIND(":",EF106)+2,FIND("(",EF106)-FIND(":",EF106)-3),LEFT(EF106,FIND("(",EF106)-2)))</f>
        <v/>
      </c>
      <c r="DZ106" s="105" t="str">
        <f>IF(EF106="","",MID(EF106,FIND("(",EF106)+1,4))</f>
        <v/>
      </c>
      <c r="EA106" s="106" t="str">
        <f>IF(ISNUMBER(SEARCH("*female*",EF106)),"female",IF(ISNUMBER(SEARCH("*male*",EF106)),"male",""))</f>
        <v/>
      </c>
      <c r="EB106" s="107" t="str">
        <f>IF(EF106="","",IF(ISERROR(MID(EF106,FIND("male,",EF106)+6,(FIND(")",EF106)-(FIND("male,",EF106)+6))))=TRUE,"missing/error",MID(EF106,FIND("male,",EF106)+6,(FIND(")",EF106)-(FIND("male,",EF106)+6)))))</f>
        <v/>
      </c>
      <c r="EC106" s="108" t="str">
        <f>IF(DY106="","",(MID(DY106,(SEARCH("^^",SUBSTITUTE(DY106," ","^^",LEN(DY106)-LEN(SUBSTITUTE(DY106," ","")))))+1,99)&amp;"_"&amp;LEFT(DY106,FIND(" ",DY106)-1)&amp;"_"&amp;DZ106))</f>
        <v/>
      </c>
      <c r="ED106" s="2" t="str">
        <f>IF(EF106="","",IF((LEN(EF106)-LEN(SUBSTITUTE(EF106,"male","")))/LEN("male")&gt;1,"!",IF(RIGHT(EF106,1)=")","",IF(RIGHT(EF106,2)=") ","",IF(RIGHT(EF106,2)=").","","!!")))))</f>
        <v/>
      </c>
      <c r="EE106" s="99"/>
      <c r="EF106" s="244"/>
      <c r="EG106" s="100" t="str">
        <f t="shared" si="1047"/>
        <v/>
      </c>
      <c r="EH106" s="101" t="str">
        <f>IF(EK106="","",EG$1)</f>
        <v/>
      </c>
      <c r="EI106" s="102" t="str">
        <f t="shared" si="623"/>
        <v/>
      </c>
      <c r="EJ106" s="102" t="str">
        <f t="shared" si="614"/>
        <v/>
      </c>
      <c r="EK106" s="104" t="str">
        <f>IF(ER106="","",IF(ISNUMBER(SEARCH(":",ER106)),MID(ER106,FIND(":",ER106)+2,FIND("(",ER106)-FIND(":",ER106)-3),LEFT(ER106,FIND("(",ER106)-2)))</f>
        <v/>
      </c>
      <c r="EL106" s="105" t="str">
        <f>IF(ER106="","",MID(ER106,FIND("(",ER106)+1,4))</f>
        <v/>
      </c>
      <c r="EM106" s="106" t="str">
        <f>IF(ISNUMBER(SEARCH("*female*",ER106)),"female",IF(ISNUMBER(SEARCH("*male*",ER106)),"male",""))</f>
        <v/>
      </c>
      <c r="EN106" s="107" t="str">
        <f>IF(ER106="","",IF(ISERROR(MID(ER106,FIND("male,",ER106)+6,(FIND(")",ER106)-(FIND("male,",ER106)+6))))=TRUE,"missing/error",MID(ER106,FIND("male,",ER106)+6,(FIND(")",ER106)-(FIND("male,",ER106)+6)))))</f>
        <v/>
      </c>
      <c r="EO106" s="108" t="str">
        <f>IF(EK106="","",(MID(EK106,(SEARCH("^^",SUBSTITUTE(EK106," ","^^",LEN(EK106)-LEN(SUBSTITUTE(EK106," ","")))))+1,99)&amp;"_"&amp;LEFT(EK106,FIND(" ",EK106)-1)&amp;"_"&amp;EL106))</f>
        <v/>
      </c>
      <c r="EP106" s="2" t="str">
        <f>IF(ER106="","",IF((LEN(ER106)-LEN(SUBSTITUTE(ER106,"male","")))/LEN("male")&gt;1,"!",IF(RIGHT(ER106,1)=")","",IF(RIGHT(ER106,2)=") ","",IF(RIGHT(ER106,2)=").","","!!")))))</f>
        <v/>
      </c>
      <c r="EQ106" s="99"/>
      <c r="ER106" s="244"/>
      <c r="ES106" s="100" t="str">
        <f t="shared" si="1048"/>
        <v/>
      </c>
      <c r="ET106" s="101" t="str">
        <f t="shared" si="1049"/>
        <v/>
      </c>
      <c r="EU106" s="102" t="str">
        <f t="shared" si="1050"/>
        <v/>
      </c>
      <c r="EV106" s="102" t="str">
        <f t="shared" si="1051"/>
        <v/>
      </c>
      <c r="EW106" s="104" t="str">
        <f t="shared" si="1052"/>
        <v/>
      </c>
      <c r="EX106" s="105" t="str">
        <f t="shared" si="1053"/>
        <v/>
      </c>
      <c r="EY106" s="106" t="str">
        <f t="shared" si="1054"/>
        <v/>
      </c>
      <c r="EZ106" s="107" t="str">
        <f t="shared" si="1055"/>
        <v/>
      </c>
      <c r="FA106" s="108" t="str">
        <f t="shared" si="1056"/>
        <v/>
      </c>
      <c r="FB106" s="2" t="str">
        <f t="shared" si="1057"/>
        <v/>
      </c>
      <c r="FC106" s="99"/>
      <c r="FD106" s="244"/>
      <c r="FE106" s="100"/>
      <c r="FF106" s="101" t="str">
        <f>IF(FI106="","",FE$1)</f>
        <v/>
      </c>
      <c r="FG106" s="102"/>
      <c r="FH106" s="103"/>
      <c r="FI106" s="104" t="str">
        <f>IF(FP106="","",IF(ISNUMBER(SEARCH(":",FP106)),MID(FP106,FIND(":",FP106)+2,FIND("(",FP106)-FIND(":",FP106)-3),LEFT(FP106,FIND("(",FP106)-2)))</f>
        <v/>
      </c>
      <c r="FJ106" s="105" t="str">
        <f>IF(FP106="","",MID(FP106,FIND("(",FP106)+1,4))</f>
        <v/>
      </c>
      <c r="FK106" s="106" t="str">
        <f>IF(ISNUMBER(SEARCH("*female*",FP106)),"female",IF(ISNUMBER(SEARCH("*male*",FP106)),"male",""))</f>
        <v/>
      </c>
      <c r="FL106" s="107" t="str">
        <f>IF(FP106="","",IF(ISERROR(MID(FP106,FIND("male,",FP106)+6,(FIND(")",FP106)-(FIND("male,",FP106)+6))))=TRUE,"missing/error",MID(FP106,FIND("male,",FP106)+6,(FIND(")",FP106)-(FIND("male,",FP106)+6)))))</f>
        <v/>
      </c>
      <c r="FM106" s="108" t="str">
        <f>IF(FI106="","",(MID(FI106,(SEARCH("^^",SUBSTITUTE(FI106," ","^^",LEN(FI106)-LEN(SUBSTITUTE(FI106," ","")))))+1,99)&amp;"_"&amp;LEFT(FI106,FIND(" ",FI106)-1)&amp;"_"&amp;FJ106))</f>
        <v/>
      </c>
      <c r="FN106" s="2" t="str">
        <f>IF(FP106="","",IF((LEN(FP106)-LEN(SUBSTITUTE(FP106,"male","")))/LEN("male")&gt;1,"!",IF(RIGHT(FP106,1)=")","",IF(RIGHT(FP106,2)=") ","",IF(RIGHT(FP106,2)=").","","!!")))))</f>
        <v/>
      </c>
      <c r="FO106" s="99"/>
      <c r="FP106" s="244"/>
      <c r="FQ106" s="100" t="str">
        <f>IF(FU106="","",FQ$3)</f>
        <v/>
      </c>
      <c r="FR106" s="101" t="str">
        <f>IF(FU106="","",FQ$1)</f>
        <v/>
      </c>
      <c r="FS106" s="102"/>
      <c r="FT106" s="103"/>
      <c r="FU106" s="104" t="str">
        <f>IF(GB106="","",IF(ISNUMBER(SEARCH(":",GB106)),MID(GB106,FIND(":",GB106)+2,FIND("(",GB106)-FIND(":",GB106)-3),LEFT(GB106,FIND("(",GB106)-2)))</f>
        <v/>
      </c>
      <c r="FV106" s="105" t="str">
        <f>IF(GB106="","",MID(GB106,FIND("(",GB106)+1,4))</f>
        <v/>
      </c>
      <c r="FW106" s="106" t="str">
        <f>IF(ISNUMBER(SEARCH("*female*",GB106)),"female",IF(ISNUMBER(SEARCH("*male*",GB106)),"male",""))</f>
        <v/>
      </c>
      <c r="FX106" s="107" t="str">
        <f>IF(GB106="","",IF(ISERROR(MID(GB106,FIND("male,",GB106)+6,(FIND(")",GB106)-(FIND("male,",GB106)+6))))=TRUE,"missing/error",MID(GB106,FIND("male,",GB106)+6,(FIND(")",GB106)-(FIND("male,",GB106)+6)))))</f>
        <v/>
      </c>
      <c r="FY106" s="108" t="str">
        <f>IF(FU106="","",(MID(FU106,(SEARCH("^^",SUBSTITUTE(FU106," ","^^",LEN(FU106)-LEN(SUBSTITUTE(FU106," ","")))))+1,99)&amp;"_"&amp;LEFT(FU106,FIND(" ",FU106)-1)&amp;"_"&amp;FV106))</f>
        <v/>
      </c>
      <c r="FZ106" s="2" t="str">
        <f>IF(GB106="","",IF((LEN(GB106)-LEN(SUBSTITUTE(GB106,"male","")))/LEN("male")&gt;1,"!",IF(RIGHT(GB106,1)=")","",IF(RIGHT(GB106,2)=") ","",IF(RIGHT(GB106,2)=").","","!!")))))</f>
        <v/>
      </c>
      <c r="GA106" s="99"/>
      <c r="GB106" s="244"/>
      <c r="GC106" s="100" t="str">
        <f>IF(GG106="","",GC$3)</f>
        <v/>
      </c>
      <c r="GD106" s="101" t="str">
        <f>IF(GG106="","",GC$1)</f>
        <v/>
      </c>
      <c r="GE106" s="102"/>
      <c r="GF106" s="103"/>
      <c r="GG106" s="104" t="str">
        <f>IF(GN106="","",IF(ISNUMBER(SEARCH(":",GN106)),MID(GN106,FIND(":",GN106)+2,FIND("(",GN106)-FIND(":",GN106)-3),LEFT(GN106,FIND("(",GN106)-2)))</f>
        <v/>
      </c>
      <c r="GH106" s="105" t="str">
        <f>IF(GN106="","",MID(GN106,FIND("(",GN106)+1,4))</f>
        <v/>
      </c>
      <c r="GI106" s="106" t="str">
        <f>IF(ISNUMBER(SEARCH("*female*",GN106)),"female",IF(ISNUMBER(SEARCH("*male*",GN106)),"male",""))</f>
        <v/>
      </c>
      <c r="GJ106" s="107" t="str">
        <f>IF(GN106="","",IF(ISERROR(MID(GN106,FIND("male,",GN106)+6,(FIND(")",GN106)-(FIND("male,",GN106)+6))))=TRUE,"missing/error",MID(GN106,FIND("male,",GN106)+6,(FIND(")",GN106)-(FIND("male,",GN106)+6)))))</f>
        <v/>
      </c>
      <c r="GK106" s="108" t="str">
        <f>IF(GG106="","",(MID(GG106,(SEARCH("^^",SUBSTITUTE(GG106," ","^^",LEN(GG106)-LEN(SUBSTITUTE(GG106," ","")))))+1,99)&amp;"_"&amp;LEFT(GG106,FIND(" ",GG106)-1)&amp;"_"&amp;GH106))</f>
        <v/>
      </c>
      <c r="GL106" s="2" t="str">
        <f>IF(GN106="","",IF((LEN(GN106)-LEN(SUBSTITUTE(GN106,"male","")))/LEN("male")&gt;1,"!",IF(RIGHT(GN106,1)=")","",IF(RIGHT(GN106,2)=") ","",IF(RIGHT(GN106,2)=").","","!!")))))</f>
        <v/>
      </c>
      <c r="GM106" s="99"/>
      <c r="GN106" s="244"/>
      <c r="GO106" s="100" t="str">
        <f>IF(GS106="","",GO$3)</f>
        <v/>
      </c>
      <c r="GP106" s="101" t="str">
        <f>IF(GS106="","",GO$1)</f>
        <v/>
      </c>
      <c r="GQ106" s="102"/>
      <c r="GR106" s="103"/>
      <c r="GS106" s="104" t="str">
        <f>IF(GZ106="","",IF(ISNUMBER(SEARCH(":",GZ106)),MID(GZ106,FIND(":",GZ106)+2,FIND("(",GZ106)-FIND(":",GZ106)-3),LEFT(GZ106,FIND("(",GZ106)-2)))</f>
        <v/>
      </c>
      <c r="GT106" s="105" t="str">
        <f>IF(GZ106="","",MID(GZ106,FIND("(",GZ106)+1,4))</f>
        <v/>
      </c>
      <c r="GU106" s="106" t="str">
        <f>IF(ISNUMBER(SEARCH("*female*",GZ106)),"female",IF(ISNUMBER(SEARCH("*male*",GZ106)),"male",""))</f>
        <v/>
      </c>
      <c r="GV106" s="107" t="str">
        <f>IF(GZ106="","",IF(ISERROR(MID(GZ106,FIND("male,",GZ106)+6,(FIND(")",GZ106)-(FIND("male,",GZ106)+6))))=TRUE,"missing/error",MID(GZ106,FIND("male,",GZ106)+6,(FIND(")",GZ106)-(FIND("male,",GZ106)+6)))))</f>
        <v/>
      </c>
      <c r="GW106" s="108" t="str">
        <f>IF(GS106="","",(MID(GS106,(SEARCH("^^",SUBSTITUTE(GS106," ","^^",LEN(GS106)-LEN(SUBSTITUTE(GS106," ","")))))+1,99)&amp;"_"&amp;LEFT(GS106,FIND(" ",GS106)-1)&amp;"_"&amp;GT106))</f>
        <v/>
      </c>
      <c r="GX106" s="2" t="str">
        <f>IF(GZ106="","",IF((LEN(GZ106)-LEN(SUBSTITUTE(GZ106,"male","")))/LEN("male")&gt;1,"!",IF(RIGHT(GZ106,1)=")","",IF(RIGHT(GZ106,2)=") ","",IF(RIGHT(GZ106,2)=").","","!!")))))</f>
        <v/>
      </c>
      <c r="GY106" s="99"/>
      <c r="GZ106" s="244"/>
      <c r="HA106" s="100" t="str">
        <f>IF(HE106="","",HA$3)</f>
        <v/>
      </c>
      <c r="HB106" s="101" t="str">
        <f>IF(HE106="","",HA$1)</f>
        <v/>
      </c>
      <c r="HC106" s="102"/>
      <c r="HD106" s="103"/>
      <c r="HE106" s="104" t="str">
        <f>IF(HL106="","",IF(ISNUMBER(SEARCH(":",HL106)),MID(HL106,FIND(":",HL106)+2,FIND("(",HL106)-FIND(":",HL106)-3),LEFT(HL106,FIND("(",HL106)-2)))</f>
        <v/>
      </c>
      <c r="HF106" s="105" t="str">
        <f>IF(HL106="","",MID(HL106,FIND("(",HL106)+1,4))</f>
        <v/>
      </c>
      <c r="HG106" s="106" t="str">
        <f>IF(ISNUMBER(SEARCH("*female*",HL106)),"female",IF(ISNUMBER(SEARCH("*male*",HL106)),"male",""))</f>
        <v/>
      </c>
      <c r="HH106" s="107" t="str">
        <f>IF(HL106="","",IF(ISERROR(MID(HL106,FIND("male,",HL106)+6,(FIND(")",HL106)-(FIND("male,",HL106)+6))))=TRUE,"missing/error",MID(HL106,FIND("male,",HL106)+6,(FIND(")",HL106)-(FIND("male,",HL106)+6)))))</f>
        <v/>
      </c>
      <c r="HI106" s="108" t="str">
        <f>IF(HE106="","",(MID(HE106,(SEARCH("^^",SUBSTITUTE(HE106," ","^^",LEN(HE106)-LEN(SUBSTITUTE(HE106," ","")))))+1,99)&amp;"_"&amp;LEFT(HE106,FIND(" ",HE106)-1)&amp;"_"&amp;HF106))</f>
        <v/>
      </c>
      <c r="HJ106" s="2" t="str">
        <f>IF(HL106="","",IF((LEN(HL106)-LEN(SUBSTITUTE(HL106,"male","")))/LEN("male")&gt;1,"!",IF(RIGHT(HL106,1)=")","",IF(RIGHT(HL106,2)=") ","",IF(RIGHT(HL106,2)=").","","!!")))))</f>
        <v/>
      </c>
      <c r="HK106" s="99"/>
      <c r="HL106" s="244"/>
      <c r="HM106" s="100" t="str">
        <f>IF(HQ106="","",HM$3)</f>
        <v/>
      </c>
      <c r="HN106" s="101" t="str">
        <f>IF(HQ106="","",HM$1)</f>
        <v/>
      </c>
      <c r="HO106" s="102"/>
      <c r="HP106" s="103"/>
      <c r="HQ106" s="104" t="str">
        <f>IF(HX106="","",IF(ISNUMBER(SEARCH(":",HX106)),MID(HX106,FIND(":",HX106)+2,FIND("(",HX106)-FIND(":",HX106)-3),LEFT(HX106,FIND("(",HX106)-2)))</f>
        <v/>
      </c>
      <c r="HR106" s="105" t="str">
        <f>IF(HX106="","",MID(HX106,FIND("(",HX106)+1,4))</f>
        <v/>
      </c>
      <c r="HS106" s="106" t="str">
        <f>IF(ISNUMBER(SEARCH("*female*",HX106)),"female",IF(ISNUMBER(SEARCH("*male*",HX106)),"male",""))</f>
        <v/>
      </c>
      <c r="HT106" s="107" t="str">
        <f>IF(HX106="","",IF(ISERROR(MID(HX106,FIND("male,",HX106)+6,(FIND(")",HX106)-(FIND("male,",HX106)+6))))=TRUE,"missing/error",MID(HX106,FIND("male,",HX106)+6,(FIND(")",HX106)-(FIND("male,",HX106)+6)))))</f>
        <v/>
      </c>
      <c r="HU106" s="108" t="str">
        <f>IF(HQ106="","",(MID(HQ106,(SEARCH("^^",SUBSTITUTE(HQ106," ","^^",LEN(HQ106)-LEN(SUBSTITUTE(HQ106," ","")))))+1,99)&amp;"_"&amp;LEFT(HQ106,FIND(" ",HQ106)-1)&amp;"_"&amp;HR106))</f>
        <v/>
      </c>
      <c r="HV106" s="2" t="str">
        <f>IF(HX106="","",IF((LEN(HX106)-LEN(SUBSTITUTE(HX106,"male","")))/LEN("male")&gt;1,"!",IF(RIGHT(HX106,1)=")","",IF(RIGHT(HX106,2)=") ","",IF(RIGHT(HX106,2)=").","","!!")))))</f>
        <v/>
      </c>
      <c r="HW106" s="99"/>
      <c r="HX106" s="244"/>
      <c r="HY106" s="100" t="str">
        <f>IF(IC106="","",HY$3)</f>
        <v/>
      </c>
      <c r="HZ106" s="101" t="str">
        <f>IF(IC106="","",HY$1)</f>
        <v/>
      </c>
      <c r="IA106" s="102"/>
      <c r="IB106" s="103"/>
      <c r="IC106" s="104" t="str">
        <f>IF(IJ106="","",IF(ISNUMBER(SEARCH(":",IJ106)),MID(IJ106,FIND(":",IJ106)+2,FIND("(",IJ106)-FIND(":",IJ106)-3),LEFT(IJ106,FIND("(",IJ106)-2)))</f>
        <v/>
      </c>
      <c r="ID106" s="105" t="str">
        <f>IF(IJ106="","",MID(IJ106,FIND("(",IJ106)+1,4))</f>
        <v/>
      </c>
      <c r="IE106" s="106" t="str">
        <f>IF(ISNUMBER(SEARCH("*female*",IJ106)),"female",IF(ISNUMBER(SEARCH("*male*",IJ106)),"male",""))</f>
        <v/>
      </c>
      <c r="IF106" s="107" t="str">
        <f>IF(IJ106="","",IF(ISERROR(MID(IJ106,FIND("male,",IJ106)+6,(FIND(")",IJ106)-(FIND("male,",IJ106)+6))))=TRUE,"missing/error",MID(IJ106,FIND("male,",IJ106)+6,(FIND(")",IJ106)-(FIND("male,",IJ106)+6)))))</f>
        <v/>
      </c>
      <c r="IG106" s="108" t="str">
        <f>IF(IC106="","",(MID(IC106,(SEARCH("^^",SUBSTITUTE(IC106," ","^^",LEN(IC106)-LEN(SUBSTITUTE(IC106," ","")))))+1,99)&amp;"_"&amp;LEFT(IC106,FIND(" ",IC106)-1)&amp;"_"&amp;ID106))</f>
        <v/>
      </c>
      <c r="IH106" s="2" t="str">
        <f>IF(IJ106="","",IF((LEN(IJ106)-LEN(SUBSTITUTE(IJ106,"male","")))/LEN("male")&gt;1,"!",IF(RIGHT(IJ106,1)=")","",IF(RIGHT(IJ106,2)=") ","",IF(RIGHT(IJ106,2)=").","","!!")))))</f>
        <v/>
      </c>
      <c r="II106" s="99"/>
      <c r="IJ106" s="244"/>
      <c r="IK106" s="100" t="str">
        <f>IF(IO106="","",IK$3)</f>
        <v/>
      </c>
      <c r="IL106" s="101" t="str">
        <f>IF(IO106="","",IK$1)</f>
        <v/>
      </c>
      <c r="IM106" s="102"/>
      <c r="IN106" s="103"/>
      <c r="IO106" s="104" t="str">
        <f>IF(IV106="","",IF(ISNUMBER(SEARCH(":",IV106)),MID(IV106,FIND(":",IV106)+2,FIND("(",IV106)-FIND(":",IV106)-3),LEFT(IV106,FIND("(",IV106)-2)))</f>
        <v/>
      </c>
      <c r="IP106" s="105" t="str">
        <f>IF(IV106="","",MID(IV106,FIND("(",IV106)+1,4))</f>
        <v/>
      </c>
      <c r="IQ106" s="106" t="str">
        <f>IF(ISNUMBER(SEARCH("*female*",IV106)),"female",IF(ISNUMBER(SEARCH("*male*",IV106)),"male",""))</f>
        <v/>
      </c>
      <c r="IR106" s="107" t="str">
        <f>IF(IV106="","",IF(ISERROR(MID(IV106,FIND("male,",IV106)+6,(FIND(")",IV106)-(FIND("male,",IV106)+6))))=TRUE,"missing/error",MID(IV106,FIND("male,",IV106)+6,(FIND(")",IV106)-(FIND("male,",IV106)+6)))))</f>
        <v/>
      </c>
      <c r="IS106" s="108" t="str">
        <f>IF(IO106="","",(MID(IO106,(SEARCH("^^",SUBSTITUTE(IO106," ","^^",LEN(IO106)-LEN(SUBSTITUTE(IO106," ","")))))+1,99)&amp;"_"&amp;LEFT(IO106,FIND(" ",IO106)-1)&amp;"_"&amp;IP106))</f>
        <v/>
      </c>
      <c r="IT106" s="2" t="str">
        <f>IF(IV106="","",IF((LEN(IV106)-LEN(SUBSTITUTE(IV106,"male","")))/LEN("male")&gt;1,"!",IF(RIGHT(IV106,1)=")","",IF(RIGHT(IV106,2)=") ","",IF(RIGHT(IV106,2)=").","","!!")))))</f>
        <v/>
      </c>
      <c r="IU106" s="99"/>
      <c r="IV106" s="244"/>
      <c r="IW106" s="100" t="str">
        <f>IF(JA106="","",IW$3)</f>
        <v/>
      </c>
      <c r="IX106" s="101" t="str">
        <f>IF(JA106="","",IW$1)</f>
        <v/>
      </c>
      <c r="IY106" s="102"/>
      <c r="IZ106" s="103"/>
      <c r="JA106" s="104" t="str">
        <f>IF(JH106="","",IF(ISNUMBER(SEARCH(":",JH106)),MID(JH106,FIND(":",JH106)+2,FIND("(",JH106)-FIND(":",JH106)-3),LEFT(JH106,FIND("(",JH106)-2)))</f>
        <v/>
      </c>
      <c r="JB106" s="105" t="str">
        <f>IF(JH106="","",MID(JH106,FIND("(",JH106)+1,4))</f>
        <v/>
      </c>
      <c r="JC106" s="106" t="str">
        <f>IF(ISNUMBER(SEARCH("*female*",JH106)),"female",IF(ISNUMBER(SEARCH("*male*",JH106)),"male",""))</f>
        <v/>
      </c>
      <c r="JD106" s="107" t="str">
        <f>IF(JH106="","",IF(ISERROR(MID(JH106,FIND("male,",JH106)+6,(FIND(")",JH106)-(FIND("male,",JH106)+6))))=TRUE,"missing/error",MID(JH106,FIND("male,",JH106)+6,(FIND(")",JH106)-(FIND("male,",JH106)+6)))))</f>
        <v/>
      </c>
      <c r="JE106" s="108" t="str">
        <f>IF(JA106="","",(MID(JA106,(SEARCH("^^",SUBSTITUTE(JA106," ","^^",LEN(JA106)-LEN(SUBSTITUTE(JA106," ","")))))+1,99)&amp;"_"&amp;LEFT(JA106,FIND(" ",JA106)-1)&amp;"_"&amp;JB106))</f>
        <v/>
      </c>
      <c r="JF106" s="2" t="str">
        <f>IF(JH106="","",IF((LEN(JH106)-LEN(SUBSTITUTE(JH106,"male","")))/LEN("male")&gt;1,"!",IF(RIGHT(JH106,1)=")","",IF(RIGHT(JH106,2)=") ","",IF(RIGHT(JH106,2)=").","","!!")))))</f>
        <v/>
      </c>
      <c r="JG106" s="99"/>
      <c r="JH106" s="244"/>
      <c r="JI106" s="100" t="str">
        <f>IF(JM106="","",JI$3)</f>
        <v/>
      </c>
      <c r="JJ106" s="101" t="str">
        <f>IF(JM106="","",JI$1)</f>
        <v/>
      </c>
      <c r="JK106" s="102"/>
      <c r="JL106" s="103"/>
      <c r="JM106" s="104" t="str">
        <f>IF(JT106="","",IF(ISNUMBER(SEARCH(":",JT106)),MID(JT106,FIND(":",JT106)+2,FIND("(",JT106)-FIND(":",JT106)-3),LEFT(JT106,FIND("(",JT106)-2)))</f>
        <v/>
      </c>
      <c r="JN106" s="105" t="str">
        <f>IF(JT106="","",MID(JT106,FIND("(",JT106)+1,4))</f>
        <v/>
      </c>
      <c r="JO106" s="106" t="str">
        <f>IF(ISNUMBER(SEARCH("*female*",JT106)),"female",IF(ISNUMBER(SEARCH("*male*",JT106)),"male",""))</f>
        <v/>
      </c>
      <c r="JP106" s="107" t="str">
        <f>IF(JT106="","",IF(ISERROR(MID(JT106,FIND("male,",JT106)+6,(FIND(")",JT106)-(FIND("male,",JT106)+6))))=TRUE,"missing/error",MID(JT106,FIND("male,",JT106)+6,(FIND(")",JT106)-(FIND("male,",JT106)+6)))))</f>
        <v/>
      </c>
      <c r="JQ106" s="108" t="str">
        <f>IF(JM106="","",(MID(JM106,(SEARCH("^^",SUBSTITUTE(JM106," ","^^",LEN(JM106)-LEN(SUBSTITUTE(JM106," ","")))))+1,99)&amp;"_"&amp;LEFT(JM106,FIND(" ",JM106)-1)&amp;"_"&amp;JN106))</f>
        <v/>
      </c>
      <c r="JR106" s="2" t="str">
        <f>IF(JT106="","",IF((LEN(JT106)-LEN(SUBSTITUTE(JT106,"male","")))/LEN("male")&gt;1,"!",IF(RIGHT(JT106,1)=")","",IF(RIGHT(JT106,2)=") ","",IF(RIGHT(JT106,2)=").","","!!")))))</f>
        <v/>
      </c>
      <c r="JS106" s="99"/>
      <c r="JT106" s="244"/>
      <c r="JU106" s="100" t="str">
        <f>IF(JY106="","",JU$3)</f>
        <v/>
      </c>
      <c r="JV106" s="101" t="str">
        <f>IF(JY106="","",JU$1)</f>
        <v/>
      </c>
      <c r="JW106" s="102"/>
      <c r="JX106" s="103"/>
      <c r="JY106" s="104" t="str">
        <f>IF(KF106="","",IF(ISNUMBER(SEARCH(":",KF106)),MID(KF106,FIND(":",KF106)+2,FIND("(",KF106)-FIND(":",KF106)-3),LEFT(KF106,FIND("(",KF106)-2)))</f>
        <v/>
      </c>
      <c r="JZ106" s="105" t="str">
        <f>IF(KF106="","",MID(KF106,FIND("(",KF106)+1,4))</f>
        <v/>
      </c>
      <c r="KA106" s="106" t="str">
        <f>IF(ISNUMBER(SEARCH("*female*",KF106)),"female",IF(ISNUMBER(SEARCH("*male*",KF106)),"male",""))</f>
        <v/>
      </c>
      <c r="KB106" s="107" t="str">
        <f>IF(KF106="","",IF(ISERROR(MID(KF106,FIND("male,",KF106)+6,(FIND(")",KF106)-(FIND("male,",KF106)+6))))=TRUE,"missing/error",MID(KF106,FIND("male,",KF106)+6,(FIND(")",KF106)-(FIND("male,",KF106)+6)))))</f>
        <v/>
      </c>
      <c r="KC106" s="108" t="str">
        <f>IF(JY106="","",(MID(JY106,(SEARCH("^^",SUBSTITUTE(JY106," ","^^",LEN(JY106)-LEN(SUBSTITUTE(JY106," ","")))))+1,99)&amp;"_"&amp;LEFT(JY106,FIND(" ",JY106)-1)&amp;"_"&amp;JZ106))</f>
        <v/>
      </c>
      <c r="KD106" s="2" t="str">
        <f>IF(KF106="","",IF((LEN(KF106)-LEN(SUBSTITUTE(KF106,"male","")))/LEN("male")&gt;1,"!",IF(RIGHT(KF106,1)=")","",IF(RIGHT(KF106,2)=") ","",IF(RIGHT(KF106,2)=").","","!!")))))</f>
        <v/>
      </c>
      <c r="KE106" s="99"/>
      <c r="KF106" s="244"/>
    </row>
    <row r="107" spans="1:292" ht="13.5" customHeight="1" x14ac:dyDescent="0.25">
      <c r="A107" s="20"/>
      <c r="B107" s="2" t="s">
        <v>586</v>
      </c>
      <c r="C107" s="2" t="s">
        <v>587</v>
      </c>
      <c r="E107" s="100" t="str">
        <f>IF(I107="","",E$3)</f>
        <v/>
      </c>
      <c r="F107" s="101" t="str">
        <f>IF(I107="","",E$1)</f>
        <v/>
      </c>
      <c r="G107" s="102"/>
      <c r="H107" s="103"/>
      <c r="I107" s="104" t="str">
        <f>IF(P107="","",IF(ISNUMBER(SEARCH(":",P107)),MID(P107,FIND(":",P107)+2,FIND("(",P107)-FIND(":",P107)-3),LEFT(P107,FIND("(",P107)-2)))</f>
        <v/>
      </c>
      <c r="J107" s="105" t="str">
        <f>IF(P107="","",MID(P107,FIND("(",P107)+1,4))</f>
        <v/>
      </c>
      <c r="K107" s="106" t="str">
        <f>IF(ISNUMBER(SEARCH("*female*",P107)),"female",IF(ISNUMBER(SEARCH("*male*",P107)),"male",""))</f>
        <v/>
      </c>
      <c r="L107" s="107" t="str">
        <f>IF(P107="","",IF(ISERROR(MID(P107,FIND("male,",P107)+6,(FIND(")",P107)-(FIND("male,",P107)+6))))=TRUE,"missing/error",MID(P107,FIND("male,",P107)+6,(FIND(")",P107)-(FIND("male,",P107)+6)))))</f>
        <v/>
      </c>
      <c r="M107" s="108" t="str">
        <f>IF(I107="","",(MID(I107,(SEARCH("^^",SUBSTITUTE(I107," ","^^",LEN(I107)-LEN(SUBSTITUTE(I107," ","")))))+1,99)&amp;"_"&amp;LEFT(I107,FIND(" ",I107)-1)&amp;"_"&amp;J107))</f>
        <v/>
      </c>
      <c r="N107" s="2" t="str">
        <f>IF(P107="","",IF((LEN(P107)-LEN(SUBSTITUTE(P107,"male","")))/LEN("male")&gt;1,"!",IF(RIGHT(P107,1)=")","",IF(RIGHT(P107,2)=") ","",IF(RIGHT(P107,2)=").","","!!")))))</f>
        <v/>
      </c>
      <c r="O107" s="99"/>
      <c r="P107" s="244" t="s">
        <v>292</v>
      </c>
      <c r="Q107" s="100">
        <f>IF(U107="","",Q$3)</f>
        <v>35363</v>
      </c>
      <c r="R107" s="101" t="str">
        <f>IF(U107="","",Q$1)</f>
        <v>Brundtland IV</v>
      </c>
      <c r="S107" s="102">
        <v>35055</v>
      </c>
      <c r="T107" s="103">
        <v>35363</v>
      </c>
      <c r="U107" s="104" t="str">
        <f>IF(AB107="","",IF(ISNUMBER(SEARCH(":",AB107)),MID(AB107,FIND(":",AB107)+2,FIND("(",AB107)-FIND(":",AB107)-3),LEFT(AB107,FIND("(",AB107)-2)))</f>
        <v>Reidar Jørgen Sandal</v>
      </c>
      <c r="V107" s="105" t="str">
        <f>IF(AB107="","",MID(AB107,FIND("(",AB107)+1,4))</f>
        <v>1949</v>
      </c>
      <c r="W107" s="106" t="str">
        <f>IF(ISNUMBER(SEARCH("*female*",AB107)),"female",IF(ISNUMBER(SEARCH("*male*",AB107)),"male",""))</f>
        <v>male</v>
      </c>
      <c r="X107" s="107" t="str">
        <f>IF(AB107="","",IF(ISERROR(MID(AB107,FIND("male,",AB107)+6,(FIND(")",AB107)-(FIND("male,",AB107)+6))))=TRUE,"missing/error",MID(AB107,FIND("male,",AB107)+6,(FIND(")",AB107)-(FIND("male,",AB107)+6)))))</f>
        <v>no_dna01</v>
      </c>
      <c r="Y107" s="108" t="str">
        <f>IF(U107="","",(MID(U107,(SEARCH("^^",SUBSTITUTE(U107," ","^^",LEN(U107)-LEN(SUBSTITUTE(U107," ","")))))+1,99)&amp;"_"&amp;LEFT(U107,FIND(" ",U107)-1)&amp;"_"&amp;V107))</f>
        <v>Sandal_Reidar_1949</v>
      </c>
      <c r="Z107" s="2" t="str">
        <f>IF(AB107="","",IF((LEN(AB107)-LEN(SUBSTITUTE(AB107,"male","")))/LEN("male")&gt;1,"!",IF(RIGHT(AB107,1)=")","",IF(RIGHT(AB107,2)=") ","",IF(RIGHT(AB107,2)=").","","!!")))))</f>
        <v/>
      </c>
      <c r="AA107" s="99"/>
      <c r="AB107" s="244" t="s">
        <v>769</v>
      </c>
      <c r="AC107" s="100" t="str">
        <f>IF(AG107="","",AC$3)</f>
        <v/>
      </c>
      <c r="AD107" s="101" t="str">
        <f>IF(AG107="","",AC$1)</f>
        <v/>
      </c>
      <c r="AE107" s="102" t="s">
        <v>292</v>
      </c>
      <c r="AF107" s="103" t="s">
        <v>292</v>
      </c>
      <c r="AG107" s="104" t="str">
        <f>IF(AN107="","",IF(ISNUMBER(SEARCH(":",AN107)),MID(AN107,FIND(":",AN107)+2,FIND("(",AN107)-FIND(":",AN107)-3),LEFT(AN107,FIND("(",AN107)-2)))</f>
        <v/>
      </c>
      <c r="AH107" s="105" t="str">
        <f>IF(AN107="","",MID(AN107,FIND("(",AN107)+1,4))</f>
        <v/>
      </c>
      <c r="AI107" s="106" t="str">
        <f>IF(ISNUMBER(SEARCH("*female*",AN107)),"female",IF(ISNUMBER(SEARCH("*male*",AN107)),"male",""))</f>
        <v/>
      </c>
      <c r="AJ107" s="107" t="str">
        <f>IF(AN107="","",IF(ISERROR(MID(AN107,FIND("male,",AN107)+6,(FIND(")",AN107)-(FIND("male,",AN107)+6))))=TRUE,"missing/error",MID(AN107,FIND("male,",AN107)+6,(FIND(")",AN107)-(FIND("male,",AN107)+6)))))</f>
        <v/>
      </c>
      <c r="AK107" s="108" t="str">
        <f>IF(AG107="","",(MID(AG107,(SEARCH("^^",SUBSTITUTE(AG107," ","^^",LEN(AG107)-LEN(SUBSTITUTE(AG107," ","")))))+1,99)&amp;"_"&amp;LEFT(AG107,FIND(" ",AG107)-1)&amp;"_"&amp;AH107))</f>
        <v/>
      </c>
      <c r="AL107" s="2" t="str">
        <f>IF(AN107="","",IF((LEN(AN107)-LEN(SUBSTITUTE(AN107,"male","")))/LEN("male")&gt;1,"!",IF(RIGHT(AN107,1)=")","",IF(RIGHT(AN107,2)=") ","",IF(RIGHT(AN107,2)=").","","!!")))))</f>
        <v/>
      </c>
      <c r="AM107" s="99"/>
      <c r="AN107" s="244" t="s">
        <v>292</v>
      </c>
      <c r="AO107" s="100" t="str">
        <f>IF(AS107="","",AO$3)</f>
        <v/>
      </c>
      <c r="AP107" s="101" t="str">
        <f>IF(AS107="","",AO$1)</f>
        <v/>
      </c>
      <c r="AQ107" s="102" t="s">
        <v>292</v>
      </c>
      <c r="AR107" s="103" t="s">
        <v>292</v>
      </c>
      <c r="AS107" s="104" t="str">
        <f>IF(AZ107="","",IF(ISNUMBER(SEARCH(":",AZ107)),MID(AZ107,FIND(":",AZ107)+2,FIND("(",AZ107)-FIND(":",AZ107)-3),LEFT(AZ107,FIND("(",AZ107)-2)))</f>
        <v/>
      </c>
      <c r="AT107" s="105" t="str">
        <f>IF(AZ107="","",MID(AZ107,FIND("(",AZ107)+1,4))</f>
        <v/>
      </c>
      <c r="AU107" s="106" t="str">
        <f>IF(ISNUMBER(SEARCH("*female*",AZ107)),"female",IF(ISNUMBER(SEARCH("*male*",AZ107)),"male",""))</f>
        <v/>
      </c>
      <c r="AV107" s="107" t="s">
        <v>292</v>
      </c>
      <c r="AW107" s="108" t="str">
        <f>IF(AS107="","",(MID(AS107,(SEARCH("^^",SUBSTITUTE(AS107," ","^^",LEN(AS107)-LEN(SUBSTITUTE(AS107," ","")))))+1,99)&amp;"_"&amp;LEFT(AS107,FIND(" ",AS107)-1)&amp;"_"&amp;AT107))</f>
        <v/>
      </c>
      <c r="AX107" s="2" t="str">
        <f>IF(AZ107="","",IF((LEN(AZ107)-LEN(SUBSTITUTE(AZ107,"male","")))/LEN("male")&gt;1,"!",IF(RIGHT(AZ107,1)=")","",IF(RIGHT(AZ107,2)=") ","",IF(RIGHT(AZ107,2)=").","","!!")))))</f>
        <v/>
      </c>
      <c r="AY107" s="99"/>
      <c r="AZ107" s="244" t="s">
        <v>292</v>
      </c>
      <c r="BA107" s="100" t="str">
        <f>IF(BE107="","",BA$3)</f>
        <v/>
      </c>
      <c r="BB107" s="101" t="str">
        <f>IF(BE107="","",BA$1)</f>
        <v/>
      </c>
      <c r="BC107" s="102" t="s">
        <v>292</v>
      </c>
      <c r="BD107" s="103" t="s">
        <v>292</v>
      </c>
      <c r="BE107" s="104" t="str">
        <f>IF(BL107="","",IF(ISNUMBER(SEARCH(":",BL107)),MID(BL107,FIND(":",BL107)+2,FIND("(",BL107)-FIND(":",BL107)-3),LEFT(BL107,FIND("(",BL107)-2)))</f>
        <v/>
      </c>
      <c r="BF107" s="105" t="str">
        <f>IF(BL107="","",MID(BL107,FIND("(",BL107)+1,4))</f>
        <v/>
      </c>
      <c r="BG107" s="106" t="str">
        <f>IF(ISNUMBER(SEARCH("*female*",BL107)),"female",IF(ISNUMBER(SEARCH("*male*",BL107)),"male",""))</f>
        <v/>
      </c>
      <c r="BH107" s="107" t="str">
        <f>IF(BL107="","",IF(ISERROR(MID(BL107,FIND("male,",BL107)+6,(FIND(")",BL107)-(FIND("male,",BL107)+6))))=TRUE,"missing/error",MID(BL107,FIND("male,",BL107)+6,(FIND(")",BL107)-(FIND("male,",BL107)+6)))))</f>
        <v/>
      </c>
      <c r="BI107" s="108" t="str">
        <f>IF(BE107="","",(MID(BE107,(SEARCH("^^",SUBSTITUTE(BE107," ","^^",LEN(BE107)-LEN(SUBSTITUTE(BE107," ","")))))+1,99)&amp;"_"&amp;LEFT(BE107,FIND(" ",BE107)-1)&amp;"_"&amp;BF107))</f>
        <v/>
      </c>
      <c r="BJ107" s="2" t="str">
        <f>IF(BL107="","",IF((LEN(BL107)-LEN(SUBSTITUTE(BL107,"male","")))/LEN("male")&gt;1,"!",IF(RIGHT(BL107,1)=")","",IF(RIGHT(BL107,2)=") ","",IF(RIGHT(BL107,2)=").","","!!")))))</f>
        <v/>
      </c>
      <c r="BK107" s="99"/>
      <c r="BL107" s="244" t="s">
        <v>292</v>
      </c>
      <c r="BM107" s="100" t="str">
        <f>IF(BQ107="","",BM$3)</f>
        <v/>
      </c>
      <c r="BN107" s="101" t="str">
        <f>IF(BQ107="","",BM$1)</f>
        <v/>
      </c>
      <c r="BO107" s="102" t="s">
        <v>292</v>
      </c>
      <c r="BP107" s="103" t="s">
        <v>292</v>
      </c>
      <c r="BQ107" s="104" t="str">
        <f>IF(BX107="","",IF(ISNUMBER(SEARCH(":",BX107)),MID(BX107,FIND(":",BX107)+2,FIND("(",BX107)-FIND(":",BX107)-3),LEFT(BX107,FIND("(",BX107)-2)))</f>
        <v/>
      </c>
      <c r="BR107" s="105" t="str">
        <f>IF(BX107="","",MID(BX107,FIND("(",BX107)+1,4))</f>
        <v/>
      </c>
      <c r="BS107" s="106" t="str">
        <f>IF(ISNUMBER(SEARCH("*female*",BX107)),"female",IF(ISNUMBER(SEARCH("*male*",BX107)),"male",""))</f>
        <v/>
      </c>
      <c r="BT107" s="107" t="s">
        <v>292</v>
      </c>
      <c r="BU107" s="108" t="str">
        <f>IF(BQ107="","",(MID(BQ107,(SEARCH("^^",SUBSTITUTE(BQ107," ","^^",LEN(BQ107)-LEN(SUBSTITUTE(BQ107," ","")))))+1,99)&amp;"_"&amp;LEFT(BQ107,FIND(" ",BQ107)-1)&amp;"_"&amp;BR107))</f>
        <v/>
      </c>
      <c r="BV107" s="2" t="str">
        <f>IF(BX107="","",IF((LEN(BX107)-LEN(SUBSTITUTE(BX107,"male","")))/LEN("male")&gt;1,"!",IF(RIGHT(BX107,1)=")","",IF(RIGHT(BX107,2)=") ","",IF(RIGHT(BX107,2)=").","","!!")))))</f>
        <v/>
      </c>
      <c r="BW107" s="99"/>
      <c r="BX107" s="244" t="s">
        <v>292</v>
      </c>
      <c r="BY107" s="100" t="str">
        <f>IF(CC107="","",BY$3)</f>
        <v/>
      </c>
      <c r="BZ107" s="101" t="str">
        <f>IF(CC107="","",BY$1)</f>
        <v/>
      </c>
      <c r="CA107" s="102" t="s">
        <v>292</v>
      </c>
      <c r="CB107" s="103" t="s">
        <v>292</v>
      </c>
      <c r="CC107" s="104" t="str">
        <f t="shared" ref="CC107" si="1357">IF(CJ107="","",IF(ISNUMBER(SEARCH(":",CJ107)),MID(CJ107,FIND(":",CJ107)+2,FIND("(",CJ107)-FIND(":",CJ107)-3),LEFT(CJ107,FIND("(",CJ107)-2)))</f>
        <v/>
      </c>
      <c r="CD107" s="105" t="str">
        <f t="shared" ref="CD107" si="1358">IF(CJ107="","",MID(CJ107,FIND("(",CJ107)+1,4))</f>
        <v/>
      </c>
      <c r="CE107" s="106" t="str">
        <f t="shared" ref="CE107" si="1359">IF(ISNUMBER(SEARCH("*female*",CJ107)),"female",IF(ISNUMBER(SEARCH("*male*",CJ107)),"male",""))</f>
        <v/>
      </c>
      <c r="CF107" s="107" t="s">
        <v>292</v>
      </c>
      <c r="CG107" s="108" t="str">
        <f t="shared" ref="CG107" si="1360">IF(CC107="","",(MID(CC107,(SEARCH("^^",SUBSTITUTE(CC107," ","^^",LEN(CC107)-LEN(SUBSTITUTE(CC107," ","")))))+1,99)&amp;"_"&amp;LEFT(CC107,FIND(" ",CC107)-1)&amp;"_"&amp;CD107))</f>
        <v/>
      </c>
      <c r="CH107" s="2" t="str">
        <f t="shared" ref="CH107" si="1361">IF(CJ107="","",IF((LEN(CJ107)-LEN(SUBSTITUTE(CJ107,"male","")))/LEN("male")&gt;1,"!",IF(RIGHT(CJ107,1)=")","",IF(RIGHT(CJ107,2)=") ","",IF(RIGHT(CJ107,2)=").","","!!")))))</f>
        <v/>
      </c>
      <c r="CJ107" s="244" t="s">
        <v>292</v>
      </c>
      <c r="CK107" s="100" t="str">
        <f>IF(CO107="","",CK$3)</f>
        <v/>
      </c>
      <c r="CL107" s="101" t="str">
        <f>IF(CO107="","",CK$1)</f>
        <v/>
      </c>
      <c r="CM107" s="102" t="s">
        <v>292</v>
      </c>
      <c r="CN107" s="103" t="s">
        <v>292</v>
      </c>
      <c r="CO107" s="104" t="str">
        <f>IF(CV107="","",IF(ISNUMBER(SEARCH(":",CV107)),MID(CV107,FIND(":",CV107)+2,FIND("(",CV107)-FIND(":",CV107)-3),LEFT(CV107,FIND("(",CV107)-2)))</f>
        <v/>
      </c>
      <c r="CP107" s="105" t="str">
        <f>IF(CV107="","",MID(CV107,FIND("(",CV107)+1,4))</f>
        <v/>
      </c>
      <c r="CQ107" s="106" t="str">
        <f>IF(ISNUMBER(SEARCH("*female*",CV107)),"female",IF(ISNUMBER(SEARCH("*male*",CV107)),"male",""))</f>
        <v/>
      </c>
      <c r="CR107" s="107" t="s">
        <v>292</v>
      </c>
      <c r="CS107" s="108" t="str">
        <f>IF(CO107="","",(MID(CO107,(SEARCH("^^",SUBSTITUTE(CO107," ","^^",LEN(CO107)-LEN(SUBSTITUTE(CO107," ","")))))+1,99)&amp;"_"&amp;LEFT(CO107,FIND(" ",CO107)-1)&amp;"_"&amp;CP107))</f>
        <v/>
      </c>
      <c r="CT107" s="2" t="str">
        <f>IF(CV107="","",IF((LEN(CV107)-LEN(SUBSTITUTE(CV107,"male","")))/LEN("male")&gt;1,"!",IF(RIGHT(CV107,1)=")","",IF(RIGHT(CV107,2)=") ","",IF(RIGHT(CV107,2)=").","","!!")))))</f>
        <v/>
      </c>
      <c r="CU107" s="99"/>
      <c r="CV107" s="244" t="s">
        <v>292</v>
      </c>
      <c r="CW107" s="100" t="str">
        <f>IF(DA107="","",CW$3)</f>
        <v/>
      </c>
      <c r="CX107" s="101" t="str">
        <f>IF(DA107="","",CW$1)</f>
        <v/>
      </c>
      <c r="CY107" s="102" t="str">
        <f>IF($DA107="","",CW$2)</f>
        <v/>
      </c>
      <c r="CZ107" s="102" t="str">
        <f>IF($DA107="","",CW$3)</f>
        <v/>
      </c>
      <c r="DA107" s="104" t="str">
        <f>IF(DH107="","",IF(ISNUMBER(SEARCH(":",DH107)),MID(DH107,FIND(":",DH107)+2,FIND("(",DH107)-FIND(":",DH107)-3),LEFT(DH107,FIND("(",DH107)-2)))</f>
        <v/>
      </c>
      <c r="DB107" s="105" t="str">
        <f>IF(DH107="","",MID(DH107,FIND("(",DH107)+1,4))</f>
        <v/>
      </c>
      <c r="DC107" s="106" t="str">
        <f>IF(ISNUMBER(SEARCH("*female*",DH107)),"female",IF(ISNUMBER(SEARCH("*male*",DH107)),"male",""))</f>
        <v/>
      </c>
      <c r="DD107" s="107" t="str">
        <f>IF(DH107="","",IF(ISERROR(MID(DH107,FIND("male,",DH107)+6,(FIND(")",DH107)-(FIND("male,",DH107)+6))))=TRUE,"missing/error",MID(DH107,FIND("male,",DH107)+6,(FIND(")",DH107)-(FIND("male,",DH107)+6)))))</f>
        <v/>
      </c>
      <c r="DE107" s="108" t="str">
        <f>IF(DA107="","",(MID(DA107,(SEARCH("^^",SUBSTITUTE(DA107," ","^^",LEN(DA107)-LEN(SUBSTITUTE(DA107," ","")))))+1,99)&amp;"_"&amp;LEFT(DA107,FIND(" ",DA107)-1)&amp;"_"&amp;DB107))</f>
        <v/>
      </c>
      <c r="DF107" s="2" t="str">
        <f>IF(DH107="","",IF((LEN(DH107)-LEN(SUBSTITUTE(DH107,"male","")))/LEN("male")&gt;1,"!",IF(RIGHT(DH107,1)=")","",IF(RIGHT(DH107,2)=") ","",IF(RIGHT(DH107,2)=").","","!!")))))</f>
        <v/>
      </c>
      <c r="DG107" s="99"/>
      <c r="DH107" s="244"/>
      <c r="DI107" s="100" t="str">
        <f t="shared" si="1350"/>
        <v/>
      </c>
      <c r="DJ107" s="101" t="str">
        <f t="shared" si="1351"/>
        <v/>
      </c>
      <c r="DK107" s="102" t="str">
        <f t="shared" si="1095"/>
        <v/>
      </c>
      <c r="DL107" s="102" t="str">
        <f t="shared" si="1096"/>
        <v/>
      </c>
      <c r="DM107" s="104" t="str">
        <f t="shared" si="1352"/>
        <v/>
      </c>
      <c r="DN107" s="105" t="str">
        <f t="shared" si="1353"/>
        <v/>
      </c>
      <c r="DO107" s="106" t="str">
        <f t="shared" si="1354"/>
        <v/>
      </c>
      <c r="DP107" s="107" t="str">
        <f t="shared" si="1355"/>
        <v/>
      </c>
      <c r="DQ107" s="108" t="str">
        <f t="shared" si="1356"/>
        <v/>
      </c>
      <c r="DR107" s="2" t="str">
        <f>IF(DT107="","",IF((LEN(DT107)-LEN(SUBSTITUTE(DT107,"male","")))/LEN("male")&gt;1,"!",IF(RIGHT(DT107,1)=")","",IF(RIGHT(DT107,2)=") ","",IF(RIGHT(DT107,2)=").","","!!")))))</f>
        <v/>
      </c>
      <c r="DS107" s="99"/>
      <c r="DT107" s="244"/>
      <c r="DU107" s="100" t="str">
        <f t="shared" si="1046"/>
        <v/>
      </c>
      <c r="DV107" s="101" t="str">
        <f>IF(DY107="","",DU$1)</f>
        <v/>
      </c>
      <c r="DW107" s="102" t="str">
        <f t="shared" si="1110"/>
        <v/>
      </c>
      <c r="DX107" s="102" t="str">
        <f t="shared" si="1111"/>
        <v/>
      </c>
      <c r="DY107" s="104" t="str">
        <f>IF(EF107="","",IF(ISNUMBER(SEARCH(":",EF107)),MID(EF107,FIND(":",EF107)+2,FIND("(",EF107)-FIND(":",EF107)-3),LEFT(EF107,FIND("(",EF107)-2)))</f>
        <v/>
      </c>
      <c r="DZ107" s="105" t="str">
        <f>IF(EF107="","",MID(EF107,FIND("(",EF107)+1,4))</f>
        <v/>
      </c>
      <c r="EA107" s="106" t="str">
        <f>IF(ISNUMBER(SEARCH("*female*",EF107)),"female",IF(ISNUMBER(SEARCH("*male*",EF107)),"male",""))</f>
        <v/>
      </c>
      <c r="EB107" s="107" t="str">
        <f>IF(EF107="","",IF(ISERROR(MID(EF107,FIND("male,",EF107)+6,(FIND(")",EF107)-(FIND("male,",EF107)+6))))=TRUE,"missing/error",MID(EF107,FIND("male,",EF107)+6,(FIND(")",EF107)-(FIND("male,",EF107)+6)))))</f>
        <v/>
      </c>
      <c r="EC107" s="108" t="str">
        <f>IF(DY107="","",(MID(DY107,(SEARCH("^^",SUBSTITUTE(DY107," ","^^",LEN(DY107)-LEN(SUBSTITUTE(DY107," ","")))))+1,99)&amp;"_"&amp;LEFT(DY107,FIND(" ",DY107)-1)&amp;"_"&amp;DZ107))</f>
        <v/>
      </c>
      <c r="ED107" s="2" t="str">
        <f>IF(EF107="","",IF((LEN(EF107)-LEN(SUBSTITUTE(EF107,"male","")))/LEN("male")&gt;1,"!",IF(RIGHT(EF107,1)=")","",IF(RIGHT(EF107,2)=") ","",IF(RIGHT(EF107,2)=").","","!!")))))</f>
        <v/>
      </c>
      <c r="EE107" s="99"/>
      <c r="EF107" s="244"/>
      <c r="EG107" s="100" t="str">
        <f t="shared" si="1047"/>
        <v/>
      </c>
      <c r="EH107" s="101" t="str">
        <f>IF(EK107="","",EG$1)</f>
        <v/>
      </c>
      <c r="EI107" s="102" t="str">
        <f t="shared" si="623"/>
        <v/>
      </c>
      <c r="EJ107" s="102" t="str">
        <f t="shared" si="614"/>
        <v/>
      </c>
      <c r="EK107" s="104" t="str">
        <f>IF(ER107="","",IF(ISNUMBER(SEARCH(":",ER107)),MID(ER107,FIND(":",ER107)+2,FIND("(",ER107)-FIND(":",ER107)-3),LEFT(ER107,FIND("(",ER107)-2)))</f>
        <v/>
      </c>
      <c r="EL107" s="105" t="str">
        <f>IF(ER107="","",MID(ER107,FIND("(",ER107)+1,4))</f>
        <v/>
      </c>
      <c r="EM107" s="106" t="str">
        <f>IF(ISNUMBER(SEARCH("*female*",ER107)),"female",IF(ISNUMBER(SEARCH("*male*",ER107)),"male",""))</f>
        <v/>
      </c>
      <c r="EN107" s="107" t="str">
        <f>IF(ER107="","",IF(ISERROR(MID(ER107,FIND("male,",ER107)+6,(FIND(")",ER107)-(FIND("male,",ER107)+6))))=TRUE,"missing/error",MID(ER107,FIND("male,",ER107)+6,(FIND(")",ER107)-(FIND("male,",ER107)+6)))))</f>
        <v/>
      </c>
      <c r="EO107" s="108" t="str">
        <f>IF(EK107="","",(MID(EK107,(SEARCH("^^",SUBSTITUTE(EK107," ","^^",LEN(EK107)-LEN(SUBSTITUTE(EK107," ","")))))+1,99)&amp;"_"&amp;LEFT(EK107,FIND(" ",EK107)-1)&amp;"_"&amp;EL107))</f>
        <v/>
      </c>
      <c r="EP107" s="2" t="str">
        <f>IF(ER107="","",IF((LEN(ER107)-LEN(SUBSTITUTE(ER107,"male","")))/LEN("male")&gt;1,"!",IF(RIGHT(ER107,1)=")","",IF(RIGHT(ER107,2)=") ","",IF(RIGHT(ER107,2)=").","","!!")))))</f>
        <v/>
      </c>
      <c r="EQ107" s="99"/>
      <c r="ER107" s="244"/>
      <c r="ES107" s="100" t="str">
        <f t="shared" si="1048"/>
        <v/>
      </c>
      <c r="ET107" s="101" t="str">
        <f t="shared" si="1049"/>
        <v/>
      </c>
      <c r="EU107" s="102" t="str">
        <f t="shared" si="1050"/>
        <v/>
      </c>
      <c r="EV107" s="102" t="str">
        <f t="shared" si="1051"/>
        <v/>
      </c>
      <c r="EW107" s="104" t="str">
        <f t="shared" si="1052"/>
        <v/>
      </c>
      <c r="EX107" s="105" t="str">
        <f t="shared" si="1053"/>
        <v/>
      </c>
      <c r="EY107" s="106" t="str">
        <f t="shared" si="1054"/>
        <v/>
      </c>
      <c r="EZ107" s="107" t="str">
        <f t="shared" si="1055"/>
        <v/>
      </c>
      <c r="FA107" s="108" t="str">
        <f t="shared" si="1056"/>
        <v/>
      </c>
      <c r="FB107" s="2" t="str">
        <f t="shared" si="1057"/>
        <v/>
      </c>
      <c r="FC107" s="99"/>
      <c r="FD107" s="244"/>
      <c r="FE107" s="100"/>
      <c r="FF107" s="101" t="str">
        <f>IF(FI107="","",FE$1)</f>
        <v/>
      </c>
      <c r="FG107" s="102"/>
      <c r="FH107" s="103"/>
      <c r="FI107" s="104" t="str">
        <f>IF(FP107="","",IF(ISNUMBER(SEARCH(":",FP107)),MID(FP107,FIND(":",FP107)+2,FIND("(",FP107)-FIND(":",FP107)-3),LEFT(FP107,FIND("(",FP107)-2)))</f>
        <v/>
      </c>
      <c r="FJ107" s="105" t="str">
        <f>IF(FP107="","",MID(FP107,FIND("(",FP107)+1,4))</f>
        <v/>
      </c>
      <c r="FK107" s="106" t="str">
        <f>IF(ISNUMBER(SEARCH("*female*",FP107)),"female",IF(ISNUMBER(SEARCH("*male*",FP107)),"male",""))</f>
        <v/>
      </c>
      <c r="FL107" s="107" t="str">
        <f>IF(FP107="","",IF(ISERROR(MID(FP107,FIND("male,",FP107)+6,(FIND(")",FP107)-(FIND("male,",FP107)+6))))=TRUE,"missing/error",MID(FP107,FIND("male,",FP107)+6,(FIND(")",FP107)-(FIND("male,",FP107)+6)))))</f>
        <v/>
      </c>
      <c r="FM107" s="108" t="str">
        <f>IF(FI107="","",(MID(FI107,(SEARCH("^^",SUBSTITUTE(FI107," ","^^",LEN(FI107)-LEN(SUBSTITUTE(FI107," ","")))))+1,99)&amp;"_"&amp;LEFT(FI107,FIND(" ",FI107)-1)&amp;"_"&amp;FJ107))</f>
        <v/>
      </c>
      <c r="FN107" s="2" t="str">
        <f>IF(FP107="","",IF((LEN(FP107)-LEN(SUBSTITUTE(FP107,"male","")))/LEN("male")&gt;1,"!",IF(RIGHT(FP107,1)=")","",IF(RIGHT(FP107,2)=") ","",IF(RIGHT(FP107,2)=").","","!!")))))</f>
        <v/>
      </c>
      <c r="FO107" s="99"/>
      <c r="FP107" s="244"/>
      <c r="FQ107" s="100" t="str">
        <f>IF(FU107="","",FQ$3)</f>
        <v/>
      </c>
      <c r="FR107" s="101" t="str">
        <f>IF(FU107="","",FQ$1)</f>
        <v/>
      </c>
      <c r="FS107" s="102"/>
      <c r="FT107" s="103"/>
      <c r="FU107" s="104" t="str">
        <f>IF(GB107="","",IF(ISNUMBER(SEARCH(":",GB107)),MID(GB107,FIND(":",GB107)+2,FIND("(",GB107)-FIND(":",GB107)-3),LEFT(GB107,FIND("(",GB107)-2)))</f>
        <v/>
      </c>
      <c r="FV107" s="105" t="str">
        <f>IF(GB107="","",MID(GB107,FIND("(",GB107)+1,4))</f>
        <v/>
      </c>
      <c r="FW107" s="106" t="str">
        <f>IF(ISNUMBER(SEARCH("*female*",GB107)),"female",IF(ISNUMBER(SEARCH("*male*",GB107)),"male",""))</f>
        <v/>
      </c>
      <c r="FX107" s="107" t="str">
        <f>IF(GB107="","",IF(ISERROR(MID(GB107,FIND("male,",GB107)+6,(FIND(")",GB107)-(FIND("male,",GB107)+6))))=TRUE,"missing/error",MID(GB107,FIND("male,",GB107)+6,(FIND(")",GB107)-(FIND("male,",GB107)+6)))))</f>
        <v/>
      </c>
      <c r="FY107" s="108" t="str">
        <f>IF(FU107="","",(MID(FU107,(SEARCH("^^",SUBSTITUTE(FU107," ","^^",LEN(FU107)-LEN(SUBSTITUTE(FU107," ","")))))+1,99)&amp;"_"&amp;LEFT(FU107,FIND(" ",FU107)-1)&amp;"_"&amp;FV107))</f>
        <v/>
      </c>
      <c r="FZ107" s="2" t="str">
        <f>IF(GB107="","",IF((LEN(GB107)-LEN(SUBSTITUTE(GB107,"male","")))/LEN("male")&gt;1,"!",IF(RIGHT(GB107,1)=")","",IF(RIGHT(GB107,2)=") ","",IF(RIGHT(GB107,2)=").","","!!")))))</f>
        <v/>
      </c>
      <c r="GA107" s="99"/>
      <c r="GB107" s="244"/>
      <c r="GC107" s="100" t="str">
        <f>IF(GG107="","",GC$3)</f>
        <v/>
      </c>
      <c r="GD107" s="101" t="str">
        <f>IF(GG107="","",GC$1)</f>
        <v/>
      </c>
      <c r="GE107" s="102"/>
      <c r="GF107" s="103"/>
      <c r="GG107" s="104" t="str">
        <f>IF(GN107="","",IF(ISNUMBER(SEARCH(":",GN107)),MID(GN107,FIND(":",GN107)+2,FIND("(",GN107)-FIND(":",GN107)-3),LEFT(GN107,FIND("(",GN107)-2)))</f>
        <v/>
      </c>
      <c r="GH107" s="105" t="str">
        <f>IF(GN107="","",MID(GN107,FIND("(",GN107)+1,4))</f>
        <v/>
      </c>
      <c r="GI107" s="106" t="str">
        <f>IF(ISNUMBER(SEARCH("*female*",GN107)),"female",IF(ISNUMBER(SEARCH("*male*",GN107)),"male",""))</f>
        <v/>
      </c>
      <c r="GJ107" s="107" t="str">
        <f>IF(GN107="","",IF(ISERROR(MID(GN107,FIND("male,",GN107)+6,(FIND(")",GN107)-(FIND("male,",GN107)+6))))=TRUE,"missing/error",MID(GN107,FIND("male,",GN107)+6,(FIND(")",GN107)-(FIND("male,",GN107)+6)))))</f>
        <v/>
      </c>
      <c r="GK107" s="108" t="str">
        <f>IF(GG107="","",(MID(GG107,(SEARCH("^^",SUBSTITUTE(GG107," ","^^",LEN(GG107)-LEN(SUBSTITUTE(GG107," ","")))))+1,99)&amp;"_"&amp;LEFT(GG107,FIND(" ",GG107)-1)&amp;"_"&amp;GH107))</f>
        <v/>
      </c>
      <c r="GL107" s="2" t="str">
        <f>IF(GN107="","",IF((LEN(GN107)-LEN(SUBSTITUTE(GN107,"male","")))/LEN("male")&gt;1,"!",IF(RIGHT(GN107,1)=")","",IF(RIGHT(GN107,2)=") ","",IF(RIGHT(GN107,2)=").","","!!")))))</f>
        <v/>
      </c>
      <c r="GM107" s="99"/>
      <c r="GN107" s="244"/>
      <c r="GO107" s="100" t="str">
        <f>IF(GS107="","",GO$3)</f>
        <v/>
      </c>
      <c r="GP107" s="101" t="str">
        <f>IF(GS107="","",GO$1)</f>
        <v/>
      </c>
      <c r="GQ107" s="102"/>
      <c r="GR107" s="103"/>
      <c r="GS107" s="104" t="str">
        <f>IF(GZ107="","",IF(ISNUMBER(SEARCH(":",GZ107)),MID(GZ107,FIND(":",GZ107)+2,FIND("(",GZ107)-FIND(":",GZ107)-3),LEFT(GZ107,FIND("(",GZ107)-2)))</f>
        <v/>
      </c>
      <c r="GT107" s="105" t="str">
        <f>IF(GZ107="","",MID(GZ107,FIND("(",GZ107)+1,4))</f>
        <v/>
      </c>
      <c r="GU107" s="106" t="str">
        <f>IF(ISNUMBER(SEARCH("*female*",GZ107)),"female",IF(ISNUMBER(SEARCH("*male*",GZ107)),"male",""))</f>
        <v/>
      </c>
      <c r="GV107" s="107" t="str">
        <f>IF(GZ107="","",IF(ISERROR(MID(GZ107,FIND("male,",GZ107)+6,(FIND(")",GZ107)-(FIND("male,",GZ107)+6))))=TRUE,"missing/error",MID(GZ107,FIND("male,",GZ107)+6,(FIND(")",GZ107)-(FIND("male,",GZ107)+6)))))</f>
        <v/>
      </c>
      <c r="GW107" s="108" t="str">
        <f>IF(GS107="","",(MID(GS107,(SEARCH("^^",SUBSTITUTE(GS107," ","^^",LEN(GS107)-LEN(SUBSTITUTE(GS107," ","")))))+1,99)&amp;"_"&amp;LEFT(GS107,FIND(" ",GS107)-1)&amp;"_"&amp;GT107))</f>
        <v/>
      </c>
      <c r="GX107" s="2" t="str">
        <f>IF(GZ107="","",IF((LEN(GZ107)-LEN(SUBSTITUTE(GZ107,"male","")))/LEN("male")&gt;1,"!",IF(RIGHT(GZ107,1)=")","",IF(RIGHT(GZ107,2)=") ","",IF(RIGHT(GZ107,2)=").","","!!")))))</f>
        <v/>
      </c>
      <c r="GY107" s="99"/>
      <c r="GZ107" s="244"/>
      <c r="HA107" s="100" t="str">
        <f>IF(HE107="","",HA$3)</f>
        <v/>
      </c>
      <c r="HB107" s="101" t="str">
        <f>IF(HE107="","",HA$1)</f>
        <v/>
      </c>
      <c r="HC107" s="102"/>
      <c r="HD107" s="103"/>
      <c r="HE107" s="104" t="str">
        <f>IF(HL107="","",IF(ISNUMBER(SEARCH(":",HL107)),MID(HL107,FIND(":",HL107)+2,FIND("(",HL107)-FIND(":",HL107)-3),LEFT(HL107,FIND("(",HL107)-2)))</f>
        <v/>
      </c>
      <c r="HF107" s="105" t="str">
        <f>IF(HL107="","",MID(HL107,FIND("(",HL107)+1,4))</f>
        <v/>
      </c>
      <c r="HG107" s="106" t="str">
        <f>IF(ISNUMBER(SEARCH("*female*",HL107)),"female",IF(ISNUMBER(SEARCH("*male*",HL107)),"male",""))</f>
        <v/>
      </c>
      <c r="HH107" s="107" t="str">
        <f>IF(HL107="","",IF(ISERROR(MID(HL107,FIND("male,",HL107)+6,(FIND(")",HL107)-(FIND("male,",HL107)+6))))=TRUE,"missing/error",MID(HL107,FIND("male,",HL107)+6,(FIND(")",HL107)-(FIND("male,",HL107)+6)))))</f>
        <v/>
      </c>
      <c r="HI107" s="108" t="str">
        <f>IF(HE107="","",(MID(HE107,(SEARCH("^^",SUBSTITUTE(HE107," ","^^",LEN(HE107)-LEN(SUBSTITUTE(HE107," ","")))))+1,99)&amp;"_"&amp;LEFT(HE107,FIND(" ",HE107)-1)&amp;"_"&amp;HF107))</f>
        <v/>
      </c>
      <c r="HJ107" s="2" t="str">
        <f>IF(HL107="","",IF((LEN(HL107)-LEN(SUBSTITUTE(HL107,"male","")))/LEN("male")&gt;1,"!",IF(RIGHT(HL107,1)=")","",IF(RIGHT(HL107,2)=") ","",IF(RIGHT(HL107,2)=").","","!!")))))</f>
        <v/>
      </c>
      <c r="HK107" s="99"/>
      <c r="HL107" s="244"/>
      <c r="HM107" s="100" t="str">
        <f>IF(HQ107="","",HM$3)</f>
        <v/>
      </c>
      <c r="HN107" s="101" t="str">
        <f>IF(HQ107="","",HM$1)</f>
        <v/>
      </c>
      <c r="HO107" s="102"/>
      <c r="HP107" s="103"/>
      <c r="HQ107" s="104" t="str">
        <f>IF(HX107="","",IF(ISNUMBER(SEARCH(":",HX107)),MID(HX107,FIND(":",HX107)+2,FIND("(",HX107)-FIND(":",HX107)-3),LEFT(HX107,FIND("(",HX107)-2)))</f>
        <v/>
      </c>
      <c r="HR107" s="105" t="str">
        <f>IF(HX107="","",MID(HX107,FIND("(",HX107)+1,4))</f>
        <v/>
      </c>
      <c r="HS107" s="106" t="str">
        <f>IF(ISNUMBER(SEARCH("*female*",HX107)),"female",IF(ISNUMBER(SEARCH("*male*",HX107)),"male",""))</f>
        <v/>
      </c>
      <c r="HT107" s="107" t="str">
        <f>IF(HX107="","",IF(ISERROR(MID(HX107,FIND("male,",HX107)+6,(FIND(")",HX107)-(FIND("male,",HX107)+6))))=TRUE,"missing/error",MID(HX107,FIND("male,",HX107)+6,(FIND(")",HX107)-(FIND("male,",HX107)+6)))))</f>
        <v/>
      </c>
      <c r="HU107" s="108" t="str">
        <f>IF(HQ107="","",(MID(HQ107,(SEARCH("^^",SUBSTITUTE(HQ107," ","^^",LEN(HQ107)-LEN(SUBSTITUTE(HQ107," ","")))))+1,99)&amp;"_"&amp;LEFT(HQ107,FIND(" ",HQ107)-1)&amp;"_"&amp;HR107))</f>
        <v/>
      </c>
      <c r="HV107" s="2" t="str">
        <f>IF(HX107="","",IF((LEN(HX107)-LEN(SUBSTITUTE(HX107,"male","")))/LEN("male")&gt;1,"!",IF(RIGHT(HX107,1)=")","",IF(RIGHT(HX107,2)=") ","",IF(RIGHT(HX107,2)=").","","!!")))))</f>
        <v/>
      </c>
      <c r="HW107" s="99"/>
      <c r="HX107" s="244"/>
      <c r="HY107" s="100" t="str">
        <f>IF(IC107="","",HY$3)</f>
        <v/>
      </c>
      <c r="HZ107" s="101" t="str">
        <f>IF(IC107="","",HY$1)</f>
        <v/>
      </c>
      <c r="IA107" s="102"/>
      <c r="IB107" s="103"/>
      <c r="IC107" s="104" t="str">
        <f>IF(IJ107="","",IF(ISNUMBER(SEARCH(":",IJ107)),MID(IJ107,FIND(":",IJ107)+2,FIND("(",IJ107)-FIND(":",IJ107)-3),LEFT(IJ107,FIND("(",IJ107)-2)))</f>
        <v/>
      </c>
      <c r="ID107" s="105" t="str">
        <f>IF(IJ107="","",MID(IJ107,FIND("(",IJ107)+1,4))</f>
        <v/>
      </c>
      <c r="IE107" s="106" t="str">
        <f>IF(ISNUMBER(SEARCH("*female*",IJ107)),"female",IF(ISNUMBER(SEARCH("*male*",IJ107)),"male",""))</f>
        <v/>
      </c>
      <c r="IF107" s="107" t="str">
        <f>IF(IJ107="","",IF(ISERROR(MID(IJ107,FIND("male,",IJ107)+6,(FIND(")",IJ107)-(FIND("male,",IJ107)+6))))=TRUE,"missing/error",MID(IJ107,FIND("male,",IJ107)+6,(FIND(")",IJ107)-(FIND("male,",IJ107)+6)))))</f>
        <v/>
      </c>
      <c r="IG107" s="108" t="str">
        <f>IF(IC107="","",(MID(IC107,(SEARCH("^^",SUBSTITUTE(IC107," ","^^",LEN(IC107)-LEN(SUBSTITUTE(IC107," ","")))))+1,99)&amp;"_"&amp;LEFT(IC107,FIND(" ",IC107)-1)&amp;"_"&amp;ID107))</f>
        <v/>
      </c>
      <c r="IH107" s="2" t="str">
        <f>IF(IJ107="","",IF((LEN(IJ107)-LEN(SUBSTITUTE(IJ107,"male","")))/LEN("male")&gt;1,"!",IF(RIGHT(IJ107,1)=")","",IF(RIGHT(IJ107,2)=") ","",IF(RIGHT(IJ107,2)=").","","!!")))))</f>
        <v/>
      </c>
      <c r="II107" s="99"/>
      <c r="IJ107" s="244"/>
      <c r="IK107" s="100" t="str">
        <f>IF(IO107="","",IK$3)</f>
        <v/>
      </c>
      <c r="IL107" s="101" t="str">
        <f>IF(IO107="","",IK$1)</f>
        <v/>
      </c>
      <c r="IM107" s="102"/>
      <c r="IN107" s="103"/>
      <c r="IO107" s="104" t="str">
        <f>IF(IV107="","",IF(ISNUMBER(SEARCH(":",IV107)),MID(IV107,FIND(":",IV107)+2,FIND("(",IV107)-FIND(":",IV107)-3),LEFT(IV107,FIND("(",IV107)-2)))</f>
        <v/>
      </c>
      <c r="IP107" s="105" t="str">
        <f>IF(IV107="","",MID(IV107,FIND("(",IV107)+1,4))</f>
        <v/>
      </c>
      <c r="IQ107" s="106" t="str">
        <f>IF(ISNUMBER(SEARCH("*female*",IV107)),"female",IF(ISNUMBER(SEARCH("*male*",IV107)),"male",""))</f>
        <v/>
      </c>
      <c r="IR107" s="107" t="str">
        <f>IF(IV107="","",IF(ISERROR(MID(IV107,FIND("male,",IV107)+6,(FIND(")",IV107)-(FIND("male,",IV107)+6))))=TRUE,"missing/error",MID(IV107,FIND("male,",IV107)+6,(FIND(")",IV107)-(FIND("male,",IV107)+6)))))</f>
        <v/>
      </c>
      <c r="IS107" s="108" t="str">
        <f>IF(IO107="","",(MID(IO107,(SEARCH("^^",SUBSTITUTE(IO107," ","^^",LEN(IO107)-LEN(SUBSTITUTE(IO107," ","")))))+1,99)&amp;"_"&amp;LEFT(IO107,FIND(" ",IO107)-1)&amp;"_"&amp;IP107))</f>
        <v/>
      </c>
      <c r="IT107" s="2" t="str">
        <f>IF(IV107="","",IF((LEN(IV107)-LEN(SUBSTITUTE(IV107,"male","")))/LEN("male")&gt;1,"!",IF(RIGHT(IV107,1)=")","",IF(RIGHT(IV107,2)=") ","",IF(RIGHT(IV107,2)=").","","!!")))))</f>
        <v/>
      </c>
      <c r="IU107" s="99"/>
      <c r="IV107" s="244"/>
      <c r="IW107" s="100" t="str">
        <f>IF(JA107="","",IW$3)</f>
        <v/>
      </c>
      <c r="IX107" s="101" t="str">
        <f>IF(JA107="","",IW$1)</f>
        <v/>
      </c>
      <c r="IY107" s="102"/>
      <c r="IZ107" s="103"/>
      <c r="JA107" s="104" t="str">
        <f>IF(JH107="","",IF(ISNUMBER(SEARCH(":",JH107)),MID(JH107,FIND(":",JH107)+2,FIND("(",JH107)-FIND(":",JH107)-3),LEFT(JH107,FIND("(",JH107)-2)))</f>
        <v/>
      </c>
      <c r="JB107" s="105" t="str">
        <f>IF(JH107="","",MID(JH107,FIND("(",JH107)+1,4))</f>
        <v/>
      </c>
      <c r="JC107" s="106" t="str">
        <f>IF(ISNUMBER(SEARCH("*female*",JH107)),"female",IF(ISNUMBER(SEARCH("*male*",JH107)),"male",""))</f>
        <v/>
      </c>
      <c r="JD107" s="107" t="str">
        <f>IF(JH107="","",IF(ISERROR(MID(JH107,FIND("male,",JH107)+6,(FIND(")",JH107)-(FIND("male,",JH107)+6))))=TRUE,"missing/error",MID(JH107,FIND("male,",JH107)+6,(FIND(")",JH107)-(FIND("male,",JH107)+6)))))</f>
        <v/>
      </c>
      <c r="JE107" s="108" t="str">
        <f>IF(JA107="","",(MID(JA107,(SEARCH("^^",SUBSTITUTE(JA107," ","^^",LEN(JA107)-LEN(SUBSTITUTE(JA107," ","")))))+1,99)&amp;"_"&amp;LEFT(JA107,FIND(" ",JA107)-1)&amp;"_"&amp;JB107))</f>
        <v/>
      </c>
      <c r="JF107" s="2" t="str">
        <f>IF(JH107="","",IF((LEN(JH107)-LEN(SUBSTITUTE(JH107,"male","")))/LEN("male")&gt;1,"!",IF(RIGHT(JH107,1)=")","",IF(RIGHT(JH107,2)=") ","",IF(RIGHT(JH107,2)=").","","!!")))))</f>
        <v/>
      </c>
      <c r="JG107" s="99"/>
      <c r="JH107" s="244"/>
      <c r="JI107" s="100" t="str">
        <f>IF(JM107="","",JI$3)</f>
        <v/>
      </c>
      <c r="JJ107" s="101" t="str">
        <f>IF(JM107="","",JI$1)</f>
        <v/>
      </c>
      <c r="JK107" s="102"/>
      <c r="JL107" s="103"/>
      <c r="JM107" s="104" t="str">
        <f>IF(JT107="","",IF(ISNUMBER(SEARCH(":",JT107)),MID(JT107,FIND(":",JT107)+2,FIND("(",JT107)-FIND(":",JT107)-3),LEFT(JT107,FIND("(",JT107)-2)))</f>
        <v/>
      </c>
      <c r="JN107" s="105" t="str">
        <f>IF(JT107="","",MID(JT107,FIND("(",JT107)+1,4))</f>
        <v/>
      </c>
      <c r="JO107" s="106" t="str">
        <f>IF(ISNUMBER(SEARCH("*female*",JT107)),"female",IF(ISNUMBER(SEARCH("*male*",JT107)),"male",""))</f>
        <v/>
      </c>
      <c r="JP107" s="107" t="str">
        <f>IF(JT107="","",IF(ISERROR(MID(JT107,FIND("male,",JT107)+6,(FIND(")",JT107)-(FIND("male,",JT107)+6))))=TRUE,"missing/error",MID(JT107,FIND("male,",JT107)+6,(FIND(")",JT107)-(FIND("male,",JT107)+6)))))</f>
        <v/>
      </c>
      <c r="JQ107" s="108" t="str">
        <f>IF(JM107="","",(MID(JM107,(SEARCH("^^",SUBSTITUTE(JM107," ","^^",LEN(JM107)-LEN(SUBSTITUTE(JM107," ","")))))+1,99)&amp;"_"&amp;LEFT(JM107,FIND(" ",JM107)-1)&amp;"_"&amp;JN107))</f>
        <v/>
      </c>
      <c r="JR107" s="2" t="str">
        <f>IF(JT107="","",IF((LEN(JT107)-LEN(SUBSTITUTE(JT107,"male","")))/LEN("male")&gt;1,"!",IF(RIGHT(JT107,1)=")","",IF(RIGHT(JT107,2)=") ","",IF(RIGHT(JT107,2)=").","","!!")))))</f>
        <v/>
      </c>
      <c r="JS107" s="99"/>
      <c r="JT107" s="244"/>
      <c r="JU107" s="100" t="str">
        <f>IF(JY107="","",JU$3)</f>
        <v/>
      </c>
      <c r="JV107" s="101" t="str">
        <f>IF(JY107="","",JU$1)</f>
        <v/>
      </c>
      <c r="JW107" s="102"/>
      <c r="JX107" s="103"/>
      <c r="JY107" s="104" t="str">
        <f>IF(KF107="","",IF(ISNUMBER(SEARCH(":",KF107)),MID(KF107,FIND(":",KF107)+2,FIND("(",KF107)-FIND(":",KF107)-3),LEFT(KF107,FIND("(",KF107)-2)))</f>
        <v/>
      </c>
      <c r="JZ107" s="105" t="str">
        <f>IF(KF107="","",MID(KF107,FIND("(",KF107)+1,4))</f>
        <v/>
      </c>
      <c r="KA107" s="106" t="str">
        <f>IF(ISNUMBER(SEARCH("*female*",KF107)),"female",IF(ISNUMBER(SEARCH("*male*",KF107)),"male",""))</f>
        <v/>
      </c>
      <c r="KB107" s="107" t="str">
        <f>IF(KF107="","",IF(ISERROR(MID(KF107,FIND("male,",KF107)+6,(FIND(")",KF107)-(FIND("male,",KF107)+6))))=TRUE,"missing/error",MID(KF107,FIND("male,",KF107)+6,(FIND(")",KF107)-(FIND("male,",KF107)+6)))))</f>
        <v/>
      </c>
      <c r="KC107" s="108" t="str">
        <f>IF(JY107="","",(MID(JY107,(SEARCH("^^",SUBSTITUTE(JY107," ","^^",LEN(JY107)-LEN(SUBSTITUTE(JY107," ","")))))+1,99)&amp;"_"&amp;LEFT(JY107,FIND(" ",JY107)-1)&amp;"_"&amp;JZ107))</f>
        <v/>
      </c>
      <c r="KD107" s="2" t="str">
        <f>IF(KF107="","",IF((LEN(KF107)-LEN(SUBSTITUTE(KF107,"male","")))/LEN("male")&gt;1,"!",IF(RIGHT(KF107,1)=")","",IF(RIGHT(KF107,2)=") ","",IF(RIGHT(KF107,2)=").","","!!")))))</f>
        <v/>
      </c>
      <c r="KE107" s="99"/>
      <c r="KF107" s="244"/>
    </row>
    <row r="108" spans="1:292" ht="13.5" customHeight="1" x14ac:dyDescent="0.25">
      <c r="A108" s="20"/>
      <c r="B108" s="2" t="s">
        <v>589</v>
      </c>
      <c r="C108" s="2" t="s">
        <v>588</v>
      </c>
      <c r="E108" s="100">
        <f>IF(I108="","",E$3)</f>
        <v>34226</v>
      </c>
      <c r="F108" s="101" t="str">
        <f>IF(I108="","",E$1)</f>
        <v>Brundtland III</v>
      </c>
      <c r="G108" s="102">
        <v>33180</v>
      </c>
      <c r="H108" s="103">
        <v>33239</v>
      </c>
      <c r="I108" s="104" t="str">
        <f>IF(P108="","",IF(ISNUMBER(SEARCH(":",P108)),MID(P108,FIND(":",P108)+2,FIND("(",P108)-FIND(":",P108)-3),LEFT(P108,FIND("(",P108)-2)))</f>
        <v>Gudmund Hernes</v>
      </c>
      <c r="J108" s="105" t="str">
        <f>IF(P108="","",MID(P108,FIND("(",P108)+1,4))</f>
        <v>1941</v>
      </c>
      <c r="K108" s="106" t="str">
        <f>IF(ISNUMBER(SEARCH("*female*",P108)),"female",IF(ISNUMBER(SEARCH("*male*",P108)),"male",""))</f>
        <v>male</v>
      </c>
      <c r="L108" s="107" t="str">
        <f>IF(P108="","",IF(ISERROR(MID(P108,FIND("male,",P108)+6,(FIND(")",P108)-(FIND("male,",P108)+6))))=TRUE,"missing/error",MID(P108,FIND("male,",P108)+6,(FIND(")",P108)-(FIND("male,",P108)+6)))))</f>
        <v>no_dna01</v>
      </c>
      <c r="M108" s="108" t="str">
        <f>IF(I108="","",(MID(I108,(SEARCH("^^",SUBSTITUTE(I108," ","^^",LEN(I108)-LEN(SUBSTITUTE(I108," ","")))))+1,99)&amp;"_"&amp;LEFT(I108,FIND(" ",I108)-1)&amp;"_"&amp;J108))</f>
        <v>Hernes_Gudmund_1941</v>
      </c>
      <c r="N108" s="2" t="str">
        <f>IF(P108="","",IF((LEN(P108)-LEN(SUBSTITUTE(P108,"male","")))/LEN("male")&gt;1,"!",IF(RIGHT(P108,1)=")","",IF(RIGHT(P108,2)=") ","",IF(RIGHT(P108,2)=").","","!!")))))</f>
        <v/>
      </c>
      <c r="O108" s="99"/>
      <c r="P108" s="244" t="s">
        <v>741</v>
      </c>
      <c r="Q108" s="100" t="str">
        <f>IF(U108="","",Q$3)</f>
        <v/>
      </c>
      <c r="R108" s="101" t="str">
        <f>IF(U108="","",Q$1)</f>
        <v/>
      </c>
      <c r="S108" s="102"/>
      <c r="T108" s="103"/>
      <c r="U108" s="104" t="str">
        <f>IF(AB108="","",IF(ISNUMBER(SEARCH(":",AB108)),MID(AB108,FIND(":",AB108)+2,FIND("(",AB108)-FIND(":",AB108)-3),LEFT(AB108,FIND("(",AB108)-2)))</f>
        <v/>
      </c>
      <c r="V108" s="105" t="str">
        <f>IF(AB108="","",MID(AB108,FIND("(",AB108)+1,4))</f>
        <v/>
      </c>
      <c r="W108" s="106" t="str">
        <f>IF(ISNUMBER(SEARCH("*female*",AB108)),"female",IF(ISNUMBER(SEARCH("*male*",AB108)),"male",""))</f>
        <v/>
      </c>
      <c r="X108" s="107" t="str">
        <f>IF(AB108="","",IF(ISERROR(MID(AB108,FIND("male,",AB108)+6,(FIND(")",AB108)-(FIND("male,",AB108)+6))))=TRUE,"missing/error",MID(AB108,FIND("male,",AB108)+6,(FIND(")",AB108)-(FIND("male,",AB108)+6)))))</f>
        <v/>
      </c>
      <c r="Y108" s="108" t="str">
        <f>IF(U108="","",(MID(U108,(SEARCH("^^",SUBSTITUTE(U108," ","^^",LEN(U108)-LEN(SUBSTITUTE(U108," ","")))))+1,99)&amp;"_"&amp;LEFT(U108,FIND(" ",U108)-1)&amp;"_"&amp;V108))</f>
        <v/>
      </c>
      <c r="Z108" s="2" t="str">
        <f>IF(AB108="","",IF((LEN(AB108)-LEN(SUBSTITUTE(AB108,"male","")))/LEN("male")&gt;1,"!",IF(RIGHT(AB108,1)=")","",IF(RIGHT(AB108,2)=") ","",IF(RIGHT(AB108,2)=").","","!!")))))</f>
        <v/>
      </c>
      <c r="AA108" s="99"/>
      <c r="AB108" s="244" t="s">
        <v>292</v>
      </c>
      <c r="AC108" s="100" t="str">
        <f>IF(AG108="","",AC$3)</f>
        <v/>
      </c>
      <c r="AD108" s="101" t="str">
        <f>IF(AG108="","",AC$1)</f>
        <v/>
      </c>
      <c r="AE108" s="102" t="s">
        <v>292</v>
      </c>
      <c r="AF108" s="103" t="s">
        <v>292</v>
      </c>
      <c r="AG108" s="104" t="str">
        <f>IF(AN108="","",IF(ISNUMBER(SEARCH(":",AN108)),MID(AN108,FIND(":",AN108)+2,FIND("(",AN108)-FIND(":",AN108)-3),LEFT(AN108,FIND("(",AN108)-2)))</f>
        <v/>
      </c>
      <c r="AH108" s="105" t="str">
        <f>IF(AN108="","",MID(AN108,FIND("(",AN108)+1,4))</f>
        <v/>
      </c>
      <c r="AI108" s="106" t="str">
        <f>IF(ISNUMBER(SEARCH("*female*",AN108)),"female",IF(ISNUMBER(SEARCH("*male*",AN108)),"male",""))</f>
        <v/>
      </c>
      <c r="AJ108" s="107" t="str">
        <f>IF(AN108="","",IF(ISERROR(MID(AN108,FIND("male,",AN108)+6,(FIND(")",AN108)-(FIND("male,",AN108)+6))))=TRUE,"missing/error",MID(AN108,FIND("male,",AN108)+6,(FIND(")",AN108)-(FIND("male,",AN108)+6)))))</f>
        <v/>
      </c>
      <c r="AK108" s="108" t="str">
        <f>IF(AG108="","",(MID(AG108,(SEARCH("^^",SUBSTITUTE(AG108," ","^^",LEN(AG108)-LEN(SUBSTITUTE(AG108," ","")))))+1,99)&amp;"_"&amp;LEFT(AG108,FIND(" ",AG108)-1)&amp;"_"&amp;AH108))</f>
        <v/>
      </c>
      <c r="AL108" s="2" t="str">
        <f>IF(AN108="","",IF((LEN(AN108)-LEN(SUBSTITUTE(AN108,"male","")))/LEN("male")&gt;1,"!",IF(RIGHT(AN108,1)=")","",IF(RIGHT(AN108,2)=") ","",IF(RIGHT(AN108,2)=").","","!!")))))</f>
        <v/>
      </c>
      <c r="AM108" s="99"/>
      <c r="AN108" s="244" t="s">
        <v>292</v>
      </c>
      <c r="AO108" s="100" t="str">
        <f>IF(AS108="","",AO$3)</f>
        <v/>
      </c>
      <c r="AP108" s="101" t="str">
        <f>IF(AS108="","",AO$1)</f>
        <v/>
      </c>
      <c r="AQ108" s="102" t="s">
        <v>292</v>
      </c>
      <c r="AR108" s="103" t="s">
        <v>292</v>
      </c>
      <c r="AS108" s="104" t="str">
        <f>IF(AZ108="","",IF(ISNUMBER(SEARCH(":",AZ108)),MID(AZ108,FIND(":",AZ108)+2,FIND("(",AZ108)-FIND(":",AZ108)-3),LEFT(AZ108,FIND("(",AZ108)-2)))</f>
        <v/>
      </c>
      <c r="AT108" s="105" t="str">
        <f>IF(AZ108="","",MID(AZ108,FIND("(",AZ108)+1,4))</f>
        <v/>
      </c>
      <c r="AU108" s="106" t="str">
        <f>IF(ISNUMBER(SEARCH("*female*",AZ108)),"female",IF(ISNUMBER(SEARCH("*male*",AZ108)),"male",""))</f>
        <v/>
      </c>
      <c r="AV108" s="107" t="s">
        <v>292</v>
      </c>
      <c r="AW108" s="108" t="str">
        <f>IF(AS108="","",(MID(AS108,(SEARCH("^^",SUBSTITUTE(AS108," ","^^",LEN(AS108)-LEN(SUBSTITUTE(AS108," ","")))))+1,99)&amp;"_"&amp;LEFT(AS108,FIND(" ",AS108)-1)&amp;"_"&amp;AT108))</f>
        <v/>
      </c>
      <c r="AX108" s="2" t="str">
        <f>IF(AZ108="","",IF((LEN(AZ108)-LEN(SUBSTITUTE(AZ108,"male","")))/LEN("male")&gt;1,"!",IF(RIGHT(AZ108,1)=")","",IF(RIGHT(AZ108,2)=") ","",IF(RIGHT(AZ108,2)=").","","!!")))))</f>
        <v/>
      </c>
      <c r="AY108" s="99"/>
      <c r="AZ108" s="244" t="s">
        <v>292</v>
      </c>
      <c r="BA108" s="100" t="str">
        <f>IF(BE108="","",BA$3)</f>
        <v/>
      </c>
      <c r="BB108" s="101" t="str">
        <f>IF(BE108="","",BA$1)</f>
        <v/>
      </c>
      <c r="BC108" s="102" t="s">
        <v>292</v>
      </c>
      <c r="BD108" s="103" t="s">
        <v>292</v>
      </c>
      <c r="BE108" s="104" t="str">
        <f>IF(BL108="","",IF(ISNUMBER(SEARCH(":",BL108)),MID(BL108,FIND(":",BL108)+2,FIND("(",BL108)-FIND(":",BL108)-3),LEFT(BL108,FIND("(",BL108)-2)))</f>
        <v/>
      </c>
      <c r="BF108" s="105" t="str">
        <f>IF(BL108="","",MID(BL108,FIND("(",BL108)+1,4))</f>
        <v/>
      </c>
      <c r="BG108" s="106" t="str">
        <f>IF(ISNUMBER(SEARCH("*female*",BL108)),"female",IF(ISNUMBER(SEARCH("*male*",BL108)),"male",""))</f>
        <v/>
      </c>
      <c r="BH108" s="107" t="str">
        <f>IF(BL108="","",IF(ISERROR(MID(BL108,FIND("male,",BL108)+6,(FIND(")",BL108)-(FIND("male,",BL108)+6))))=TRUE,"missing/error",MID(BL108,FIND("male,",BL108)+6,(FIND(")",BL108)-(FIND("male,",BL108)+6)))))</f>
        <v/>
      </c>
      <c r="BI108" s="108" t="str">
        <f>IF(BE108="","",(MID(BE108,(SEARCH("^^",SUBSTITUTE(BE108," ","^^",LEN(BE108)-LEN(SUBSTITUTE(BE108," ","")))))+1,99)&amp;"_"&amp;LEFT(BE108,FIND(" ",BE108)-1)&amp;"_"&amp;BF108))</f>
        <v/>
      </c>
      <c r="BJ108" s="2" t="str">
        <f>IF(BL108="","",IF((LEN(BL108)-LEN(SUBSTITUTE(BL108,"male","")))/LEN("male")&gt;1,"!",IF(RIGHT(BL108,1)=")","",IF(RIGHT(BL108,2)=") ","",IF(RIGHT(BL108,2)=").","","!!")))))</f>
        <v/>
      </c>
      <c r="BK108" s="99"/>
      <c r="BL108" s="244" t="s">
        <v>292</v>
      </c>
      <c r="BM108" s="100">
        <f>IF(BQ108="","",BM$3)</f>
        <v>38642</v>
      </c>
      <c r="BN108" s="101" t="str">
        <f>IF(BQ108="","",BM$1)</f>
        <v>Bondevik II</v>
      </c>
      <c r="BO108" s="102">
        <v>37183</v>
      </c>
      <c r="BP108" s="103">
        <v>38642</v>
      </c>
      <c r="BQ108" s="104" t="str">
        <f>IF(BX108="","",IF(ISNUMBER(SEARCH(":",BX108)),MID(BX108,FIND(":",BX108)+2,FIND("(",BX108)-FIND(":",BX108)-3),LEFT(BX108,FIND("(",BX108)-2)))</f>
        <v>Kristin Clemet</v>
      </c>
      <c r="BR108" s="105" t="str">
        <f>IF(BX108="","",MID(BX108,FIND("(",BX108)+1,4))</f>
        <v>1957</v>
      </c>
      <c r="BS108" s="106" t="str">
        <f>IF(ISNUMBER(SEARCH("*female*",BX108)),"female",IF(ISNUMBER(SEARCH("*male*",BX108)),"male",""))</f>
        <v>female</v>
      </c>
      <c r="BT108" s="107" t="s">
        <v>299</v>
      </c>
      <c r="BU108" s="108" t="str">
        <f>IF(BQ108="","",(MID(BQ108,(SEARCH("^^",SUBSTITUTE(BQ108," ","^^",LEN(BQ108)-LEN(SUBSTITUTE(BQ108," ","")))))+1,99)&amp;"_"&amp;LEFT(BQ108,FIND(" ",BQ108)-1)&amp;"_"&amp;BR108))</f>
        <v>Clemet_Kristin_1957</v>
      </c>
      <c r="BV108" s="2" t="str">
        <f>IF(BX108="","",IF((LEN(BX108)-LEN(SUBSTITUTE(BX108,"male","")))/LEN("male")&gt;1,"!",IF(RIGHT(BX108,1)=")","",IF(RIGHT(BX108,2)=") ","",IF(RIGHT(BX108,2)=").","","!!")))))</f>
        <v/>
      </c>
      <c r="BW108" s="99"/>
      <c r="BX108" s="244" t="s">
        <v>669</v>
      </c>
      <c r="BY108" s="100"/>
      <c r="BZ108" s="101"/>
      <c r="CA108" s="102"/>
      <c r="CB108" s="103"/>
      <c r="CC108" s="104"/>
      <c r="CD108" s="105"/>
      <c r="CE108" s="106"/>
      <c r="CF108" s="107"/>
      <c r="CG108" s="108"/>
      <c r="CI108" s="99"/>
      <c r="CJ108" s="244"/>
      <c r="CK108" s="100"/>
      <c r="CL108" s="101"/>
      <c r="CM108" s="102"/>
      <c r="CN108" s="103"/>
      <c r="CO108" s="104"/>
      <c r="CP108" s="105"/>
      <c r="CQ108" s="106"/>
      <c r="CR108" s="107"/>
      <c r="CS108" s="108"/>
      <c r="CU108" s="99"/>
      <c r="CV108" s="244"/>
      <c r="CW108" s="100"/>
      <c r="CX108" s="101"/>
      <c r="CY108" s="102"/>
      <c r="CZ108" s="102"/>
      <c r="DA108" s="104"/>
      <c r="DB108" s="105"/>
      <c r="DC108" s="106"/>
      <c r="DD108" s="107"/>
      <c r="DE108" s="108"/>
      <c r="DG108" s="99"/>
      <c r="DH108" s="246"/>
      <c r="DI108" s="100" t="str">
        <f t="shared" si="1350"/>
        <v/>
      </c>
      <c r="DJ108" s="101" t="str">
        <f t="shared" si="1351"/>
        <v/>
      </c>
      <c r="DK108" s="102" t="str">
        <f t="shared" si="1095"/>
        <v/>
      </c>
      <c r="DL108" s="102" t="str">
        <f t="shared" si="1096"/>
        <v/>
      </c>
      <c r="DM108" s="104" t="str">
        <f t="shared" si="1352"/>
        <v/>
      </c>
      <c r="DN108" s="105" t="str">
        <f t="shared" si="1353"/>
        <v/>
      </c>
      <c r="DO108" s="106" t="str">
        <f t="shared" si="1354"/>
        <v/>
      </c>
      <c r="DP108" s="107" t="str">
        <f t="shared" si="1355"/>
        <v/>
      </c>
      <c r="DQ108" s="108" t="str">
        <f t="shared" si="1356"/>
        <v/>
      </c>
      <c r="DR108" s="2" t="str">
        <f>IF(DT108="","",IF((LEN(DT108)-LEN(SUBSTITUTE(DT108,"male","")))/LEN("male")&gt;1,"!",IF(RIGHT(DT108,1)=")","",IF(RIGHT(DT108,2)=") ","",IF(RIGHT(DT108,2)=").","","!!")))))</f>
        <v/>
      </c>
      <c r="DS108" s="99"/>
      <c r="DT108" s="244"/>
      <c r="DU108" s="100" t="str">
        <f t="shared" si="1046"/>
        <v/>
      </c>
      <c r="DV108" s="101" t="str">
        <f>IF(DY108="","",DU$1)</f>
        <v/>
      </c>
      <c r="DW108" s="102" t="str">
        <f t="shared" si="1110"/>
        <v/>
      </c>
      <c r="DX108" s="102" t="str">
        <f t="shared" si="1111"/>
        <v/>
      </c>
      <c r="DY108" s="104" t="str">
        <f>IF(EF108="","",IF(ISNUMBER(SEARCH(":",EF108)),MID(EF108,FIND(":",EF108)+2,FIND("(",EF108)-FIND(":",EF108)-3),LEFT(EF108,FIND("(",EF108)-2)))</f>
        <v/>
      </c>
      <c r="DZ108" s="105" t="str">
        <f>IF(EF108="","",MID(EF108,FIND("(",EF108)+1,4))</f>
        <v/>
      </c>
      <c r="EA108" s="106" t="str">
        <f>IF(ISNUMBER(SEARCH("*female*",EF108)),"female",IF(ISNUMBER(SEARCH("*male*",EF108)),"male",""))</f>
        <v/>
      </c>
      <c r="EB108" s="107" t="str">
        <f>IF(EF108="","",IF(ISERROR(MID(EF108,FIND("male,",EF108)+6,(FIND(")",EF108)-(FIND("male,",EF108)+6))))=TRUE,"missing/error",MID(EF108,FIND("male,",EF108)+6,(FIND(")",EF108)-(FIND("male,",EF108)+6)))))</f>
        <v/>
      </c>
      <c r="EC108" s="108" t="str">
        <f>IF(DY108="","",(MID(DY108,(SEARCH("^^",SUBSTITUTE(DY108," ","^^",LEN(DY108)-LEN(SUBSTITUTE(DY108," ","")))))+1,99)&amp;"_"&amp;LEFT(DY108,FIND(" ",DY108)-1)&amp;"_"&amp;DZ108))</f>
        <v/>
      </c>
      <c r="ED108" s="2" t="str">
        <f>IF(EF108="","",IF((LEN(EF108)-LEN(SUBSTITUTE(EF108,"male","")))/LEN("male")&gt;1,"!",IF(RIGHT(EF108,1)=")","",IF(RIGHT(EF108,2)=") ","",IF(RIGHT(EF108,2)=").","","!!")))))</f>
        <v/>
      </c>
      <c r="EE108" s="99"/>
      <c r="EF108" s="244"/>
      <c r="EG108" s="100" t="str">
        <f t="shared" si="1047"/>
        <v/>
      </c>
      <c r="EH108" s="101" t="str">
        <f>IF(EK108="","",EG$1)</f>
        <v/>
      </c>
      <c r="EI108" s="102" t="str">
        <f t="shared" si="623"/>
        <v/>
      </c>
      <c r="EJ108" s="102" t="str">
        <f t="shared" si="614"/>
        <v/>
      </c>
      <c r="EK108" s="104" t="str">
        <f>IF(ER108="","",IF(ISNUMBER(SEARCH(":",ER108)),MID(ER108,FIND(":",ER108)+2,FIND("(",ER108)-FIND(":",ER108)-3),LEFT(ER108,FIND("(",ER108)-2)))</f>
        <v/>
      </c>
      <c r="EL108" s="105" t="str">
        <f>IF(ER108="","",MID(ER108,FIND("(",ER108)+1,4))</f>
        <v/>
      </c>
      <c r="EM108" s="106" t="str">
        <f>IF(ISNUMBER(SEARCH("*female*",ER108)),"female",IF(ISNUMBER(SEARCH("*male*",ER108)),"male",""))</f>
        <v/>
      </c>
      <c r="EN108" s="107" t="str">
        <f>IF(ER108="","",IF(ISERROR(MID(ER108,FIND("male,",ER108)+6,(FIND(")",ER108)-(FIND("male,",ER108)+6))))=TRUE,"missing/error",MID(ER108,FIND("male,",ER108)+6,(FIND(")",ER108)-(FIND("male,",ER108)+6)))))</f>
        <v/>
      </c>
      <c r="EO108" s="108" t="str">
        <f>IF(EK108="","",(MID(EK108,(SEARCH("^^",SUBSTITUTE(EK108," ","^^",LEN(EK108)-LEN(SUBSTITUTE(EK108," ","")))))+1,99)&amp;"_"&amp;LEFT(EK108,FIND(" ",EK108)-1)&amp;"_"&amp;EL108))</f>
        <v/>
      </c>
      <c r="EP108" s="2" t="str">
        <f>IF(ER108="","",IF((LEN(ER108)-LEN(SUBSTITUTE(ER108,"male","")))/LEN("male")&gt;1,"!",IF(RIGHT(ER108,1)=")","",IF(RIGHT(ER108,2)=") ","",IF(RIGHT(ER108,2)=").","","!!")))))</f>
        <v/>
      </c>
      <c r="EQ108" s="99"/>
      <c r="ER108" s="244"/>
      <c r="ES108" s="100" t="str">
        <f t="shared" si="1048"/>
        <v/>
      </c>
      <c r="ET108" s="101" t="str">
        <f t="shared" si="1049"/>
        <v/>
      </c>
      <c r="EU108" s="102" t="str">
        <f t="shared" si="1050"/>
        <v/>
      </c>
      <c r="EV108" s="102" t="str">
        <f t="shared" si="1051"/>
        <v/>
      </c>
      <c r="EW108" s="104" t="str">
        <f t="shared" si="1052"/>
        <v/>
      </c>
      <c r="EX108" s="105" t="str">
        <f t="shared" si="1053"/>
        <v/>
      </c>
      <c r="EY108" s="106" t="str">
        <f t="shared" si="1054"/>
        <v/>
      </c>
      <c r="EZ108" s="107" t="str">
        <f t="shared" si="1055"/>
        <v/>
      </c>
      <c r="FA108" s="108" t="str">
        <f t="shared" si="1056"/>
        <v/>
      </c>
      <c r="FB108" s="2" t="str">
        <f t="shared" si="1057"/>
        <v/>
      </c>
      <c r="FC108" s="99"/>
      <c r="FD108" s="244"/>
      <c r="FE108" s="100"/>
      <c r="FF108" s="101" t="str">
        <f>IF(FI108="","",FE$1)</f>
        <v/>
      </c>
      <c r="FG108" s="102"/>
      <c r="FH108" s="103"/>
      <c r="FI108" s="104" t="str">
        <f>IF(FP108="","",IF(ISNUMBER(SEARCH(":",FP108)),MID(FP108,FIND(":",FP108)+2,FIND("(",FP108)-FIND(":",FP108)-3),LEFT(FP108,FIND("(",FP108)-2)))</f>
        <v/>
      </c>
      <c r="FJ108" s="105" t="str">
        <f>IF(FP108="","",MID(FP108,FIND("(",FP108)+1,4))</f>
        <v/>
      </c>
      <c r="FK108" s="106" t="str">
        <f>IF(ISNUMBER(SEARCH("*female*",FP108)),"female",IF(ISNUMBER(SEARCH("*male*",FP108)),"male",""))</f>
        <v/>
      </c>
      <c r="FL108" s="107" t="str">
        <f>IF(FP108="","",IF(ISERROR(MID(FP108,FIND("male,",FP108)+6,(FIND(")",FP108)-(FIND("male,",FP108)+6))))=TRUE,"missing/error",MID(FP108,FIND("male,",FP108)+6,(FIND(")",FP108)-(FIND("male,",FP108)+6)))))</f>
        <v/>
      </c>
      <c r="FM108" s="108" t="str">
        <f>IF(FI108="","",(MID(FI108,(SEARCH("^^",SUBSTITUTE(FI108," ","^^",LEN(FI108)-LEN(SUBSTITUTE(FI108," ","")))))+1,99)&amp;"_"&amp;LEFT(FI108,FIND(" ",FI108)-1)&amp;"_"&amp;FJ108))</f>
        <v/>
      </c>
      <c r="FN108" s="2" t="str">
        <f>IF(FP108="","",IF((LEN(FP108)-LEN(SUBSTITUTE(FP108,"male","")))/LEN("male")&gt;1,"!",IF(RIGHT(FP108,1)=")","",IF(RIGHT(FP108,2)=") ","",IF(RIGHT(FP108,2)=").","","!!")))))</f>
        <v/>
      </c>
      <c r="FO108" s="99"/>
      <c r="FP108" s="244"/>
      <c r="FQ108" s="100" t="str">
        <f>IF(FU108="","",FQ$3)</f>
        <v/>
      </c>
      <c r="FR108" s="101" t="str">
        <f>IF(FU108="","",FQ$1)</f>
        <v/>
      </c>
      <c r="FS108" s="102"/>
      <c r="FT108" s="103"/>
      <c r="FU108" s="104" t="str">
        <f>IF(GB108="","",IF(ISNUMBER(SEARCH(":",GB108)),MID(GB108,FIND(":",GB108)+2,FIND("(",GB108)-FIND(":",GB108)-3),LEFT(GB108,FIND("(",GB108)-2)))</f>
        <v/>
      </c>
      <c r="FV108" s="105" t="str">
        <f>IF(GB108="","",MID(GB108,FIND("(",GB108)+1,4))</f>
        <v/>
      </c>
      <c r="FW108" s="106" t="str">
        <f>IF(ISNUMBER(SEARCH("*female*",GB108)),"female",IF(ISNUMBER(SEARCH("*male*",GB108)),"male",""))</f>
        <v/>
      </c>
      <c r="FX108" s="107" t="str">
        <f>IF(GB108="","",IF(ISERROR(MID(GB108,FIND("male,",GB108)+6,(FIND(")",GB108)-(FIND("male,",GB108)+6))))=TRUE,"missing/error",MID(GB108,FIND("male,",GB108)+6,(FIND(")",GB108)-(FIND("male,",GB108)+6)))))</f>
        <v/>
      </c>
      <c r="FY108" s="108" t="str">
        <f>IF(FU108="","",(MID(FU108,(SEARCH("^^",SUBSTITUTE(FU108," ","^^",LEN(FU108)-LEN(SUBSTITUTE(FU108," ","")))))+1,99)&amp;"_"&amp;LEFT(FU108,FIND(" ",FU108)-1)&amp;"_"&amp;FV108))</f>
        <v/>
      </c>
      <c r="FZ108" s="2" t="str">
        <f>IF(GB108="","",IF((LEN(GB108)-LEN(SUBSTITUTE(GB108,"male","")))/LEN("male")&gt;1,"!",IF(RIGHT(GB108,1)=")","",IF(RIGHT(GB108,2)=") ","",IF(RIGHT(GB108,2)=").","","!!")))))</f>
        <v/>
      </c>
      <c r="GA108" s="99"/>
      <c r="GB108" s="244"/>
      <c r="GC108" s="100" t="str">
        <f>IF(GG108="","",GC$3)</f>
        <v/>
      </c>
      <c r="GD108" s="101" t="str">
        <f>IF(GG108="","",GC$1)</f>
        <v/>
      </c>
      <c r="GE108" s="102"/>
      <c r="GF108" s="103"/>
      <c r="GG108" s="104" t="str">
        <f>IF(GN108="","",IF(ISNUMBER(SEARCH(":",GN108)),MID(GN108,FIND(":",GN108)+2,FIND("(",GN108)-FIND(":",GN108)-3),LEFT(GN108,FIND("(",GN108)-2)))</f>
        <v/>
      </c>
      <c r="GH108" s="105" t="str">
        <f>IF(GN108="","",MID(GN108,FIND("(",GN108)+1,4))</f>
        <v/>
      </c>
      <c r="GI108" s="106" t="str">
        <f>IF(ISNUMBER(SEARCH("*female*",GN108)),"female",IF(ISNUMBER(SEARCH("*male*",GN108)),"male",""))</f>
        <v/>
      </c>
      <c r="GJ108" s="107" t="str">
        <f>IF(GN108="","",IF(ISERROR(MID(GN108,FIND("male,",GN108)+6,(FIND(")",GN108)-(FIND("male,",GN108)+6))))=TRUE,"missing/error",MID(GN108,FIND("male,",GN108)+6,(FIND(")",GN108)-(FIND("male,",GN108)+6)))))</f>
        <v/>
      </c>
      <c r="GK108" s="108" t="str">
        <f>IF(GG108="","",(MID(GG108,(SEARCH("^^",SUBSTITUTE(GG108," ","^^",LEN(GG108)-LEN(SUBSTITUTE(GG108," ","")))))+1,99)&amp;"_"&amp;LEFT(GG108,FIND(" ",GG108)-1)&amp;"_"&amp;GH108))</f>
        <v/>
      </c>
      <c r="GL108" s="2" t="str">
        <f>IF(GN108="","",IF((LEN(GN108)-LEN(SUBSTITUTE(GN108,"male","")))/LEN("male")&gt;1,"!",IF(RIGHT(GN108,1)=")","",IF(RIGHT(GN108,2)=") ","",IF(RIGHT(GN108,2)=").","","!!")))))</f>
        <v/>
      </c>
      <c r="GM108" s="99"/>
      <c r="GN108" s="244"/>
      <c r="GO108" s="100" t="str">
        <f>IF(GS108="","",GO$3)</f>
        <v/>
      </c>
      <c r="GP108" s="101" t="str">
        <f>IF(GS108="","",GO$1)</f>
        <v/>
      </c>
      <c r="GQ108" s="102"/>
      <c r="GR108" s="103"/>
      <c r="GS108" s="104" t="str">
        <f>IF(GZ108="","",IF(ISNUMBER(SEARCH(":",GZ108)),MID(GZ108,FIND(":",GZ108)+2,FIND("(",GZ108)-FIND(":",GZ108)-3),LEFT(GZ108,FIND("(",GZ108)-2)))</f>
        <v/>
      </c>
      <c r="GT108" s="105" t="str">
        <f>IF(GZ108="","",MID(GZ108,FIND("(",GZ108)+1,4))</f>
        <v/>
      </c>
      <c r="GU108" s="106" t="str">
        <f>IF(ISNUMBER(SEARCH("*female*",GZ108)),"female",IF(ISNUMBER(SEARCH("*male*",GZ108)),"male",""))</f>
        <v/>
      </c>
      <c r="GV108" s="107" t="str">
        <f>IF(GZ108="","",IF(ISERROR(MID(GZ108,FIND("male,",GZ108)+6,(FIND(")",GZ108)-(FIND("male,",GZ108)+6))))=TRUE,"missing/error",MID(GZ108,FIND("male,",GZ108)+6,(FIND(")",GZ108)-(FIND("male,",GZ108)+6)))))</f>
        <v/>
      </c>
      <c r="GW108" s="108" t="str">
        <f>IF(GS108="","",(MID(GS108,(SEARCH("^^",SUBSTITUTE(GS108," ","^^",LEN(GS108)-LEN(SUBSTITUTE(GS108," ","")))))+1,99)&amp;"_"&amp;LEFT(GS108,FIND(" ",GS108)-1)&amp;"_"&amp;GT108))</f>
        <v/>
      </c>
      <c r="GX108" s="2" t="str">
        <f>IF(GZ108="","",IF((LEN(GZ108)-LEN(SUBSTITUTE(GZ108,"male","")))/LEN("male")&gt;1,"!",IF(RIGHT(GZ108,1)=")","",IF(RIGHT(GZ108,2)=") ","",IF(RIGHT(GZ108,2)=").","","!!")))))</f>
        <v/>
      </c>
      <c r="GY108" s="99"/>
      <c r="GZ108" s="244"/>
      <c r="HA108" s="100" t="str">
        <f>IF(HE108="","",HA$3)</f>
        <v/>
      </c>
      <c r="HB108" s="101" t="str">
        <f>IF(HE108="","",HA$1)</f>
        <v/>
      </c>
      <c r="HC108" s="102"/>
      <c r="HD108" s="103"/>
      <c r="HE108" s="104" t="str">
        <f>IF(HL108="","",IF(ISNUMBER(SEARCH(":",HL108)),MID(HL108,FIND(":",HL108)+2,FIND("(",HL108)-FIND(":",HL108)-3),LEFT(HL108,FIND("(",HL108)-2)))</f>
        <v/>
      </c>
      <c r="HF108" s="105" t="str">
        <f>IF(HL108="","",MID(HL108,FIND("(",HL108)+1,4))</f>
        <v/>
      </c>
      <c r="HG108" s="106" t="str">
        <f>IF(ISNUMBER(SEARCH("*female*",HL108)),"female",IF(ISNUMBER(SEARCH("*male*",HL108)),"male",""))</f>
        <v/>
      </c>
      <c r="HH108" s="107" t="str">
        <f>IF(HL108="","",IF(ISERROR(MID(HL108,FIND("male,",HL108)+6,(FIND(")",HL108)-(FIND("male,",HL108)+6))))=TRUE,"missing/error",MID(HL108,FIND("male,",HL108)+6,(FIND(")",HL108)-(FIND("male,",HL108)+6)))))</f>
        <v/>
      </c>
      <c r="HI108" s="108" t="str">
        <f>IF(HE108="","",(MID(HE108,(SEARCH("^^",SUBSTITUTE(HE108," ","^^",LEN(HE108)-LEN(SUBSTITUTE(HE108," ","")))))+1,99)&amp;"_"&amp;LEFT(HE108,FIND(" ",HE108)-1)&amp;"_"&amp;HF108))</f>
        <v/>
      </c>
      <c r="HJ108" s="2" t="str">
        <f>IF(HL108="","",IF((LEN(HL108)-LEN(SUBSTITUTE(HL108,"male","")))/LEN("male")&gt;1,"!",IF(RIGHT(HL108,1)=")","",IF(RIGHT(HL108,2)=") ","",IF(RIGHT(HL108,2)=").","","!!")))))</f>
        <v/>
      </c>
      <c r="HK108" s="99"/>
      <c r="HL108" s="244"/>
      <c r="HM108" s="100" t="str">
        <f>IF(HQ108="","",HM$3)</f>
        <v/>
      </c>
      <c r="HN108" s="101" t="str">
        <f>IF(HQ108="","",HM$1)</f>
        <v/>
      </c>
      <c r="HO108" s="102"/>
      <c r="HP108" s="103"/>
      <c r="HQ108" s="104" t="str">
        <f>IF(HX108="","",IF(ISNUMBER(SEARCH(":",HX108)),MID(HX108,FIND(":",HX108)+2,FIND("(",HX108)-FIND(":",HX108)-3),LEFT(HX108,FIND("(",HX108)-2)))</f>
        <v/>
      </c>
      <c r="HR108" s="105" t="str">
        <f>IF(HX108="","",MID(HX108,FIND("(",HX108)+1,4))</f>
        <v/>
      </c>
      <c r="HS108" s="106" t="str">
        <f>IF(ISNUMBER(SEARCH("*female*",HX108)),"female",IF(ISNUMBER(SEARCH("*male*",HX108)),"male",""))</f>
        <v/>
      </c>
      <c r="HT108" s="107" t="str">
        <f>IF(HX108="","",IF(ISERROR(MID(HX108,FIND("male,",HX108)+6,(FIND(")",HX108)-(FIND("male,",HX108)+6))))=TRUE,"missing/error",MID(HX108,FIND("male,",HX108)+6,(FIND(")",HX108)-(FIND("male,",HX108)+6)))))</f>
        <v/>
      </c>
      <c r="HU108" s="108" t="str">
        <f>IF(HQ108="","",(MID(HQ108,(SEARCH("^^",SUBSTITUTE(HQ108," ","^^",LEN(HQ108)-LEN(SUBSTITUTE(HQ108," ","")))))+1,99)&amp;"_"&amp;LEFT(HQ108,FIND(" ",HQ108)-1)&amp;"_"&amp;HR108))</f>
        <v/>
      </c>
      <c r="HV108" s="2" t="str">
        <f>IF(HX108="","",IF((LEN(HX108)-LEN(SUBSTITUTE(HX108,"male","")))/LEN("male")&gt;1,"!",IF(RIGHT(HX108,1)=")","",IF(RIGHT(HX108,2)=") ","",IF(RIGHT(HX108,2)=").","","!!")))))</f>
        <v/>
      </c>
      <c r="HW108" s="99"/>
      <c r="HX108" s="244"/>
      <c r="HY108" s="100" t="str">
        <f>IF(IC108="","",HY$3)</f>
        <v/>
      </c>
      <c r="HZ108" s="101" t="str">
        <f>IF(IC108="","",HY$1)</f>
        <v/>
      </c>
      <c r="IA108" s="102"/>
      <c r="IB108" s="103"/>
      <c r="IC108" s="104" t="str">
        <f>IF(IJ108="","",IF(ISNUMBER(SEARCH(":",IJ108)),MID(IJ108,FIND(":",IJ108)+2,FIND("(",IJ108)-FIND(":",IJ108)-3),LEFT(IJ108,FIND("(",IJ108)-2)))</f>
        <v/>
      </c>
      <c r="ID108" s="105" t="str">
        <f>IF(IJ108="","",MID(IJ108,FIND("(",IJ108)+1,4))</f>
        <v/>
      </c>
      <c r="IE108" s="106" t="str">
        <f>IF(ISNUMBER(SEARCH("*female*",IJ108)),"female",IF(ISNUMBER(SEARCH("*male*",IJ108)),"male",""))</f>
        <v/>
      </c>
      <c r="IF108" s="107" t="str">
        <f>IF(IJ108="","",IF(ISERROR(MID(IJ108,FIND("male,",IJ108)+6,(FIND(")",IJ108)-(FIND("male,",IJ108)+6))))=TRUE,"missing/error",MID(IJ108,FIND("male,",IJ108)+6,(FIND(")",IJ108)-(FIND("male,",IJ108)+6)))))</f>
        <v/>
      </c>
      <c r="IG108" s="108" t="str">
        <f>IF(IC108="","",(MID(IC108,(SEARCH("^^",SUBSTITUTE(IC108," ","^^",LEN(IC108)-LEN(SUBSTITUTE(IC108," ","")))))+1,99)&amp;"_"&amp;LEFT(IC108,FIND(" ",IC108)-1)&amp;"_"&amp;ID108))</f>
        <v/>
      </c>
      <c r="IH108" s="2" t="str">
        <f>IF(IJ108="","",IF((LEN(IJ108)-LEN(SUBSTITUTE(IJ108,"male","")))/LEN("male")&gt;1,"!",IF(RIGHT(IJ108,1)=")","",IF(RIGHT(IJ108,2)=") ","",IF(RIGHT(IJ108,2)=").","","!!")))))</f>
        <v/>
      </c>
      <c r="II108" s="99"/>
      <c r="IJ108" s="244"/>
      <c r="IK108" s="100" t="str">
        <f>IF(IO108="","",IK$3)</f>
        <v/>
      </c>
      <c r="IL108" s="101" t="str">
        <f>IF(IO108="","",IK$1)</f>
        <v/>
      </c>
      <c r="IM108" s="102"/>
      <c r="IN108" s="103"/>
      <c r="IO108" s="104" t="str">
        <f>IF(IV108="","",IF(ISNUMBER(SEARCH(":",IV108)),MID(IV108,FIND(":",IV108)+2,FIND("(",IV108)-FIND(":",IV108)-3),LEFT(IV108,FIND("(",IV108)-2)))</f>
        <v/>
      </c>
      <c r="IP108" s="105" t="str">
        <f>IF(IV108="","",MID(IV108,FIND("(",IV108)+1,4))</f>
        <v/>
      </c>
      <c r="IQ108" s="106" t="str">
        <f>IF(ISNUMBER(SEARCH("*female*",IV108)),"female",IF(ISNUMBER(SEARCH("*male*",IV108)),"male",""))</f>
        <v/>
      </c>
      <c r="IR108" s="107" t="str">
        <f>IF(IV108="","",IF(ISERROR(MID(IV108,FIND("male,",IV108)+6,(FIND(")",IV108)-(FIND("male,",IV108)+6))))=TRUE,"missing/error",MID(IV108,FIND("male,",IV108)+6,(FIND(")",IV108)-(FIND("male,",IV108)+6)))))</f>
        <v/>
      </c>
      <c r="IS108" s="108" t="str">
        <f>IF(IO108="","",(MID(IO108,(SEARCH("^^",SUBSTITUTE(IO108," ","^^",LEN(IO108)-LEN(SUBSTITUTE(IO108," ","")))))+1,99)&amp;"_"&amp;LEFT(IO108,FIND(" ",IO108)-1)&amp;"_"&amp;IP108))</f>
        <v/>
      </c>
      <c r="IT108" s="2" t="str">
        <f>IF(IV108="","",IF((LEN(IV108)-LEN(SUBSTITUTE(IV108,"male","")))/LEN("male")&gt;1,"!",IF(RIGHT(IV108,1)=")","",IF(RIGHT(IV108,2)=") ","",IF(RIGHT(IV108,2)=").","","!!")))))</f>
        <v/>
      </c>
      <c r="IU108" s="99"/>
      <c r="IV108" s="244"/>
      <c r="IW108" s="100" t="str">
        <f>IF(JA108="","",IW$3)</f>
        <v/>
      </c>
      <c r="IX108" s="101" t="str">
        <f>IF(JA108="","",IW$1)</f>
        <v/>
      </c>
      <c r="IY108" s="102"/>
      <c r="IZ108" s="103"/>
      <c r="JA108" s="104" t="str">
        <f>IF(JH108="","",IF(ISNUMBER(SEARCH(":",JH108)),MID(JH108,FIND(":",JH108)+2,FIND("(",JH108)-FIND(":",JH108)-3),LEFT(JH108,FIND("(",JH108)-2)))</f>
        <v/>
      </c>
      <c r="JB108" s="105" t="str">
        <f>IF(JH108="","",MID(JH108,FIND("(",JH108)+1,4))</f>
        <v/>
      </c>
      <c r="JC108" s="106" t="str">
        <f>IF(ISNUMBER(SEARCH("*female*",JH108)),"female",IF(ISNUMBER(SEARCH("*male*",JH108)),"male",""))</f>
        <v/>
      </c>
      <c r="JD108" s="107" t="str">
        <f>IF(JH108="","",IF(ISERROR(MID(JH108,FIND("male,",JH108)+6,(FIND(")",JH108)-(FIND("male,",JH108)+6))))=TRUE,"missing/error",MID(JH108,FIND("male,",JH108)+6,(FIND(")",JH108)-(FIND("male,",JH108)+6)))))</f>
        <v/>
      </c>
      <c r="JE108" s="108" t="str">
        <f>IF(JA108="","",(MID(JA108,(SEARCH("^^",SUBSTITUTE(JA108," ","^^",LEN(JA108)-LEN(SUBSTITUTE(JA108," ","")))))+1,99)&amp;"_"&amp;LEFT(JA108,FIND(" ",JA108)-1)&amp;"_"&amp;JB108))</f>
        <v/>
      </c>
      <c r="JF108" s="2" t="str">
        <f>IF(JH108="","",IF((LEN(JH108)-LEN(SUBSTITUTE(JH108,"male","")))/LEN("male")&gt;1,"!",IF(RIGHT(JH108,1)=")","",IF(RIGHT(JH108,2)=") ","",IF(RIGHT(JH108,2)=").","","!!")))))</f>
        <v/>
      </c>
      <c r="JG108" s="99"/>
      <c r="JH108" s="244"/>
      <c r="JI108" s="100" t="str">
        <f>IF(JM108="","",JI$3)</f>
        <v/>
      </c>
      <c r="JJ108" s="101" t="str">
        <f>IF(JM108="","",JI$1)</f>
        <v/>
      </c>
      <c r="JK108" s="102"/>
      <c r="JL108" s="103"/>
      <c r="JM108" s="104" t="str">
        <f>IF(JT108="","",IF(ISNUMBER(SEARCH(":",JT108)),MID(JT108,FIND(":",JT108)+2,FIND("(",JT108)-FIND(":",JT108)-3),LEFT(JT108,FIND("(",JT108)-2)))</f>
        <v/>
      </c>
      <c r="JN108" s="105" t="str">
        <f>IF(JT108="","",MID(JT108,FIND("(",JT108)+1,4))</f>
        <v/>
      </c>
      <c r="JO108" s="106" t="str">
        <f>IF(ISNUMBER(SEARCH("*female*",JT108)),"female",IF(ISNUMBER(SEARCH("*male*",JT108)),"male",""))</f>
        <v/>
      </c>
      <c r="JP108" s="107" t="str">
        <f>IF(JT108="","",IF(ISERROR(MID(JT108,FIND("male,",JT108)+6,(FIND(")",JT108)-(FIND("male,",JT108)+6))))=TRUE,"missing/error",MID(JT108,FIND("male,",JT108)+6,(FIND(")",JT108)-(FIND("male,",JT108)+6)))))</f>
        <v/>
      </c>
      <c r="JQ108" s="108" t="str">
        <f>IF(JM108="","",(MID(JM108,(SEARCH("^^",SUBSTITUTE(JM108," ","^^",LEN(JM108)-LEN(SUBSTITUTE(JM108," ","")))))+1,99)&amp;"_"&amp;LEFT(JM108,FIND(" ",JM108)-1)&amp;"_"&amp;JN108))</f>
        <v/>
      </c>
      <c r="JR108" s="2" t="str">
        <f>IF(JT108="","",IF((LEN(JT108)-LEN(SUBSTITUTE(JT108,"male","")))/LEN("male")&gt;1,"!",IF(RIGHT(JT108,1)=")","",IF(RIGHT(JT108,2)=") ","",IF(RIGHT(JT108,2)=").","","!!")))))</f>
        <v/>
      </c>
      <c r="JS108" s="99"/>
      <c r="JT108" s="244"/>
      <c r="JU108" s="100" t="str">
        <f>IF(JY108="","",JU$3)</f>
        <v/>
      </c>
      <c r="JV108" s="101" t="str">
        <f>IF(JY108="","",JU$1)</f>
        <v/>
      </c>
      <c r="JW108" s="102"/>
      <c r="JX108" s="103"/>
      <c r="JY108" s="104" t="str">
        <f>IF(KF108="","",IF(ISNUMBER(SEARCH(":",KF108)),MID(KF108,FIND(":",KF108)+2,FIND("(",KF108)-FIND(":",KF108)-3),LEFT(KF108,FIND("(",KF108)-2)))</f>
        <v/>
      </c>
      <c r="JZ108" s="105" t="str">
        <f>IF(KF108="","",MID(KF108,FIND("(",KF108)+1,4))</f>
        <v/>
      </c>
      <c r="KA108" s="106" t="str">
        <f>IF(ISNUMBER(SEARCH("*female*",KF108)),"female",IF(ISNUMBER(SEARCH("*male*",KF108)),"male",""))</f>
        <v/>
      </c>
      <c r="KB108" s="107" t="str">
        <f>IF(KF108="","",IF(ISERROR(MID(KF108,FIND("male,",KF108)+6,(FIND(")",KF108)-(FIND("male,",KF108)+6))))=TRUE,"missing/error",MID(KF108,FIND("male,",KF108)+6,(FIND(")",KF108)-(FIND("male,",KF108)+6)))))</f>
        <v/>
      </c>
      <c r="KC108" s="108" t="str">
        <f>IF(JY108="","",(MID(JY108,(SEARCH("^^",SUBSTITUTE(JY108," ","^^",LEN(JY108)-LEN(SUBSTITUTE(JY108," ","")))))+1,99)&amp;"_"&amp;LEFT(JY108,FIND(" ",JY108)-1)&amp;"_"&amp;JZ108))</f>
        <v/>
      </c>
      <c r="KD108" s="2" t="str">
        <f>IF(KF108="","",IF((LEN(KF108)-LEN(SUBSTITUTE(KF108,"male","")))/LEN("male")&gt;1,"!",IF(RIGHT(KF108,1)=")","",IF(RIGHT(KF108,2)=") ","",IF(RIGHT(KF108,2)=").","","!!")))))</f>
        <v/>
      </c>
      <c r="KE108" s="99"/>
      <c r="KF108" s="244"/>
    </row>
    <row r="109" spans="1:292" ht="13.5" customHeight="1" x14ac:dyDescent="0.25">
      <c r="A109" s="20"/>
      <c r="B109" s="2" t="s">
        <v>589</v>
      </c>
      <c r="C109" s="2" t="s">
        <v>814</v>
      </c>
      <c r="E109" s="100"/>
      <c r="F109" s="101"/>
      <c r="G109" s="102"/>
      <c r="H109" s="103"/>
      <c r="I109" s="104"/>
      <c r="J109" s="105"/>
      <c r="K109" s="106"/>
      <c r="L109" s="107"/>
      <c r="M109" s="108"/>
      <c r="O109" s="99"/>
      <c r="P109" s="244"/>
      <c r="Q109" s="100"/>
      <c r="R109" s="101"/>
      <c r="S109" s="102"/>
      <c r="T109" s="103"/>
      <c r="U109" s="104"/>
      <c r="V109" s="105"/>
      <c r="W109" s="106"/>
      <c r="X109" s="107"/>
      <c r="Y109" s="108"/>
      <c r="AA109" s="99"/>
      <c r="AB109" s="244"/>
      <c r="AC109" s="100"/>
      <c r="AD109" s="101"/>
      <c r="AE109" s="102"/>
      <c r="AF109" s="103"/>
      <c r="AG109" s="104"/>
      <c r="AH109" s="105"/>
      <c r="AI109" s="106"/>
      <c r="AJ109" s="107"/>
      <c r="AK109" s="108"/>
      <c r="AM109" s="99"/>
      <c r="AN109" s="244"/>
      <c r="AO109" s="100"/>
      <c r="AP109" s="101"/>
      <c r="AQ109" s="102"/>
      <c r="AR109" s="103"/>
      <c r="AS109" s="104"/>
      <c r="AT109" s="105"/>
      <c r="AU109" s="106"/>
      <c r="AV109" s="107"/>
      <c r="AW109" s="108"/>
      <c r="AY109" s="99"/>
      <c r="AZ109" s="244"/>
      <c r="BA109" s="100"/>
      <c r="BB109" s="101"/>
      <c r="BC109" s="102"/>
      <c r="BD109" s="103"/>
      <c r="BE109" s="104"/>
      <c r="BF109" s="105"/>
      <c r="BG109" s="106"/>
      <c r="BH109" s="107"/>
      <c r="BI109" s="108"/>
      <c r="BK109" s="99"/>
      <c r="BL109" s="244"/>
      <c r="BM109" s="100"/>
      <c r="BN109" s="101"/>
      <c r="BO109" s="102"/>
      <c r="BP109" s="103"/>
      <c r="BQ109" s="104"/>
      <c r="BR109" s="105"/>
      <c r="BS109" s="106"/>
      <c r="BT109" s="107"/>
      <c r="BU109" s="108"/>
      <c r="BW109" s="99"/>
      <c r="BX109" s="244"/>
      <c r="BY109" s="100">
        <f>IF(CC109="","",BY$3)</f>
        <v>40106</v>
      </c>
      <c r="BZ109" s="101" t="str">
        <f>IF(CC109="","",BY$1)</f>
        <v>Stoltenberg II</v>
      </c>
      <c r="CA109" s="102">
        <v>38642</v>
      </c>
      <c r="CB109" s="103">
        <v>39373</v>
      </c>
      <c r="CC109" s="104" t="str">
        <f>IF(CJ109="","",IF(ISNUMBER(SEARCH(":",CJ109)),MID(CJ109,FIND(":",CJ109)+2,FIND("(",CJ109)-FIND(":",CJ109)-3),LEFT(CJ109,FIND("(",CJ109)-2)))</f>
        <v>Øystein Djupedal</v>
      </c>
      <c r="CD109" s="105" t="str">
        <f>IF(CJ109="","",MID(CJ109,FIND("(",CJ109)+1,4))</f>
        <v>1960</v>
      </c>
      <c r="CE109" s="106" t="str">
        <f>IF(ISNUMBER(SEARCH("*female*",CJ109)),"female",IF(ISNUMBER(SEARCH("*male*",CJ109)),"male",""))</f>
        <v>male</v>
      </c>
      <c r="CF109" s="107" t="s">
        <v>300</v>
      </c>
      <c r="CG109" s="108" t="str">
        <f>IF(CC109="","",(MID(CC109,(SEARCH("^^",SUBSTITUTE(CC109," ","^^",LEN(CC109)-LEN(SUBSTITUTE(CC109," ","")))))+1,99)&amp;"_"&amp;LEFT(CC109,FIND(" ",CC109)-1)&amp;"_"&amp;CD109))</f>
        <v>Djupedal_Øystein_1960</v>
      </c>
      <c r="CH109" s="2" t="str">
        <f>IF(CJ109="","",IF((LEN(CJ109)-LEN(SUBSTITUTE(CJ109,"male","")))/LEN("male")&gt;1,"!",IF(RIGHT(CJ109,1)=")","",IF(RIGHT(CJ109,2)=") ","",IF(RIGHT(CJ109,2)=").","","!!")))))</f>
        <v/>
      </c>
      <c r="CI109" s="99" t="s">
        <v>609</v>
      </c>
      <c r="CJ109" s="244" t="s">
        <v>670</v>
      </c>
      <c r="CK109" s="100"/>
      <c r="CL109" s="101"/>
      <c r="CM109" s="102"/>
      <c r="CN109" s="103"/>
      <c r="CO109" s="104"/>
      <c r="CP109" s="105"/>
      <c r="CQ109" s="106"/>
      <c r="CR109" s="107"/>
      <c r="CS109" s="108"/>
      <c r="CU109" s="99"/>
      <c r="CV109" s="244"/>
      <c r="CW109" s="100">
        <f>IF(DA109="","",CW$3)</f>
        <v>43117</v>
      </c>
      <c r="CX109" s="101" t="str">
        <f>IF(DA109="","",CW$1)</f>
        <v>Solberg I</v>
      </c>
      <c r="CY109" s="102">
        <f>IF($DA109="","",CW$2)</f>
        <v>41563</v>
      </c>
      <c r="CZ109" s="102">
        <f>IF($DA109="","",CW$3)</f>
        <v>43117</v>
      </c>
      <c r="DA109" s="104" t="str">
        <f>IF(DH109="","",IF(ISNUMBER(SEARCH(":",DH109)),MID(DH109,FIND(":",DH109)+2,FIND("(",DH109)-FIND(":",DH109)-3),LEFT(DH109,FIND("(",DH109)-2)))</f>
        <v>Torbjørn Røe Isaksen</v>
      </c>
      <c r="DB109" s="105" t="str">
        <f>IF(DH109="","",MID(DH109,FIND("(",DH109)+1,4))</f>
        <v>1978</v>
      </c>
      <c r="DC109" s="106" t="str">
        <f>IF(ISNUMBER(SEARCH("*female*",DH109)),"female",IF(ISNUMBER(SEARCH("*male*",DH109)),"male",""))</f>
        <v>male</v>
      </c>
      <c r="DD109" s="107" t="str">
        <f>IF(DH109="","",IF(ISERROR(MID(DH109,FIND("male,",DH109)+6,(FIND(")",DH109)-(FIND("male,",DH109)+6))))=TRUE,"missing/error",MID(DH109,FIND("male,",DH109)+6,(FIND(")",DH109)-(FIND("male,",DH109)+6)))))</f>
        <v>no_h01</v>
      </c>
      <c r="DE109" s="108" t="str">
        <f>IF(DA109="","",(MID(DA109,(SEARCH("^^",SUBSTITUTE(DA109," ","^^",LEN(DA109)-LEN(SUBSTITUTE(DA109," ","")))))+1,99)&amp;"_"&amp;LEFT(DA109,FIND(" ",DA109)-1)&amp;"_"&amp;DB109))</f>
        <v>Isaksen_Torbjørn_1978</v>
      </c>
      <c r="DF109" s="2" t="str">
        <f>IF(DH109="","",IF((LEN(DH109)-LEN(SUBSTITUTE(DH109,"male","")))/LEN("male")&gt;1,"!",IF(RIGHT(DH109,1)=")","",IF(RIGHT(DH109,2)=") ","",IF(RIGHT(DH109,2)=").","","!!")))))</f>
        <v/>
      </c>
      <c r="DG109" s="99"/>
      <c r="DH109" s="246" t="s">
        <v>817</v>
      </c>
      <c r="DI109" s="100" t="str">
        <f t="shared" si="1350"/>
        <v/>
      </c>
      <c r="DJ109" s="101" t="str">
        <f t="shared" si="1351"/>
        <v/>
      </c>
      <c r="DK109" s="102" t="str">
        <f t="shared" si="1095"/>
        <v/>
      </c>
      <c r="DL109" s="102" t="str">
        <f>IF(DM109="","",DI$3)</f>
        <v/>
      </c>
      <c r="DM109" s="104" t="str">
        <f t="shared" si="1352"/>
        <v/>
      </c>
      <c r="DN109" s="105" t="str">
        <f t="shared" si="1353"/>
        <v/>
      </c>
      <c r="DO109" s="106" t="str">
        <f t="shared" si="1354"/>
        <v/>
      </c>
      <c r="DP109" s="107" t="str">
        <f t="shared" si="1355"/>
        <v/>
      </c>
      <c r="DQ109" s="108" t="str">
        <f t="shared" si="1356"/>
        <v/>
      </c>
      <c r="DS109" s="99"/>
      <c r="DT109" s="244"/>
      <c r="DU109" s="100" t="str">
        <f t="shared" si="1046"/>
        <v/>
      </c>
      <c r="DV109" s="101"/>
      <c r="DW109" s="102" t="str">
        <f t="shared" si="1110"/>
        <v/>
      </c>
      <c r="DX109" s="102" t="str">
        <f t="shared" si="1111"/>
        <v/>
      </c>
      <c r="DY109" s="104"/>
      <c r="DZ109" s="105"/>
      <c r="EA109" s="106"/>
      <c r="EB109" s="107"/>
      <c r="EC109" s="108"/>
      <c r="EE109" s="99"/>
      <c r="EF109" s="244"/>
      <c r="EG109" s="100" t="str">
        <f t="shared" si="1047"/>
        <v/>
      </c>
      <c r="EH109" s="101"/>
      <c r="EI109" s="102" t="str">
        <f t="shared" si="623"/>
        <v/>
      </c>
      <c r="EJ109" s="102" t="str">
        <f t="shared" si="614"/>
        <v/>
      </c>
      <c r="EK109" s="104"/>
      <c r="EL109" s="105"/>
      <c r="EM109" s="106"/>
      <c r="EN109" s="107"/>
      <c r="EO109" s="108"/>
      <c r="EQ109" s="99"/>
      <c r="ER109" s="244"/>
      <c r="ES109" s="100" t="str">
        <f t="shared" si="1048"/>
        <v/>
      </c>
      <c r="ET109" s="101" t="str">
        <f t="shared" si="1049"/>
        <v/>
      </c>
      <c r="EU109" s="102" t="str">
        <f t="shared" si="1050"/>
        <v/>
      </c>
      <c r="EV109" s="102" t="str">
        <f t="shared" si="1051"/>
        <v/>
      </c>
      <c r="EW109" s="104" t="str">
        <f t="shared" si="1052"/>
        <v/>
      </c>
      <c r="EX109" s="105" t="str">
        <f t="shared" si="1053"/>
        <v/>
      </c>
      <c r="EY109" s="106" t="str">
        <f t="shared" si="1054"/>
        <v/>
      </c>
      <c r="EZ109" s="107" t="str">
        <f t="shared" si="1055"/>
        <v/>
      </c>
      <c r="FA109" s="108" t="str">
        <f t="shared" si="1056"/>
        <v/>
      </c>
      <c r="FB109" s="2" t="str">
        <f t="shared" si="1057"/>
        <v/>
      </c>
      <c r="FC109" s="99"/>
      <c r="FD109" s="244"/>
      <c r="FE109" s="100"/>
      <c r="FF109" s="101"/>
      <c r="FG109" s="102"/>
      <c r="FH109" s="103"/>
      <c r="FI109" s="104"/>
      <c r="FJ109" s="105"/>
      <c r="FK109" s="106"/>
      <c r="FL109" s="107"/>
      <c r="FM109" s="108"/>
      <c r="FO109" s="99"/>
      <c r="FP109" s="244"/>
      <c r="FQ109" s="100"/>
      <c r="FR109" s="101"/>
      <c r="FS109" s="102"/>
      <c r="FT109" s="103"/>
      <c r="FU109" s="104"/>
      <c r="FV109" s="105"/>
      <c r="FW109" s="106"/>
      <c r="FX109" s="107"/>
      <c r="FY109" s="108"/>
      <c r="GA109" s="99"/>
      <c r="GB109" s="244"/>
      <c r="GC109" s="100"/>
      <c r="GD109" s="101"/>
      <c r="GE109" s="102"/>
      <c r="GF109" s="103"/>
      <c r="GG109" s="104"/>
      <c r="GH109" s="105"/>
      <c r="GI109" s="106"/>
      <c r="GJ109" s="107"/>
      <c r="GK109" s="108"/>
      <c r="GM109" s="99"/>
      <c r="GN109" s="244"/>
      <c r="GO109" s="100"/>
      <c r="GP109" s="101"/>
      <c r="GQ109" s="102"/>
      <c r="GR109" s="103"/>
      <c r="GS109" s="104"/>
      <c r="GT109" s="105"/>
      <c r="GU109" s="106"/>
      <c r="GV109" s="107"/>
      <c r="GW109" s="108"/>
      <c r="GY109" s="99"/>
      <c r="GZ109" s="244"/>
      <c r="HA109" s="100"/>
      <c r="HB109" s="101"/>
      <c r="HC109" s="102"/>
      <c r="HD109" s="103"/>
      <c r="HE109" s="104"/>
      <c r="HF109" s="105"/>
      <c r="HG109" s="106"/>
      <c r="HH109" s="107"/>
      <c r="HI109" s="108"/>
      <c r="HK109" s="99"/>
      <c r="HL109" s="244"/>
      <c r="HM109" s="100"/>
      <c r="HN109" s="101"/>
      <c r="HO109" s="102"/>
      <c r="HP109" s="103"/>
      <c r="HQ109" s="104"/>
      <c r="HR109" s="105"/>
      <c r="HS109" s="106"/>
      <c r="HT109" s="107"/>
      <c r="HU109" s="108"/>
      <c r="HW109" s="99"/>
      <c r="HX109" s="244"/>
      <c r="HY109" s="100"/>
      <c r="HZ109" s="101"/>
      <c r="IA109" s="102"/>
      <c r="IB109" s="103"/>
      <c r="IC109" s="104"/>
      <c r="ID109" s="105"/>
      <c r="IE109" s="106"/>
      <c r="IF109" s="107"/>
      <c r="IG109" s="108"/>
      <c r="II109" s="99"/>
      <c r="IJ109" s="244"/>
      <c r="IK109" s="100"/>
      <c r="IL109" s="101"/>
      <c r="IM109" s="102"/>
      <c r="IN109" s="103"/>
      <c r="IO109" s="104"/>
      <c r="IP109" s="105"/>
      <c r="IQ109" s="106"/>
      <c r="IR109" s="107"/>
      <c r="IS109" s="108"/>
      <c r="IU109" s="99"/>
      <c r="IV109" s="244"/>
      <c r="IW109" s="100"/>
      <c r="IX109" s="101"/>
      <c r="IY109" s="102"/>
      <c r="IZ109" s="103"/>
      <c r="JA109" s="104"/>
      <c r="JB109" s="105"/>
      <c r="JC109" s="106"/>
      <c r="JD109" s="107"/>
      <c r="JE109" s="108"/>
      <c r="JG109" s="99"/>
      <c r="JH109" s="244"/>
      <c r="JI109" s="100"/>
      <c r="JJ109" s="101"/>
      <c r="JK109" s="102"/>
      <c r="JL109" s="103"/>
      <c r="JM109" s="104"/>
      <c r="JN109" s="105"/>
      <c r="JO109" s="106"/>
      <c r="JP109" s="107"/>
      <c r="JQ109" s="108"/>
      <c r="JS109" s="99"/>
      <c r="JT109" s="244"/>
      <c r="JU109" s="100"/>
      <c r="JV109" s="101"/>
      <c r="JW109" s="102"/>
      <c r="JX109" s="103"/>
      <c r="JY109" s="104"/>
      <c r="JZ109" s="105"/>
      <c r="KA109" s="106"/>
      <c r="KB109" s="107"/>
      <c r="KC109" s="108"/>
      <c r="KE109" s="99"/>
      <c r="KF109" s="244"/>
    </row>
    <row r="110" spans="1:292" ht="13.5" customHeight="1" x14ac:dyDescent="0.25">
      <c r="A110" s="20"/>
      <c r="B110" s="2" t="s">
        <v>812</v>
      </c>
      <c r="C110" s="2" t="s">
        <v>814</v>
      </c>
      <c r="E110" s="100" t="str">
        <f>IF(I110="","",E$3)</f>
        <v/>
      </c>
      <c r="F110" s="101" t="str">
        <f>IF(I110="","",E$1)</f>
        <v/>
      </c>
      <c r="G110" s="102"/>
      <c r="H110" s="103"/>
      <c r="I110" s="104" t="str">
        <f>IF(P110="","",IF(ISNUMBER(SEARCH(":",P110)),MID(P110,FIND(":",P110)+2,FIND("(",P110)-FIND(":",P110)-3),LEFT(P110,FIND("(",P110)-2)))</f>
        <v/>
      </c>
      <c r="J110" s="105" t="str">
        <f>IF(P110="","",MID(P110,FIND("(",P110)+1,4))</f>
        <v/>
      </c>
      <c r="K110" s="106" t="str">
        <f>IF(ISNUMBER(SEARCH("*female*",P110)),"female",IF(ISNUMBER(SEARCH("*male*",P110)),"male",""))</f>
        <v/>
      </c>
      <c r="L110" s="107" t="str">
        <f>IF(P110="","",IF(ISERROR(MID(P110,FIND("male,",P110)+6,(FIND(")",P110)-(FIND("male,",P110)+6))))=TRUE,"missing/error",MID(P110,FIND("male,",P110)+6,(FIND(")",P110)-(FIND("male,",P110)+6)))))</f>
        <v/>
      </c>
      <c r="M110" s="108" t="str">
        <f>IF(I110="","",(MID(I110,(SEARCH("^^",SUBSTITUTE(I110," ","^^",LEN(I110)-LEN(SUBSTITUTE(I110," ","")))))+1,99)&amp;"_"&amp;LEFT(I110,FIND(" ",I110)-1)&amp;"_"&amp;J110))</f>
        <v/>
      </c>
      <c r="N110" s="2" t="str">
        <f>IF(P110="","",IF((LEN(P110)-LEN(SUBSTITUTE(P110,"male","")))/LEN("male")&gt;1,"!",IF(RIGHT(P110,1)=")","",IF(RIGHT(P110,2)=") ","",IF(RIGHT(P110,2)=").","","!!")))))</f>
        <v/>
      </c>
      <c r="O110" s="99"/>
      <c r="P110" s="244"/>
      <c r="Q110" s="100" t="str">
        <f>IF(U110="","",Q$3)</f>
        <v/>
      </c>
      <c r="R110" s="101" t="str">
        <f>IF(U110="","",Q$1)</f>
        <v/>
      </c>
      <c r="S110" s="102"/>
      <c r="T110" s="103"/>
      <c r="U110" s="104" t="str">
        <f>IF(AB110="","",IF(ISNUMBER(SEARCH(":",AB110)),MID(AB110,FIND(":",AB110)+2,FIND("(",AB110)-FIND(":",AB110)-3),LEFT(AB110,FIND("(",AB110)-2)))</f>
        <v/>
      </c>
      <c r="V110" s="105" t="str">
        <f>IF(AB110="","",MID(AB110,FIND("(",AB110)+1,4))</f>
        <v/>
      </c>
      <c r="W110" s="106" t="str">
        <f>IF(ISNUMBER(SEARCH("*female*",AB110)),"female",IF(ISNUMBER(SEARCH("*male*",AB110)),"male",""))</f>
        <v/>
      </c>
      <c r="X110" s="107" t="str">
        <f>IF(AB110="","",IF(ISERROR(MID(AB110,FIND("male,",AB110)+6,(FIND(")",AB110)-(FIND("male,",AB110)+6))))=TRUE,"missing/error",MID(AB110,FIND("male,",AB110)+6,(FIND(")",AB110)-(FIND("male,",AB110)+6)))))</f>
        <v/>
      </c>
      <c r="Y110" s="108" t="str">
        <f>IF(U110="","",(MID(U110,(SEARCH("^^",SUBSTITUTE(U110," ","^^",LEN(U110)-LEN(SUBSTITUTE(U110," ","")))))+1,99)&amp;"_"&amp;LEFT(U110,FIND(" ",U110)-1)&amp;"_"&amp;V110))</f>
        <v/>
      </c>
      <c r="Z110" s="2" t="str">
        <f>IF(AB110="","",IF((LEN(AB110)-LEN(SUBSTITUTE(AB110,"male","")))/LEN("male")&gt;1,"!",IF(RIGHT(AB110,1)=")","",IF(RIGHT(AB110,2)=") ","",IF(RIGHT(AB110,2)=").","","!!")))))</f>
        <v/>
      </c>
      <c r="AA110" s="99"/>
      <c r="AB110" s="244"/>
      <c r="AC110" s="100" t="str">
        <f>IF(AG110="","",AC$3)</f>
        <v/>
      </c>
      <c r="AD110" s="101" t="str">
        <f>IF(AG110="","",AC$1)</f>
        <v/>
      </c>
      <c r="AE110" s="102"/>
      <c r="AF110" s="103"/>
      <c r="AG110" s="104" t="str">
        <f>IF(AN110="","",IF(ISNUMBER(SEARCH(":",AN110)),MID(AN110,FIND(":",AN110)+2,FIND("(",AN110)-FIND(":",AN110)-3),LEFT(AN110,FIND("(",AN110)-2)))</f>
        <v/>
      </c>
      <c r="AH110" s="105" t="str">
        <f>IF(AN110="","",MID(AN110,FIND("(",AN110)+1,4))</f>
        <v/>
      </c>
      <c r="AI110" s="106" t="str">
        <f>IF(ISNUMBER(SEARCH("*female*",AN110)),"female",IF(ISNUMBER(SEARCH("*male*",AN110)),"male",""))</f>
        <v/>
      </c>
      <c r="AJ110" s="107" t="str">
        <f>IF(AN110="","",IF(ISERROR(MID(AN110,FIND("male,",AN110)+6,(FIND(")",AN110)-(FIND("male,",AN110)+6))))=TRUE,"missing/error",MID(AN110,FIND("male,",AN110)+6,(FIND(")",AN110)-(FIND("male,",AN110)+6)))))</f>
        <v/>
      </c>
      <c r="AK110" s="108" t="str">
        <f>IF(AG110="","",(MID(AG110,(SEARCH("^^",SUBSTITUTE(AG110," ","^^",LEN(AG110)-LEN(SUBSTITUTE(AG110," ","")))))+1,99)&amp;"_"&amp;LEFT(AG110,FIND(" ",AG110)-1)&amp;"_"&amp;AH110))</f>
        <v/>
      </c>
      <c r="AL110" s="2" t="str">
        <f>IF(AN110="","",IF((LEN(AN110)-LEN(SUBSTITUTE(AN110,"male","")))/LEN("male")&gt;1,"!",IF(RIGHT(AN110,1)=")","",IF(RIGHT(AN110,2)=") ","",IF(RIGHT(AN110,2)=").","","!!")))))</f>
        <v/>
      </c>
      <c r="AM110" s="99"/>
      <c r="AN110" s="244"/>
      <c r="AO110" s="100" t="str">
        <f>IF(AS110="","",AO$3)</f>
        <v/>
      </c>
      <c r="AP110" s="101" t="str">
        <f>IF(AS110="","",AO$1)</f>
        <v/>
      </c>
      <c r="AQ110" s="102"/>
      <c r="AR110" s="103"/>
      <c r="AS110" s="104" t="str">
        <f>IF(AZ110="","",IF(ISNUMBER(SEARCH(":",AZ110)),MID(AZ110,FIND(":",AZ110)+2,FIND("(",AZ110)-FIND(":",AZ110)-3),LEFT(AZ110,FIND("(",AZ110)-2)))</f>
        <v/>
      </c>
      <c r="AT110" s="105" t="str">
        <f>IF(AZ110="","",MID(AZ110,FIND("(",AZ110)+1,4))</f>
        <v/>
      </c>
      <c r="AU110" s="106" t="str">
        <f>IF(ISNUMBER(SEARCH("*female*",AZ110)),"female",IF(ISNUMBER(SEARCH("*male*",AZ110)),"male",""))</f>
        <v/>
      </c>
      <c r="AV110" s="107" t="s">
        <v>292</v>
      </c>
      <c r="AW110" s="108" t="str">
        <f>IF(AS110="","",(MID(AS110,(SEARCH("^^",SUBSTITUTE(AS110," ","^^",LEN(AS110)-LEN(SUBSTITUTE(AS110," ","")))))+1,99)&amp;"_"&amp;LEFT(AS110,FIND(" ",AS110)-1)&amp;"_"&amp;AT110))</f>
        <v/>
      </c>
      <c r="AX110" s="2" t="str">
        <f>IF(AZ110="","",IF((LEN(AZ110)-LEN(SUBSTITUTE(AZ110,"male","")))/LEN("male")&gt;1,"!",IF(RIGHT(AZ110,1)=")","",IF(RIGHT(AZ110,2)=") ","",IF(RIGHT(AZ110,2)=").","","!!")))))</f>
        <v/>
      </c>
      <c r="AY110" s="99"/>
      <c r="AZ110" s="244"/>
      <c r="BA110" s="100" t="str">
        <f>IF(BE110="","",BA$3)</f>
        <v/>
      </c>
      <c r="BB110" s="101" t="str">
        <f>IF(BE110="","",BA$1)</f>
        <v/>
      </c>
      <c r="BC110" s="102"/>
      <c r="BD110" s="103"/>
      <c r="BE110" s="104" t="str">
        <f>IF(BL110="","",IF(ISNUMBER(SEARCH(":",BL110)),MID(BL110,FIND(":",BL110)+2,FIND("(",BL110)-FIND(":",BL110)-3),LEFT(BL110,FIND("(",BL110)-2)))</f>
        <v/>
      </c>
      <c r="BF110" s="105" t="str">
        <f>IF(BL110="","",MID(BL110,FIND("(",BL110)+1,4))</f>
        <v/>
      </c>
      <c r="BG110" s="106" t="str">
        <f>IF(ISNUMBER(SEARCH("*female*",BL110)),"female",IF(ISNUMBER(SEARCH("*male*",BL110)),"male",""))</f>
        <v/>
      </c>
      <c r="BH110" s="107" t="str">
        <f>IF(BL110="","",IF(ISERROR(MID(BL110,FIND("male,",BL110)+6,(FIND(")",BL110)-(FIND("male,",BL110)+6))))=TRUE,"missing/error",MID(BL110,FIND("male,",BL110)+6,(FIND(")",BL110)-(FIND("male,",BL110)+6)))))</f>
        <v/>
      </c>
      <c r="BI110" s="108" t="str">
        <f>IF(BE110="","",(MID(BE110,(SEARCH("^^",SUBSTITUTE(BE110," ","^^",LEN(BE110)-LEN(SUBSTITUTE(BE110," ","")))))+1,99)&amp;"_"&amp;LEFT(BE110,FIND(" ",BE110)-1)&amp;"_"&amp;BF110))</f>
        <v/>
      </c>
      <c r="BJ110" s="2" t="str">
        <f>IF(BL110="","",IF((LEN(BL110)-LEN(SUBSTITUTE(BL110,"male","")))/LEN("male")&gt;1,"!",IF(RIGHT(BL110,1)=")","",IF(RIGHT(BL110,2)=") ","",IF(RIGHT(BL110,2)=").","","!!")))))</f>
        <v/>
      </c>
      <c r="BK110" s="99"/>
      <c r="BL110" s="244"/>
      <c r="BM110" s="100" t="str">
        <f>IF(BQ110="","",BM$3)</f>
        <v/>
      </c>
      <c r="BN110" s="101" t="str">
        <f>IF(BQ110="","",BM$1)</f>
        <v/>
      </c>
      <c r="BO110" s="102"/>
      <c r="BP110" s="103"/>
      <c r="BQ110" s="104" t="str">
        <f>IF(BX110="","",IF(ISNUMBER(SEARCH(":",BX110)),MID(BX110,FIND(":",BX110)+2,FIND("(",BX110)-FIND(":",BX110)-3),LEFT(BX110,FIND("(",BX110)-2)))</f>
        <v/>
      </c>
      <c r="BR110" s="105" t="str">
        <f>IF(BX110="","",MID(BX110,FIND("(",BX110)+1,4))</f>
        <v/>
      </c>
      <c r="BS110" s="106" t="str">
        <f>IF(ISNUMBER(SEARCH("*female*",BX110)),"female",IF(ISNUMBER(SEARCH("*male*",BX110)),"male",""))</f>
        <v/>
      </c>
      <c r="BT110" s="107" t="s">
        <v>292</v>
      </c>
      <c r="BU110" s="108" t="str">
        <f>IF(BQ110="","",(MID(BQ110,(SEARCH("^^",SUBSTITUTE(BQ110," ","^^",LEN(BQ110)-LEN(SUBSTITUTE(BQ110," ","")))))+1,99)&amp;"_"&amp;LEFT(BQ110,FIND(" ",BQ110)-1)&amp;"_"&amp;BR110))</f>
        <v/>
      </c>
      <c r="BV110" s="2" t="str">
        <f>IF(BX110="","",IF((LEN(BX110)-LEN(SUBSTITUTE(BX110,"male","")))/LEN("male")&gt;1,"!",IF(RIGHT(BX110,1)=")","",IF(RIGHT(BX110,2)=") ","",IF(RIGHT(BX110,2)=").","","!!")))))</f>
        <v/>
      </c>
      <c r="BW110" s="99"/>
      <c r="BX110" s="244"/>
      <c r="BY110" s="100">
        <f>IF(CC110="","",BY$3)</f>
        <v>40106</v>
      </c>
      <c r="BZ110" s="101" t="str">
        <f>IF(CC110="","",BY$1)</f>
        <v>Stoltenberg II</v>
      </c>
      <c r="CA110" s="103">
        <v>39373</v>
      </c>
      <c r="CB110" s="103">
        <v>40106</v>
      </c>
      <c r="CC110" s="104" t="str">
        <f>IF(CJ110="","",IF(ISNUMBER(SEARCH(":",CJ110)),MID(CJ110,FIND(":",CJ110)+2,FIND("(",CJ110)-FIND(":",CJ110)-3),LEFT(CJ110,FIND("(",CJ110)-2)))</f>
        <v>Bård Vegard Solhjell</v>
      </c>
      <c r="CD110" s="105" t="str">
        <f>IF(CJ110="","",MID(CJ110,FIND("(",CJ110)+1,4))</f>
        <v>1971</v>
      </c>
      <c r="CE110" s="106" t="str">
        <f>IF(ISNUMBER(SEARCH("*female*",CJ110)),"female",IF(ISNUMBER(SEARCH("*male*",CJ110)),"male",""))</f>
        <v>male</v>
      </c>
      <c r="CF110" s="107" t="s">
        <v>300</v>
      </c>
      <c r="CG110" s="108" t="str">
        <f>IF(CC110="","",(MID(CC110,(SEARCH("^^",SUBSTITUTE(CC110," ","^^",LEN(CC110)-LEN(SUBSTITUTE(CC110," ","")))))+1,99)&amp;"_"&amp;LEFT(CC110,FIND(" ",CC110)-1)&amp;"_"&amp;CD110))</f>
        <v>Solhjell_Bård_1971</v>
      </c>
      <c r="CH110" s="2" t="str">
        <f>IF(CJ110="","",IF((LEN(CJ110)-LEN(SUBSTITUTE(CJ110,"male","")))/LEN("male")&gt;1,"!",IF(RIGHT(CJ110,1)=")","",IF(RIGHT(CJ110,2)=") ","",IF(RIGHT(CJ110,2)=").","","!!")))))</f>
        <v/>
      </c>
      <c r="CI110" s="99" t="s">
        <v>775</v>
      </c>
      <c r="CJ110" s="244" t="s">
        <v>664</v>
      </c>
      <c r="CK110" s="100">
        <f>IF(CO110="","",CK$3)</f>
        <v>41563</v>
      </c>
      <c r="CL110" s="101" t="str">
        <f>IF(CO110="","",CK$1)</f>
        <v>Stoltenberg III</v>
      </c>
      <c r="CM110" s="102">
        <v>40106</v>
      </c>
      <c r="CN110" s="103">
        <f>CK$3</f>
        <v>41563</v>
      </c>
      <c r="CO110" s="104" t="str">
        <f>IF(CV110="","",IF(ISNUMBER(SEARCH(":",CV110)),MID(CV110,FIND(":",CV110)+2,FIND("(",CV110)-FIND(":",CV110)-3),LEFT(CV110,FIND("(",CV110)-2)))</f>
        <v>Kristin Halvorsen</v>
      </c>
      <c r="CP110" s="105" t="str">
        <f>IF(CV110="","",MID(CV110,FIND("(",CV110)+1,4))</f>
        <v>1960</v>
      </c>
      <c r="CQ110" s="106" t="str">
        <f>IF(ISNUMBER(SEARCH("*female*",CV110)),"female",IF(ISNUMBER(SEARCH("*male*",CV110)),"male",""))</f>
        <v>female</v>
      </c>
      <c r="CR110" s="107" t="s">
        <v>300</v>
      </c>
      <c r="CS110" s="108" t="str">
        <f>IF(CO110="","",(MID(CO110,(SEARCH("^^",SUBSTITUTE(CO110," ","^^",LEN(CO110)-LEN(SUBSTITUTE(CO110," ","")))))+1,99)&amp;"_"&amp;LEFT(CO110,FIND(" ",CO110)-1)&amp;"_"&amp;CP110))</f>
        <v>Halvorsen_Kristin_1960</v>
      </c>
      <c r="CT110" s="2" t="str">
        <f>IF(CV110="","",IF((LEN(CV110)-LEN(SUBSTITUTE(CV110,"male","")))/LEN("male")&gt;1,"!",IF(RIGHT(CV110,1)=")","",IF(RIGHT(CV110,2)=") ","",IF(RIGHT(CV110,2)=").","","!!")))))</f>
        <v/>
      </c>
      <c r="CU110" s="99"/>
      <c r="CV110" s="244" t="s">
        <v>671</v>
      </c>
      <c r="CW110" s="100" t="str">
        <f>IF(DA110="","",CW$3)</f>
        <v/>
      </c>
      <c r="CX110" s="101" t="str">
        <f>IF(DA110="","",CW$1)</f>
        <v/>
      </c>
      <c r="CY110" s="102" t="str">
        <f>IF($DA110="","",CW$2)</f>
        <v/>
      </c>
      <c r="CZ110" s="102" t="str">
        <f>IF($DA110="","",CW$3)</f>
        <v/>
      </c>
      <c r="DA110" s="104" t="str">
        <f>IF(DH110="","",IF(ISNUMBER(SEARCH(":",DH110)),MID(DH110,FIND(":",DH110)+2,FIND("(",DH110)-FIND(":",DH110)-3),LEFT(DH110,FIND("(",DH110)-2)))</f>
        <v/>
      </c>
      <c r="DB110" s="105" t="str">
        <f>IF(DH110="","",MID(DH110,FIND("(",DH110)+1,4))</f>
        <v/>
      </c>
      <c r="DC110" s="106" t="str">
        <f>IF(ISNUMBER(SEARCH("*female*",DH110)),"female",IF(ISNUMBER(SEARCH("*male*",DH110)),"male",""))</f>
        <v/>
      </c>
      <c r="DD110" s="107" t="str">
        <f>IF(DH110="","",IF(ISERROR(MID(DH110,FIND("male,",DH110)+6,(FIND(")",DH110)-(FIND("male,",DH110)+6))))=TRUE,"missing/error",MID(DH110,FIND("male,",DH110)+6,(FIND(")",DH110)-(FIND("male,",DH110)+6)))))</f>
        <v/>
      </c>
      <c r="DE110" s="108" t="str">
        <f>IF(DA110="","",(MID(DA110,(SEARCH("^^",SUBSTITUTE(DA110," ","^^",LEN(DA110)-LEN(SUBSTITUTE(DA110," ","")))))+1,99)&amp;"_"&amp;LEFT(DA110,FIND(" ",DA110)-1)&amp;"_"&amp;DB110))</f>
        <v/>
      </c>
      <c r="DF110" s="2" t="str">
        <f>IF(DH110="","",IF((LEN(DH110)-LEN(SUBSTITUTE(DH110,"male","")))/LEN("male")&gt;1,"!",IF(RIGHT(DH110,1)=")","",IF(RIGHT(DH110,2)=") ","",IF(RIGHT(DH110,2)=").","","!!")))))</f>
        <v/>
      </c>
      <c r="DG110" s="99"/>
      <c r="DH110" s="244"/>
      <c r="DI110" s="100" t="str">
        <f t="shared" si="1350"/>
        <v/>
      </c>
      <c r="DJ110" s="101" t="str">
        <f t="shared" si="1351"/>
        <v/>
      </c>
      <c r="DK110" s="102" t="str">
        <f t="shared" si="1095"/>
        <v/>
      </c>
      <c r="DL110" s="102" t="str">
        <f t="shared" ref="DL110:DL114" si="1362">IF(DM110="","",DI$3)</f>
        <v/>
      </c>
      <c r="DM110" s="104" t="str">
        <f t="shared" si="1352"/>
        <v/>
      </c>
      <c r="DN110" s="105" t="str">
        <f t="shared" si="1353"/>
        <v/>
      </c>
      <c r="DO110" s="106" t="str">
        <f t="shared" si="1354"/>
        <v/>
      </c>
      <c r="DP110" s="107" t="str">
        <f t="shared" si="1355"/>
        <v/>
      </c>
      <c r="DQ110" s="108" t="str">
        <f t="shared" si="1356"/>
        <v/>
      </c>
      <c r="DR110" s="2" t="str">
        <f>IF(DT110="","",IF((LEN(DT110)-LEN(SUBSTITUTE(DT110,"male","")))/LEN("male")&gt;1,"!",IF(RIGHT(DT110,1)=")","",IF(RIGHT(DT110,2)=") ","",IF(RIGHT(DT110,2)=").","","!!")))))</f>
        <v/>
      </c>
      <c r="DS110" s="99"/>
      <c r="DT110" s="244"/>
      <c r="DU110" s="100" t="str">
        <f t="shared" si="1046"/>
        <v/>
      </c>
      <c r="DV110" s="101" t="str">
        <f>IF(DY110="","",DU$1)</f>
        <v/>
      </c>
      <c r="DW110" s="102" t="str">
        <f t="shared" si="1110"/>
        <v/>
      </c>
      <c r="DX110" s="102" t="str">
        <f t="shared" si="1111"/>
        <v/>
      </c>
      <c r="DY110" s="104" t="str">
        <f>IF(EF110="","",IF(ISNUMBER(SEARCH(":",EF110)),MID(EF110,FIND(":",EF110)+2,FIND("(",EF110)-FIND(":",EF110)-3),LEFT(EF110,FIND("(",EF110)-2)))</f>
        <v/>
      </c>
      <c r="DZ110" s="105" t="str">
        <f>IF(EF110="","",MID(EF110,FIND("(",EF110)+1,4))</f>
        <v/>
      </c>
      <c r="EA110" s="106" t="str">
        <f>IF(ISNUMBER(SEARCH("*female*",EF110)),"female",IF(ISNUMBER(SEARCH("*male*",EF110)),"male",""))</f>
        <v/>
      </c>
      <c r="EB110" s="107" t="str">
        <f>IF(EF110="","",IF(ISERROR(MID(EF110,FIND("male,",EF110)+6,(FIND(")",EF110)-(FIND("male,",EF110)+6))))=TRUE,"missing/error",MID(EF110,FIND("male,",EF110)+6,(FIND(")",EF110)-(FIND("male,",EF110)+6)))))</f>
        <v/>
      </c>
      <c r="EC110" s="108" t="str">
        <f>IF(DY110="","",(MID(DY110,(SEARCH("^^",SUBSTITUTE(DY110," ","^^",LEN(DY110)-LEN(SUBSTITUTE(DY110," ","")))))+1,99)&amp;"_"&amp;LEFT(DY110,FIND(" ",DY110)-1)&amp;"_"&amp;DZ110))</f>
        <v/>
      </c>
      <c r="ED110" s="2" t="str">
        <f>IF(EF110="","",IF((LEN(EF110)-LEN(SUBSTITUTE(EF110,"male","")))/LEN("male")&gt;1,"!",IF(RIGHT(EF110,1)=")","",IF(RIGHT(EF110,2)=") ","",IF(RIGHT(EF110,2)=").","","!!")))))</f>
        <v/>
      </c>
      <c r="EE110" s="99"/>
      <c r="EF110" s="244"/>
      <c r="EG110" s="100" t="str">
        <f t="shared" si="1047"/>
        <v/>
      </c>
      <c r="EH110" s="101" t="str">
        <f>IF(EK110="","",EG$1)</f>
        <v/>
      </c>
      <c r="EI110" s="102" t="str">
        <f t="shared" si="623"/>
        <v/>
      </c>
      <c r="EJ110" s="102" t="str">
        <f t="shared" si="614"/>
        <v/>
      </c>
      <c r="EK110" s="104" t="str">
        <f>IF(ER110="","",IF(ISNUMBER(SEARCH(":",ER110)),MID(ER110,FIND(":",ER110)+2,FIND("(",ER110)-FIND(":",ER110)-3),LEFT(ER110,FIND("(",ER110)-2)))</f>
        <v/>
      </c>
      <c r="EL110" s="105" t="str">
        <f>IF(ER110="","",MID(ER110,FIND("(",ER110)+1,4))</f>
        <v/>
      </c>
      <c r="EM110" s="106" t="str">
        <f>IF(ISNUMBER(SEARCH("*female*",ER110)),"female",IF(ISNUMBER(SEARCH("*male*",ER110)),"male",""))</f>
        <v/>
      </c>
      <c r="EN110" s="107" t="str">
        <f>IF(ER110="","",IF(ISERROR(MID(ER110,FIND("male,",ER110)+6,(FIND(")",ER110)-(FIND("male,",ER110)+6))))=TRUE,"missing/error",MID(ER110,FIND("male,",ER110)+6,(FIND(")",ER110)-(FIND("male,",ER110)+6)))))</f>
        <v/>
      </c>
      <c r="EO110" s="108" t="str">
        <f>IF(EK110="","",(MID(EK110,(SEARCH("^^",SUBSTITUTE(EK110," ","^^",LEN(EK110)-LEN(SUBSTITUTE(EK110," ","")))))+1,99)&amp;"_"&amp;LEFT(EK110,FIND(" ",EK110)-1)&amp;"_"&amp;EL110))</f>
        <v/>
      </c>
      <c r="EP110" s="2" t="str">
        <f>IF(ER110="","",IF((LEN(ER110)-LEN(SUBSTITUTE(ER110,"male","")))/LEN("male")&gt;1,"!",IF(RIGHT(ER110,1)=")","",IF(RIGHT(ER110,2)=") ","",IF(RIGHT(ER110,2)=").","","!!")))))</f>
        <v/>
      </c>
      <c r="EQ110" s="99"/>
      <c r="ER110" s="244"/>
      <c r="ES110" s="100" t="str">
        <f t="shared" si="1048"/>
        <v/>
      </c>
      <c r="ET110" s="101" t="str">
        <f t="shared" si="1049"/>
        <v/>
      </c>
      <c r="EU110" s="102" t="str">
        <f t="shared" si="1050"/>
        <v/>
      </c>
      <c r="EV110" s="102" t="str">
        <f t="shared" si="1051"/>
        <v/>
      </c>
      <c r="EW110" s="104" t="str">
        <f t="shared" si="1052"/>
        <v/>
      </c>
      <c r="EX110" s="105" t="str">
        <f t="shared" si="1053"/>
        <v/>
      </c>
      <c r="EY110" s="106" t="str">
        <f t="shared" si="1054"/>
        <v/>
      </c>
      <c r="EZ110" s="107" t="str">
        <f t="shared" si="1055"/>
        <v/>
      </c>
      <c r="FA110" s="108" t="str">
        <f t="shared" si="1056"/>
        <v/>
      </c>
      <c r="FB110" s="2" t="str">
        <f t="shared" si="1057"/>
        <v/>
      </c>
      <c r="FC110" s="99"/>
      <c r="FD110" s="244"/>
      <c r="FE110" s="100"/>
      <c r="FF110" s="101" t="str">
        <f>IF(FI110="","",FE$1)</f>
        <v/>
      </c>
      <c r="FG110" s="102"/>
      <c r="FH110" s="103"/>
      <c r="FI110" s="104" t="str">
        <f>IF(FP110="","",IF(ISNUMBER(SEARCH(":",FP110)),MID(FP110,FIND(":",FP110)+2,FIND("(",FP110)-FIND(":",FP110)-3),LEFT(FP110,FIND("(",FP110)-2)))</f>
        <v/>
      </c>
      <c r="FJ110" s="105" t="str">
        <f>IF(FP110="","",MID(FP110,FIND("(",FP110)+1,4))</f>
        <v/>
      </c>
      <c r="FK110" s="106" t="str">
        <f>IF(ISNUMBER(SEARCH("*female*",FP110)),"female",IF(ISNUMBER(SEARCH("*male*",FP110)),"male",""))</f>
        <v/>
      </c>
      <c r="FL110" s="107" t="str">
        <f>IF(FP110="","",IF(ISERROR(MID(FP110,FIND("male,",FP110)+6,(FIND(")",FP110)-(FIND("male,",FP110)+6))))=TRUE,"missing/error",MID(FP110,FIND("male,",FP110)+6,(FIND(")",FP110)-(FIND("male,",FP110)+6)))))</f>
        <v/>
      </c>
      <c r="FM110" s="108" t="str">
        <f>IF(FI110="","",(MID(FI110,(SEARCH("^^",SUBSTITUTE(FI110," ","^^",LEN(FI110)-LEN(SUBSTITUTE(FI110," ","")))))+1,99)&amp;"_"&amp;LEFT(FI110,FIND(" ",FI110)-1)&amp;"_"&amp;FJ110))</f>
        <v/>
      </c>
      <c r="FN110" s="2" t="str">
        <f>IF(FP110="","",IF((LEN(FP110)-LEN(SUBSTITUTE(FP110,"male","")))/LEN("male")&gt;1,"!",IF(RIGHT(FP110,1)=")","",IF(RIGHT(FP110,2)=") ","",IF(RIGHT(FP110,2)=").","","!!")))))</f>
        <v/>
      </c>
      <c r="FO110" s="99"/>
      <c r="FP110" s="244"/>
      <c r="FQ110" s="100" t="str">
        <f>IF(FU110="","",FQ$3)</f>
        <v/>
      </c>
      <c r="FR110" s="101" t="str">
        <f>IF(FU110="","",FQ$1)</f>
        <v/>
      </c>
      <c r="FS110" s="102"/>
      <c r="FT110" s="103"/>
      <c r="FU110" s="104" t="str">
        <f>IF(GB110="","",IF(ISNUMBER(SEARCH(":",GB110)),MID(GB110,FIND(":",GB110)+2,FIND("(",GB110)-FIND(":",GB110)-3),LEFT(GB110,FIND("(",GB110)-2)))</f>
        <v/>
      </c>
      <c r="FV110" s="105" t="str">
        <f>IF(GB110="","",MID(GB110,FIND("(",GB110)+1,4))</f>
        <v/>
      </c>
      <c r="FW110" s="106" t="str">
        <f>IF(ISNUMBER(SEARCH("*female*",GB110)),"female",IF(ISNUMBER(SEARCH("*male*",GB110)),"male",""))</f>
        <v/>
      </c>
      <c r="FX110" s="107" t="str">
        <f>IF(GB110="","",IF(ISERROR(MID(GB110,FIND("male,",GB110)+6,(FIND(")",GB110)-(FIND("male,",GB110)+6))))=TRUE,"missing/error",MID(GB110,FIND("male,",GB110)+6,(FIND(")",GB110)-(FIND("male,",GB110)+6)))))</f>
        <v/>
      </c>
      <c r="FY110" s="108" t="str">
        <f>IF(FU110="","",(MID(FU110,(SEARCH("^^",SUBSTITUTE(FU110," ","^^",LEN(FU110)-LEN(SUBSTITUTE(FU110," ","")))))+1,99)&amp;"_"&amp;LEFT(FU110,FIND(" ",FU110)-1)&amp;"_"&amp;FV110))</f>
        <v/>
      </c>
      <c r="FZ110" s="2" t="str">
        <f>IF(GB110="","",IF((LEN(GB110)-LEN(SUBSTITUTE(GB110,"male","")))/LEN("male")&gt;1,"!",IF(RIGHT(GB110,1)=")","",IF(RIGHT(GB110,2)=") ","",IF(RIGHT(GB110,2)=").","","!!")))))</f>
        <v/>
      </c>
      <c r="GA110" s="99"/>
      <c r="GB110" s="244"/>
      <c r="GC110" s="100" t="str">
        <f>IF(GG110="","",GC$3)</f>
        <v/>
      </c>
      <c r="GD110" s="101" t="str">
        <f>IF(GG110="","",GC$1)</f>
        <v/>
      </c>
      <c r="GE110" s="102"/>
      <c r="GF110" s="103"/>
      <c r="GG110" s="104" t="str">
        <f>IF(GN110="","",IF(ISNUMBER(SEARCH(":",GN110)),MID(GN110,FIND(":",GN110)+2,FIND("(",GN110)-FIND(":",GN110)-3),LEFT(GN110,FIND("(",GN110)-2)))</f>
        <v/>
      </c>
      <c r="GH110" s="105" t="str">
        <f>IF(GN110="","",MID(GN110,FIND("(",GN110)+1,4))</f>
        <v/>
      </c>
      <c r="GI110" s="106" t="str">
        <f>IF(ISNUMBER(SEARCH("*female*",GN110)),"female",IF(ISNUMBER(SEARCH("*male*",GN110)),"male",""))</f>
        <v/>
      </c>
      <c r="GJ110" s="107" t="str">
        <f>IF(GN110="","",IF(ISERROR(MID(GN110,FIND("male,",GN110)+6,(FIND(")",GN110)-(FIND("male,",GN110)+6))))=TRUE,"missing/error",MID(GN110,FIND("male,",GN110)+6,(FIND(")",GN110)-(FIND("male,",GN110)+6)))))</f>
        <v/>
      </c>
      <c r="GK110" s="108" t="str">
        <f>IF(GG110="","",(MID(GG110,(SEARCH("^^",SUBSTITUTE(GG110," ","^^",LEN(GG110)-LEN(SUBSTITUTE(GG110," ","")))))+1,99)&amp;"_"&amp;LEFT(GG110,FIND(" ",GG110)-1)&amp;"_"&amp;GH110))</f>
        <v/>
      </c>
      <c r="GL110" s="2" t="str">
        <f>IF(GN110="","",IF((LEN(GN110)-LEN(SUBSTITUTE(GN110,"male","")))/LEN("male")&gt;1,"!",IF(RIGHT(GN110,1)=")","",IF(RIGHT(GN110,2)=") ","",IF(RIGHT(GN110,2)=").","","!!")))))</f>
        <v/>
      </c>
      <c r="GM110" s="99"/>
      <c r="GN110" s="244"/>
      <c r="GO110" s="100" t="str">
        <f>IF(GS110="","",GO$3)</f>
        <v/>
      </c>
      <c r="GP110" s="101" t="str">
        <f>IF(GS110="","",GO$1)</f>
        <v/>
      </c>
      <c r="GQ110" s="102"/>
      <c r="GR110" s="103"/>
      <c r="GS110" s="104" t="str">
        <f>IF(GZ110="","",IF(ISNUMBER(SEARCH(":",GZ110)),MID(GZ110,FIND(":",GZ110)+2,FIND("(",GZ110)-FIND(":",GZ110)-3),LEFT(GZ110,FIND("(",GZ110)-2)))</f>
        <v/>
      </c>
      <c r="GT110" s="105" t="str">
        <f>IF(GZ110="","",MID(GZ110,FIND("(",GZ110)+1,4))</f>
        <v/>
      </c>
      <c r="GU110" s="106" t="str">
        <f>IF(ISNUMBER(SEARCH("*female*",GZ110)),"female",IF(ISNUMBER(SEARCH("*male*",GZ110)),"male",""))</f>
        <v/>
      </c>
      <c r="GV110" s="107" t="str">
        <f>IF(GZ110="","",IF(ISERROR(MID(GZ110,FIND("male,",GZ110)+6,(FIND(")",GZ110)-(FIND("male,",GZ110)+6))))=TRUE,"missing/error",MID(GZ110,FIND("male,",GZ110)+6,(FIND(")",GZ110)-(FIND("male,",GZ110)+6)))))</f>
        <v/>
      </c>
      <c r="GW110" s="108" t="str">
        <f>IF(GS110="","",(MID(GS110,(SEARCH("^^",SUBSTITUTE(GS110," ","^^",LEN(GS110)-LEN(SUBSTITUTE(GS110," ","")))))+1,99)&amp;"_"&amp;LEFT(GS110,FIND(" ",GS110)-1)&amp;"_"&amp;GT110))</f>
        <v/>
      </c>
      <c r="GX110" s="2" t="str">
        <f>IF(GZ110="","",IF((LEN(GZ110)-LEN(SUBSTITUTE(GZ110,"male","")))/LEN("male")&gt;1,"!",IF(RIGHT(GZ110,1)=")","",IF(RIGHT(GZ110,2)=") ","",IF(RIGHT(GZ110,2)=").","","!!")))))</f>
        <v/>
      </c>
      <c r="GY110" s="99"/>
      <c r="GZ110" s="244"/>
      <c r="HA110" s="100" t="str">
        <f>IF(HE110="","",HA$3)</f>
        <v/>
      </c>
      <c r="HB110" s="101" t="str">
        <f>IF(HE110="","",HA$1)</f>
        <v/>
      </c>
      <c r="HC110" s="102"/>
      <c r="HD110" s="103"/>
      <c r="HE110" s="104" t="str">
        <f>IF(HL110="","",IF(ISNUMBER(SEARCH(":",HL110)),MID(HL110,FIND(":",HL110)+2,FIND("(",HL110)-FIND(":",HL110)-3),LEFT(HL110,FIND("(",HL110)-2)))</f>
        <v/>
      </c>
      <c r="HF110" s="105" t="str">
        <f>IF(HL110="","",MID(HL110,FIND("(",HL110)+1,4))</f>
        <v/>
      </c>
      <c r="HG110" s="106" t="str">
        <f>IF(ISNUMBER(SEARCH("*female*",HL110)),"female",IF(ISNUMBER(SEARCH("*male*",HL110)),"male",""))</f>
        <v/>
      </c>
      <c r="HH110" s="107" t="str">
        <f>IF(HL110="","",IF(ISERROR(MID(HL110,FIND("male,",HL110)+6,(FIND(")",HL110)-(FIND("male,",HL110)+6))))=TRUE,"missing/error",MID(HL110,FIND("male,",HL110)+6,(FIND(")",HL110)-(FIND("male,",HL110)+6)))))</f>
        <v/>
      </c>
      <c r="HI110" s="108" t="str">
        <f>IF(HE110="","",(MID(HE110,(SEARCH("^^",SUBSTITUTE(HE110," ","^^",LEN(HE110)-LEN(SUBSTITUTE(HE110," ","")))))+1,99)&amp;"_"&amp;LEFT(HE110,FIND(" ",HE110)-1)&amp;"_"&amp;HF110))</f>
        <v/>
      </c>
      <c r="HJ110" s="2" t="str">
        <f>IF(HL110="","",IF((LEN(HL110)-LEN(SUBSTITUTE(HL110,"male","")))/LEN("male")&gt;1,"!",IF(RIGHT(HL110,1)=")","",IF(RIGHT(HL110,2)=") ","",IF(RIGHT(HL110,2)=").","","!!")))))</f>
        <v/>
      </c>
      <c r="HK110" s="99"/>
      <c r="HL110" s="244"/>
      <c r="HM110" s="100" t="str">
        <f>IF(HQ110="","",HM$3)</f>
        <v/>
      </c>
      <c r="HN110" s="101" t="str">
        <f>IF(HQ110="","",HM$1)</f>
        <v/>
      </c>
      <c r="HO110" s="102"/>
      <c r="HP110" s="103"/>
      <c r="HQ110" s="104" t="str">
        <f>IF(HX110="","",IF(ISNUMBER(SEARCH(":",HX110)),MID(HX110,FIND(":",HX110)+2,FIND("(",HX110)-FIND(":",HX110)-3),LEFT(HX110,FIND("(",HX110)-2)))</f>
        <v/>
      </c>
      <c r="HR110" s="105" t="str">
        <f>IF(HX110="","",MID(HX110,FIND("(",HX110)+1,4))</f>
        <v/>
      </c>
      <c r="HS110" s="106" t="str">
        <f>IF(ISNUMBER(SEARCH("*female*",HX110)),"female",IF(ISNUMBER(SEARCH("*male*",HX110)),"male",""))</f>
        <v/>
      </c>
      <c r="HT110" s="107" t="str">
        <f>IF(HX110="","",IF(ISERROR(MID(HX110,FIND("male,",HX110)+6,(FIND(")",HX110)-(FIND("male,",HX110)+6))))=TRUE,"missing/error",MID(HX110,FIND("male,",HX110)+6,(FIND(")",HX110)-(FIND("male,",HX110)+6)))))</f>
        <v/>
      </c>
      <c r="HU110" s="108" t="str">
        <f>IF(HQ110="","",(MID(HQ110,(SEARCH("^^",SUBSTITUTE(HQ110," ","^^",LEN(HQ110)-LEN(SUBSTITUTE(HQ110," ","")))))+1,99)&amp;"_"&amp;LEFT(HQ110,FIND(" ",HQ110)-1)&amp;"_"&amp;HR110))</f>
        <v/>
      </c>
      <c r="HV110" s="2" t="str">
        <f>IF(HX110="","",IF((LEN(HX110)-LEN(SUBSTITUTE(HX110,"male","")))/LEN("male")&gt;1,"!",IF(RIGHT(HX110,1)=")","",IF(RIGHT(HX110,2)=") ","",IF(RIGHT(HX110,2)=").","","!!")))))</f>
        <v/>
      </c>
      <c r="HW110" s="99"/>
      <c r="HX110" s="244"/>
      <c r="HY110" s="100" t="str">
        <f>IF(IC110="","",HY$3)</f>
        <v/>
      </c>
      <c r="HZ110" s="101" t="str">
        <f>IF(IC110="","",HY$1)</f>
        <v/>
      </c>
      <c r="IA110" s="102"/>
      <c r="IB110" s="103"/>
      <c r="IC110" s="104" t="str">
        <f>IF(IJ110="","",IF(ISNUMBER(SEARCH(":",IJ110)),MID(IJ110,FIND(":",IJ110)+2,FIND("(",IJ110)-FIND(":",IJ110)-3),LEFT(IJ110,FIND("(",IJ110)-2)))</f>
        <v/>
      </c>
      <c r="ID110" s="105" t="str">
        <f>IF(IJ110="","",MID(IJ110,FIND("(",IJ110)+1,4))</f>
        <v/>
      </c>
      <c r="IE110" s="106" t="str">
        <f>IF(ISNUMBER(SEARCH("*female*",IJ110)),"female",IF(ISNUMBER(SEARCH("*male*",IJ110)),"male",""))</f>
        <v/>
      </c>
      <c r="IF110" s="107" t="str">
        <f>IF(IJ110="","",IF(ISERROR(MID(IJ110,FIND("male,",IJ110)+6,(FIND(")",IJ110)-(FIND("male,",IJ110)+6))))=TRUE,"missing/error",MID(IJ110,FIND("male,",IJ110)+6,(FIND(")",IJ110)-(FIND("male,",IJ110)+6)))))</f>
        <v/>
      </c>
      <c r="IG110" s="108" t="str">
        <f>IF(IC110="","",(MID(IC110,(SEARCH("^^",SUBSTITUTE(IC110," ","^^",LEN(IC110)-LEN(SUBSTITUTE(IC110," ","")))))+1,99)&amp;"_"&amp;LEFT(IC110,FIND(" ",IC110)-1)&amp;"_"&amp;ID110))</f>
        <v/>
      </c>
      <c r="IH110" s="2" t="str">
        <f>IF(IJ110="","",IF((LEN(IJ110)-LEN(SUBSTITUTE(IJ110,"male","")))/LEN("male")&gt;1,"!",IF(RIGHT(IJ110,1)=")","",IF(RIGHT(IJ110,2)=") ","",IF(RIGHT(IJ110,2)=").","","!!")))))</f>
        <v/>
      </c>
      <c r="II110" s="99"/>
      <c r="IJ110" s="244"/>
      <c r="IK110" s="100" t="str">
        <f>IF(IO110="","",IK$3)</f>
        <v/>
      </c>
      <c r="IL110" s="101" t="str">
        <f>IF(IO110="","",IK$1)</f>
        <v/>
      </c>
      <c r="IM110" s="102"/>
      <c r="IN110" s="103"/>
      <c r="IO110" s="104" t="str">
        <f>IF(IV110="","",IF(ISNUMBER(SEARCH(":",IV110)),MID(IV110,FIND(":",IV110)+2,FIND("(",IV110)-FIND(":",IV110)-3),LEFT(IV110,FIND("(",IV110)-2)))</f>
        <v/>
      </c>
      <c r="IP110" s="105" t="str">
        <f>IF(IV110="","",MID(IV110,FIND("(",IV110)+1,4))</f>
        <v/>
      </c>
      <c r="IQ110" s="106" t="str">
        <f>IF(ISNUMBER(SEARCH("*female*",IV110)),"female",IF(ISNUMBER(SEARCH("*male*",IV110)),"male",""))</f>
        <v/>
      </c>
      <c r="IR110" s="107" t="str">
        <f>IF(IV110="","",IF(ISERROR(MID(IV110,FIND("male,",IV110)+6,(FIND(")",IV110)-(FIND("male,",IV110)+6))))=TRUE,"missing/error",MID(IV110,FIND("male,",IV110)+6,(FIND(")",IV110)-(FIND("male,",IV110)+6)))))</f>
        <v/>
      </c>
      <c r="IS110" s="108" t="str">
        <f>IF(IO110="","",(MID(IO110,(SEARCH("^^",SUBSTITUTE(IO110," ","^^",LEN(IO110)-LEN(SUBSTITUTE(IO110," ","")))))+1,99)&amp;"_"&amp;LEFT(IO110,FIND(" ",IO110)-1)&amp;"_"&amp;IP110))</f>
        <v/>
      </c>
      <c r="IT110" s="2" t="str">
        <f>IF(IV110="","",IF((LEN(IV110)-LEN(SUBSTITUTE(IV110,"male","")))/LEN("male")&gt;1,"!",IF(RIGHT(IV110,1)=")","",IF(RIGHT(IV110,2)=") ","",IF(RIGHT(IV110,2)=").","","!!")))))</f>
        <v/>
      </c>
      <c r="IU110" s="99"/>
      <c r="IV110" s="244"/>
      <c r="IW110" s="100" t="str">
        <f>IF(JA110="","",IW$3)</f>
        <v/>
      </c>
      <c r="IX110" s="101" t="str">
        <f>IF(JA110="","",IW$1)</f>
        <v/>
      </c>
      <c r="IY110" s="102"/>
      <c r="IZ110" s="103"/>
      <c r="JA110" s="104" t="str">
        <f>IF(JH110="","",IF(ISNUMBER(SEARCH(":",JH110)),MID(JH110,FIND(":",JH110)+2,FIND("(",JH110)-FIND(":",JH110)-3),LEFT(JH110,FIND("(",JH110)-2)))</f>
        <v/>
      </c>
      <c r="JB110" s="105" t="str">
        <f>IF(JH110="","",MID(JH110,FIND("(",JH110)+1,4))</f>
        <v/>
      </c>
      <c r="JC110" s="106" t="str">
        <f>IF(ISNUMBER(SEARCH("*female*",JH110)),"female",IF(ISNUMBER(SEARCH("*male*",JH110)),"male",""))</f>
        <v/>
      </c>
      <c r="JD110" s="107" t="str">
        <f>IF(JH110="","",IF(ISERROR(MID(JH110,FIND("male,",JH110)+6,(FIND(")",JH110)-(FIND("male,",JH110)+6))))=TRUE,"missing/error",MID(JH110,FIND("male,",JH110)+6,(FIND(")",JH110)-(FIND("male,",JH110)+6)))))</f>
        <v/>
      </c>
      <c r="JE110" s="108" t="str">
        <f>IF(JA110="","",(MID(JA110,(SEARCH("^^",SUBSTITUTE(JA110," ","^^",LEN(JA110)-LEN(SUBSTITUTE(JA110," ","")))))+1,99)&amp;"_"&amp;LEFT(JA110,FIND(" ",JA110)-1)&amp;"_"&amp;JB110))</f>
        <v/>
      </c>
      <c r="JF110" s="2" t="str">
        <f>IF(JH110="","",IF((LEN(JH110)-LEN(SUBSTITUTE(JH110,"male","")))/LEN("male")&gt;1,"!",IF(RIGHT(JH110,1)=")","",IF(RIGHT(JH110,2)=") ","",IF(RIGHT(JH110,2)=").","","!!")))))</f>
        <v/>
      </c>
      <c r="JG110" s="99"/>
      <c r="JH110" s="244"/>
      <c r="JI110" s="100" t="str">
        <f>IF(JM110="","",JI$3)</f>
        <v/>
      </c>
      <c r="JJ110" s="101" t="str">
        <f>IF(JM110="","",JI$1)</f>
        <v/>
      </c>
      <c r="JK110" s="102"/>
      <c r="JL110" s="103"/>
      <c r="JM110" s="104" t="str">
        <f>IF(JT110="","",IF(ISNUMBER(SEARCH(":",JT110)),MID(JT110,FIND(":",JT110)+2,FIND("(",JT110)-FIND(":",JT110)-3),LEFT(JT110,FIND("(",JT110)-2)))</f>
        <v/>
      </c>
      <c r="JN110" s="105" t="str">
        <f>IF(JT110="","",MID(JT110,FIND("(",JT110)+1,4))</f>
        <v/>
      </c>
      <c r="JO110" s="106" t="str">
        <f>IF(ISNUMBER(SEARCH("*female*",JT110)),"female",IF(ISNUMBER(SEARCH("*male*",JT110)),"male",""))</f>
        <v/>
      </c>
      <c r="JP110" s="107" t="str">
        <f>IF(JT110="","",IF(ISERROR(MID(JT110,FIND("male,",JT110)+6,(FIND(")",JT110)-(FIND("male,",JT110)+6))))=TRUE,"missing/error",MID(JT110,FIND("male,",JT110)+6,(FIND(")",JT110)-(FIND("male,",JT110)+6)))))</f>
        <v/>
      </c>
      <c r="JQ110" s="108" t="str">
        <f>IF(JM110="","",(MID(JM110,(SEARCH("^^",SUBSTITUTE(JM110," ","^^",LEN(JM110)-LEN(SUBSTITUTE(JM110," ","")))))+1,99)&amp;"_"&amp;LEFT(JM110,FIND(" ",JM110)-1)&amp;"_"&amp;JN110))</f>
        <v/>
      </c>
      <c r="JR110" s="2" t="str">
        <f>IF(JT110="","",IF((LEN(JT110)-LEN(SUBSTITUTE(JT110,"male","")))/LEN("male")&gt;1,"!",IF(RIGHT(JT110,1)=")","",IF(RIGHT(JT110,2)=") ","",IF(RIGHT(JT110,2)=").","","!!")))))</f>
        <v/>
      </c>
      <c r="JS110" s="99"/>
      <c r="JT110" s="244"/>
      <c r="JU110" s="100" t="str">
        <f>IF(JY110="","",JU$3)</f>
        <v/>
      </c>
      <c r="JV110" s="101" t="str">
        <f>IF(JY110="","",JU$1)</f>
        <v/>
      </c>
      <c r="JW110" s="102"/>
      <c r="JX110" s="103"/>
      <c r="JY110" s="104" t="str">
        <f>IF(KF110="","",IF(ISNUMBER(SEARCH(":",KF110)),MID(KF110,FIND(":",KF110)+2,FIND("(",KF110)-FIND(":",KF110)-3),LEFT(KF110,FIND("(",KF110)-2)))</f>
        <v/>
      </c>
      <c r="JZ110" s="105" t="str">
        <f>IF(KF110="","",MID(KF110,FIND("(",KF110)+1,4))</f>
        <v/>
      </c>
      <c r="KA110" s="106" t="str">
        <f>IF(ISNUMBER(SEARCH("*female*",KF110)),"female",IF(ISNUMBER(SEARCH("*male*",KF110)),"male",""))</f>
        <v/>
      </c>
      <c r="KB110" s="107" t="str">
        <f>IF(KF110="","",IF(ISERROR(MID(KF110,FIND("male,",KF110)+6,(FIND(")",KF110)-(FIND("male,",KF110)+6))))=TRUE,"missing/error",MID(KF110,FIND("male,",KF110)+6,(FIND(")",KF110)-(FIND("male,",KF110)+6)))))</f>
        <v/>
      </c>
      <c r="KC110" s="108" t="str">
        <f>IF(JY110="","",(MID(JY110,(SEARCH("^^",SUBSTITUTE(JY110," ","^^",LEN(JY110)-LEN(SUBSTITUTE(JY110," ","")))))+1,99)&amp;"_"&amp;LEFT(JY110,FIND(" ",JY110)-1)&amp;"_"&amp;JZ110))</f>
        <v/>
      </c>
      <c r="KD110" s="2" t="str">
        <f>IF(KF110="","",IF((LEN(KF110)-LEN(SUBSTITUTE(KF110,"male","")))/LEN("male")&gt;1,"!",IF(RIGHT(KF110,1)=")","",IF(RIGHT(KF110,2)=") ","",IF(RIGHT(KF110,2)=").","","!!")))))</f>
        <v/>
      </c>
      <c r="KE110" s="99"/>
      <c r="KF110" s="244"/>
    </row>
    <row r="111" spans="1:292" ht="13.5" customHeight="1" x14ac:dyDescent="0.25">
      <c r="A111" s="20"/>
      <c r="B111" s="2" t="s">
        <v>813</v>
      </c>
      <c r="C111" s="2" t="s">
        <v>814</v>
      </c>
      <c r="E111" s="100" t="str">
        <f>IF(I111="","",E$3)</f>
        <v/>
      </c>
      <c r="F111" s="101" t="str">
        <f>IF(I111="","",E$1)</f>
        <v/>
      </c>
      <c r="G111" s="102"/>
      <c r="H111" s="103"/>
      <c r="I111" s="104" t="str">
        <f>IF(P111="","",IF(ISNUMBER(SEARCH(":",P111)),MID(P111,FIND(":",P111)+2,FIND("(",P111)-FIND(":",P111)-3),LEFT(P111,FIND("(",P111)-2)))</f>
        <v/>
      </c>
      <c r="J111" s="105" t="str">
        <f>IF(P111="","",MID(P111,FIND("(",P111)+1,4))</f>
        <v/>
      </c>
      <c r="K111" s="106" t="str">
        <f>IF(ISNUMBER(SEARCH("*female*",P111)),"female",IF(ISNUMBER(SEARCH("*male*",P111)),"male",""))</f>
        <v/>
      </c>
      <c r="L111" s="107" t="str">
        <f>IF(P111="","",IF(ISERROR(MID(P111,FIND("male,",P111)+6,(FIND(")",P111)-(FIND("male,",P111)+6))))=TRUE,"missing/error",MID(P111,FIND("male,",P111)+6,(FIND(")",P111)-(FIND("male,",P111)+6)))))</f>
        <v/>
      </c>
      <c r="M111" s="108" t="str">
        <f>IF(I111="","",(MID(I111,(SEARCH("^^",SUBSTITUTE(I111," ","^^",LEN(I111)-LEN(SUBSTITUTE(I111," ","")))))+1,99)&amp;"_"&amp;LEFT(I111,FIND(" ",I111)-1)&amp;"_"&amp;J111))</f>
        <v/>
      </c>
      <c r="N111" s="2" t="str">
        <f>IF(P111="","",IF((LEN(P111)-LEN(SUBSTITUTE(P111,"male","")))/LEN("male")&gt;1,"!",IF(RIGHT(P111,1)=")","",IF(RIGHT(P111,2)=") ","",IF(RIGHT(P111,2)=").","","!!")))))</f>
        <v/>
      </c>
      <c r="O111" s="99"/>
      <c r="P111" s="244" t="s">
        <v>292</v>
      </c>
      <c r="Q111" s="100" t="str">
        <f>IF(U111="","",Q$3)</f>
        <v/>
      </c>
      <c r="R111" s="101" t="str">
        <f>IF(U111="","",Q$1)</f>
        <v/>
      </c>
      <c r="S111" s="102"/>
      <c r="T111" s="103"/>
      <c r="U111" s="104" t="str">
        <f>IF(AB111="","",IF(ISNUMBER(SEARCH(":",AB111)),MID(AB111,FIND(":",AB111)+2,FIND("(",AB111)-FIND(":",AB111)-3),LEFT(AB111,FIND("(",AB111)-2)))</f>
        <v/>
      </c>
      <c r="V111" s="105" t="str">
        <f>IF(AB111="","",MID(AB111,FIND("(",AB111)+1,4))</f>
        <v/>
      </c>
      <c r="W111" s="106" t="str">
        <f>IF(ISNUMBER(SEARCH("*female*",AB111)),"female",IF(ISNUMBER(SEARCH("*male*",AB111)),"male",""))</f>
        <v/>
      </c>
      <c r="X111" s="107" t="str">
        <f>IF(AB111="","",IF(ISERROR(MID(AB111,FIND("male,",AB111)+6,(FIND(")",AB111)-(FIND("male,",AB111)+6))))=TRUE,"missing/error",MID(AB111,FIND("male,",AB111)+6,(FIND(")",AB111)-(FIND("male,",AB111)+6)))))</f>
        <v/>
      </c>
      <c r="Y111" s="108" t="str">
        <f>IF(U111="","",(MID(U111,(SEARCH("^^",SUBSTITUTE(U111," ","^^",LEN(U111)-LEN(SUBSTITUTE(U111," ","")))))+1,99)&amp;"_"&amp;LEFT(U111,FIND(" ",U111)-1)&amp;"_"&amp;V111))</f>
        <v/>
      </c>
      <c r="Z111" s="2" t="str">
        <f>IF(AB111="","",IF((LEN(AB111)-LEN(SUBSTITUTE(AB111,"male","")))/LEN("male")&gt;1,"!",IF(RIGHT(AB111,1)=")","",IF(RIGHT(AB111,2)=") ","",IF(RIGHT(AB111,2)=").","","!!")))))</f>
        <v/>
      </c>
      <c r="AA111" s="99"/>
      <c r="AB111" s="244" t="s">
        <v>292</v>
      </c>
      <c r="AC111" s="100" t="str">
        <f>IF(AG111="","",AC$3)</f>
        <v/>
      </c>
      <c r="AD111" s="101" t="str">
        <f>IF(AG111="","",AC$1)</f>
        <v/>
      </c>
      <c r="AE111" s="102" t="s">
        <v>292</v>
      </c>
      <c r="AF111" s="103" t="s">
        <v>292</v>
      </c>
      <c r="AG111" s="104" t="str">
        <f>IF(AN111="","",IF(ISNUMBER(SEARCH(":",AN111)),MID(AN111,FIND(":",AN111)+2,FIND("(",AN111)-FIND(":",AN111)-3),LEFT(AN111,FIND("(",AN111)-2)))</f>
        <v/>
      </c>
      <c r="AH111" s="105" t="str">
        <f>IF(AN111="","",MID(AN111,FIND("(",AN111)+1,4))</f>
        <v/>
      </c>
      <c r="AI111" s="106" t="str">
        <f>IF(ISNUMBER(SEARCH("*female*",AN111)),"female",IF(ISNUMBER(SEARCH("*male*",AN111)),"male",""))</f>
        <v/>
      </c>
      <c r="AJ111" s="107" t="str">
        <f>IF(AN111="","",IF(ISERROR(MID(AN111,FIND("male,",AN111)+6,(FIND(")",AN111)-(FIND("male,",AN111)+6))))=TRUE,"missing/error",MID(AN111,FIND("male,",AN111)+6,(FIND(")",AN111)-(FIND("male,",AN111)+6)))))</f>
        <v/>
      </c>
      <c r="AK111" s="108" t="str">
        <f>IF(AG111="","",(MID(AG111,(SEARCH("^^",SUBSTITUTE(AG111," ","^^",LEN(AG111)-LEN(SUBSTITUTE(AG111," ","")))))+1,99)&amp;"_"&amp;LEFT(AG111,FIND(" ",AG111)-1)&amp;"_"&amp;AH111))</f>
        <v/>
      </c>
      <c r="AL111" s="2" t="str">
        <f>IF(AN111="","",IF((LEN(AN111)-LEN(SUBSTITUTE(AN111,"male","")))/LEN("male")&gt;1,"!",IF(RIGHT(AN111,1)=")","",IF(RIGHT(AN111,2)=") ","",IF(RIGHT(AN111,2)=").","","!!")))))</f>
        <v/>
      </c>
      <c r="AM111" s="99"/>
      <c r="AN111" s="244" t="s">
        <v>292</v>
      </c>
      <c r="AO111" s="100" t="str">
        <f>IF(AS111="","",AO$3)</f>
        <v/>
      </c>
      <c r="AP111" s="101" t="str">
        <f>IF(AS111="","",AO$1)</f>
        <v/>
      </c>
      <c r="AQ111" s="102" t="s">
        <v>292</v>
      </c>
      <c r="AR111" s="103" t="s">
        <v>292</v>
      </c>
      <c r="AS111" s="104" t="str">
        <f>IF(AZ111="","",IF(ISNUMBER(SEARCH(":",AZ111)),MID(AZ111,FIND(":",AZ111)+2,FIND("(",AZ111)-FIND(":",AZ111)-3),LEFT(AZ111,FIND("(",AZ111)-2)))</f>
        <v/>
      </c>
      <c r="AT111" s="105" t="str">
        <f>IF(AZ111="","",MID(AZ111,FIND("(",AZ111)+1,4))</f>
        <v/>
      </c>
      <c r="AU111" s="106" t="str">
        <f>IF(ISNUMBER(SEARCH("*female*",AZ111)),"female",IF(ISNUMBER(SEARCH("*male*",AZ111)),"male",""))</f>
        <v/>
      </c>
      <c r="AV111" s="107" t="s">
        <v>292</v>
      </c>
      <c r="AW111" s="108" t="str">
        <f>IF(AS111="","",(MID(AS111,(SEARCH("^^",SUBSTITUTE(AS111," ","^^",LEN(AS111)-LEN(SUBSTITUTE(AS111," ","")))))+1,99)&amp;"_"&amp;LEFT(AS111,FIND(" ",AS111)-1)&amp;"_"&amp;AT111))</f>
        <v/>
      </c>
      <c r="AX111" s="2" t="str">
        <f>IF(AZ111="","",IF((LEN(AZ111)-LEN(SUBSTITUTE(AZ111,"male","")))/LEN("male")&gt;1,"!",IF(RIGHT(AZ111,1)=")","",IF(RIGHT(AZ111,2)=") ","",IF(RIGHT(AZ111,2)=").","","!!")))))</f>
        <v/>
      </c>
      <c r="AY111" s="99"/>
      <c r="AZ111" s="244" t="s">
        <v>292</v>
      </c>
      <c r="BA111" s="100" t="str">
        <f>IF(BE111="","",BA$3)</f>
        <v/>
      </c>
      <c r="BB111" s="101" t="str">
        <f>IF(BE111="","",BA$1)</f>
        <v/>
      </c>
      <c r="BC111" s="102" t="s">
        <v>292</v>
      </c>
      <c r="BD111" s="103" t="s">
        <v>292</v>
      </c>
      <c r="BE111" s="104" t="str">
        <f>IF(BL111="","",IF(ISNUMBER(SEARCH(":",BL111)),MID(BL111,FIND(":",BL111)+2,FIND("(",BL111)-FIND(":",BL111)-3),LEFT(BL111,FIND("(",BL111)-2)))</f>
        <v/>
      </c>
      <c r="BF111" s="105" t="str">
        <f>IF(BL111="","",MID(BL111,FIND("(",BL111)+1,4))</f>
        <v/>
      </c>
      <c r="BG111" s="106" t="str">
        <f>IF(ISNUMBER(SEARCH("*female*",BL111)),"female",IF(ISNUMBER(SEARCH("*male*",BL111)),"male",""))</f>
        <v/>
      </c>
      <c r="BH111" s="107" t="str">
        <f>IF(BL111="","",IF(ISERROR(MID(BL111,FIND("male,",BL111)+6,(FIND(")",BL111)-(FIND("male,",BL111)+6))))=TRUE,"missing/error",MID(BL111,FIND("male,",BL111)+6,(FIND(")",BL111)-(FIND("male,",BL111)+6)))))</f>
        <v/>
      </c>
      <c r="BI111" s="108" t="str">
        <f>IF(BE111="","",(MID(BE111,(SEARCH("^^",SUBSTITUTE(BE111," ","^^",LEN(BE111)-LEN(SUBSTITUTE(BE111," ","")))))+1,99)&amp;"_"&amp;LEFT(BE111,FIND(" ",BE111)-1)&amp;"_"&amp;BF111))</f>
        <v/>
      </c>
      <c r="BJ111" s="2" t="str">
        <f>IF(BL111="","",IF((LEN(BL111)-LEN(SUBSTITUTE(BL111,"male","")))/LEN("male")&gt;1,"!",IF(RIGHT(BL111,1)=")","",IF(RIGHT(BL111,2)=") ","",IF(RIGHT(BL111,2)=").","","!!")))))</f>
        <v/>
      </c>
      <c r="BK111" s="99"/>
      <c r="BL111" s="244" t="s">
        <v>292</v>
      </c>
      <c r="BM111" s="100" t="str">
        <f>IF(BQ111="","",BM$3)</f>
        <v/>
      </c>
      <c r="BN111" s="101" t="str">
        <f>IF(BQ111="","",BM$1)</f>
        <v/>
      </c>
      <c r="BO111" s="102"/>
      <c r="BP111" s="103"/>
      <c r="BQ111" s="104" t="str">
        <f>IF(BX111="","",IF(ISNUMBER(SEARCH(":",BX111)),MID(BX111,FIND(":",BX111)+2,FIND("(",BX111)-FIND(":",BX111)-3),LEFT(BX111,FIND("(",BX111)-2)))</f>
        <v/>
      </c>
      <c r="BR111" s="105" t="str">
        <f>IF(BX111="","",MID(BX111,FIND("(",BX111)+1,4))</f>
        <v/>
      </c>
      <c r="BS111" s="106" t="str">
        <f>IF(ISNUMBER(SEARCH("*female*",BX111)),"female",IF(ISNUMBER(SEARCH("*male*",BX111)),"male",""))</f>
        <v/>
      </c>
      <c r="BT111" s="107" t="s">
        <v>292</v>
      </c>
      <c r="BU111" s="108" t="str">
        <f>IF(BQ111="","",(MID(BQ111,(SEARCH("^^",SUBSTITUTE(BQ111," ","^^",LEN(BQ111)-LEN(SUBSTITUTE(BQ111," ","")))))+1,99)&amp;"_"&amp;LEFT(BQ111,FIND(" ",BQ111)-1)&amp;"_"&amp;BR111))</f>
        <v/>
      </c>
      <c r="BV111" s="2" t="str">
        <f>IF(BX111="","",IF((LEN(BX111)-LEN(SUBSTITUTE(BX111,"male","")))/LEN("male")&gt;1,"!",IF(RIGHT(BX111,1)=")","",IF(RIGHT(BX111,2)=") ","",IF(RIGHT(BX111,2)=").","","!!")))))</f>
        <v/>
      </c>
      <c r="BW111" s="99"/>
      <c r="BX111" s="244"/>
      <c r="BY111" s="100">
        <f>IF(CC111="","",BY$3)</f>
        <v>40106</v>
      </c>
      <c r="BZ111" s="101" t="str">
        <f>IF(CC111="","",BY$1)</f>
        <v>Stoltenberg II</v>
      </c>
      <c r="CA111" s="102">
        <v>39373</v>
      </c>
      <c r="CB111" s="103">
        <v>40106</v>
      </c>
      <c r="CC111" s="104" t="str">
        <f>IF(CJ111="","",IF(ISNUMBER(SEARCH(":",CJ111)),MID(CJ111,FIND(":",CJ111)+2,FIND("(",CJ111)-FIND(":",CJ111)-3),LEFT(CJ111,FIND("(",CJ111)-2)))</f>
        <v>Tora Aasland</v>
      </c>
      <c r="CD111" s="105" t="str">
        <f>IF(CJ111="","",MID(CJ111,FIND("(",CJ111)+1,4))</f>
        <v>1942</v>
      </c>
      <c r="CE111" s="106" t="str">
        <f>IF(ISNUMBER(SEARCH("*female*",CJ111)),"female",IF(ISNUMBER(SEARCH("*male*",CJ111)),"male",""))</f>
        <v>female</v>
      </c>
      <c r="CF111" s="107" t="s">
        <v>300</v>
      </c>
      <c r="CG111" s="108" t="str">
        <f>IF(CC111="","",(MID(CC111,(SEARCH("^^",SUBSTITUTE(CC111," ","^^",LEN(CC111)-LEN(SUBSTITUTE(CC111," ","")))))+1,99)&amp;"_"&amp;LEFT(CC111,FIND(" ",CC111)-1)&amp;"_"&amp;CD111))</f>
        <v>Aasland_Tora_1942</v>
      </c>
      <c r="CH111" s="2" t="str">
        <f>IF(CJ111="","",IF((LEN(CJ111)-LEN(SUBSTITUTE(CJ111,"male","")))/LEN("male")&gt;1,"!",IF(RIGHT(CJ111,1)=")","",IF(RIGHT(CJ111,2)=") ","",IF(RIGHT(CJ111,2)=").","","!!")))))</f>
        <v/>
      </c>
      <c r="CI111" s="99"/>
      <c r="CJ111" s="244" t="s">
        <v>668</v>
      </c>
      <c r="CK111" s="100">
        <f>IF(CO111="","",CK$3)</f>
        <v>41563</v>
      </c>
      <c r="CL111" s="101" t="str">
        <f>IF(CO111="","",CK$1)</f>
        <v>Stoltenberg III</v>
      </c>
      <c r="CM111" s="102">
        <v>40106</v>
      </c>
      <c r="CN111" s="103">
        <v>40991</v>
      </c>
      <c r="CO111" s="104" t="str">
        <f>IF(CV111="","",IF(ISNUMBER(SEARCH(":",CV111)),MID(CV111,FIND(":",CV111)+2,FIND("(",CV111)-FIND(":",CV111)-3),LEFT(CV111,FIND("(",CV111)-2)))</f>
        <v>Tora Aasland</v>
      </c>
      <c r="CP111" s="105" t="str">
        <f>IF(CV111="","",MID(CV111,FIND("(",CV111)+1,4))</f>
        <v>1942</v>
      </c>
      <c r="CQ111" s="106" t="str">
        <f>IF(ISNUMBER(SEARCH("*female*",CV111)),"female",IF(ISNUMBER(SEARCH("*male*",CV111)),"male",""))</f>
        <v>female</v>
      </c>
      <c r="CR111" s="107" t="s">
        <v>300</v>
      </c>
      <c r="CS111" s="108" t="str">
        <f>IF(CO111="","",(MID(CO111,(SEARCH("^^",SUBSTITUTE(CO111," ","^^",LEN(CO111)-LEN(SUBSTITUTE(CO111," ","")))))+1,99)&amp;"_"&amp;LEFT(CO111,FIND(" ",CO111)-1)&amp;"_"&amp;CP111))</f>
        <v>Aasland_Tora_1942</v>
      </c>
      <c r="CT111" s="2" t="str">
        <f>IF(CV111="","",IF((LEN(CV111)-LEN(SUBSTITUTE(CV111,"male","")))/LEN("male")&gt;1,"!",IF(RIGHT(CV111,1)=")","",IF(RIGHT(CV111,2)=") ","",IF(RIGHT(CV111,2)=").","","!!")))))</f>
        <v/>
      </c>
      <c r="CU111" s="99"/>
      <c r="CV111" s="244" t="s">
        <v>668</v>
      </c>
      <c r="CW111" s="100" t="str">
        <f>IF(DA111="","",CW$3)</f>
        <v/>
      </c>
      <c r="CX111" s="101" t="str">
        <f>IF(DA111="","",CW$1)</f>
        <v/>
      </c>
      <c r="CY111" s="102" t="str">
        <f>IF($DA111="","",CW$2)</f>
        <v/>
      </c>
      <c r="CZ111" s="102" t="str">
        <f>IF($DA111="","",CW$3)</f>
        <v/>
      </c>
      <c r="DA111" s="104" t="str">
        <f>IF(DH111="","",IF(ISNUMBER(SEARCH(":",DH111)),MID(DH111,FIND(":",DH111)+2,FIND("(",DH111)-FIND(":",DH111)-3),LEFT(DH111,FIND("(",DH111)-2)))</f>
        <v/>
      </c>
      <c r="DB111" s="105" t="str">
        <f>IF(DH111="","",MID(DH111,FIND("(",DH111)+1,4))</f>
        <v/>
      </c>
      <c r="DC111" s="106" t="str">
        <f>IF(ISNUMBER(SEARCH("*female*",DH111)),"female",IF(ISNUMBER(SEARCH("*male*",DH111)),"male",""))</f>
        <v/>
      </c>
      <c r="DD111" s="107" t="str">
        <f>IF(DH111="","",IF(ISERROR(MID(DH111,FIND("male,",DH111)+6,(FIND(")",DH111)-(FIND("male,",DH111)+6))))=TRUE,"missing/error",MID(DH111,FIND("male,",DH111)+6,(FIND(")",DH111)-(FIND("male,",DH111)+6)))))</f>
        <v/>
      </c>
      <c r="DE111" s="108" t="str">
        <f>IF(DA111="","",(MID(DA111,(SEARCH("^^",SUBSTITUTE(DA111," ","^^",LEN(DA111)-LEN(SUBSTITUTE(DA111," ","")))))+1,99)&amp;"_"&amp;LEFT(DA111,FIND(" ",DA111)-1)&amp;"_"&amp;DB111))</f>
        <v/>
      </c>
      <c r="DF111" s="2" t="str">
        <f>IF(DH111="","",IF((LEN(DH111)-LEN(SUBSTITUTE(DH111,"male","")))/LEN("male")&gt;1,"!",IF(RIGHT(DH111,1)=")","",IF(RIGHT(DH111,2)=") ","",IF(RIGHT(DH111,2)=").","","!!")))))</f>
        <v/>
      </c>
      <c r="DG111" s="99"/>
      <c r="DH111" s="244"/>
      <c r="DI111" s="100" t="str">
        <f t="shared" si="1350"/>
        <v/>
      </c>
      <c r="DJ111" s="101" t="str">
        <f t="shared" si="1351"/>
        <v/>
      </c>
      <c r="DK111" s="102" t="str">
        <f t="shared" si="1095"/>
        <v/>
      </c>
      <c r="DL111" s="102" t="str">
        <f t="shared" si="1362"/>
        <v/>
      </c>
      <c r="DM111" s="104" t="str">
        <f t="shared" si="1352"/>
        <v/>
      </c>
      <c r="DN111" s="105" t="str">
        <f t="shared" si="1353"/>
        <v/>
      </c>
      <c r="DO111" s="106" t="str">
        <f t="shared" si="1354"/>
        <v/>
      </c>
      <c r="DP111" s="107" t="str">
        <f t="shared" si="1355"/>
        <v/>
      </c>
      <c r="DQ111" s="108" t="str">
        <f t="shared" si="1356"/>
        <v/>
      </c>
      <c r="DR111" s="2" t="str">
        <f>IF(DT111="","",IF((LEN(DT111)-LEN(SUBSTITUTE(DT111,"male","")))/LEN("male")&gt;1,"!",IF(RIGHT(DT111,1)=")","",IF(RIGHT(DT111,2)=") ","",IF(RIGHT(DT111,2)=").","","!!")))))</f>
        <v/>
      </c>
      <c r="DS111" s="99"/>
      <c r="DT111" s="244"/>
      <c r="DU111" s="100" t="str">
        <f t="shared" si="1046"/>
        <v/>
      </c>
      <c r="DV111" s="101" t="str">
        <f>IF(DY111="","",DU$1)</f>
        <v/>
      </c>
      <c r="DW111" s="102" t="str">
        <f t="shared" si="1110"/>
        <v/>
      </c>
      <c r="DX111" s="102" t="str">
        <f t="shared" si="1111"/>
        <v/>
      </c>
      <c r="DY111" s="104" t="str">
        <f>IF(EF111="","",IF(ISNUMBER(SEARCH(":",EF111)),MID(EF111,FIND(":",EF111)+2,FIND("(",EF111)-FIND(":",EF111)-3),LEFT(EF111,FIND("(",EF111)-2)))</f>
        <v/>
      </c>
      <c r="DZ111" s="105" t="str">
        <f>IF(EF111="","",MID(EF111,FIND("(",EF111)+1,4))</f>
        <v/>
      </c>
      <c r="EA111" s="106" t="str">
        <f>IF(ISNUMBER(SEARCH("*female*",EF111)),"female",IF(ISNUMBER(SEARCH("*male*",EF111)),"male",""))</f>
        <v/>
      </c>
      <c r="EB111" s="107" t="str">
        <f>IF(EF111="","",IF(ISERROR(MID(EF111,FIND("male,",EF111)+6,(FIND(")",EF111)-(FIND("male,",EF111)+6))))=TRUE,"missing/error",MID(EF111,FIND("male,",EF111)+6,(FIND(")",EF111)-(FIND("male,",EF111)+6)))))</f>
        <v/>
      </c>
      <c r="EC111" s="108" t="str">
        <f>IF(DY111="","",(MID(DY111,(SEARCH("^^",SUBSTITUTE(DY111," ","^^",LEN(DY111)-LEN(SUBSTITUTE(DY111," ","")))))+1,99)&amp;"_"&amp;LEFT(DY111,FIND(" ",DY111)-1)&amp;"_"&amp;DZ111))</f>
        <v/>
      </c>
      <c r="ED111" s="2" t="str">
        <f>IF(EF111="","",IF((LEN(EF111)-LEN(SUBSTITUTE(EF111,"male","")))/LEN("male")&gt;1,"!",IF(RIGHT(EF111,1)=")","",IF(RIGHT(EF111,2)=") ","",IF(RIGHT(EF111,2)=").","","!!")))))</f>
        <v/>
      </c>
      <c r="EE111" s="99"/>
      <c r="EF111" s="244"/>
      <c r="EG111" s="100" t="str">
        <f t="shared" si="1047"/>
        <v/>
      </c>
      <c r="EH111" s="101" t="str">
        <f>IF(EK111="","",EG$1)</f>
        <v/>
      </c>
      <c r="EI111" s="102" t="str">
        <f t="shared" si="623"/>
        <v/>
      </c>
      <c r="EJ111" s="102" t="str">
        <f t="shared" ref="EJ111:EJ119" si="1363">IF(EK111="","",EG$3)</f>
        <v/>
      </c>
      <c r="EK111" s="104" t="str">
        <f>IF(ER111="","",IF(ISNUMBER(SEARCH(":",ER111)),MID(ER111,FIND(":",ER111)+2,FIND("(",ER111)-FIND(":",ER111)-3),LEFT(ER111,FIND("(",ER111)-2)))</f>
        <v/>
      </c>
      <c r="EL111" s="105" t="str">
        <f>IF(ER111="","",MID(ER111,FIND("(",ER111)+1,4))</f>
        <v/>
      </c>
      <c r="EM111" s="106" t="str">
        <f>IF(ISNUMBER(SEARCH("*female*",ER111)),"female",IF(ISNUMBER(SEARCH("*male*",ER111)),"male",""))</f>
        <v/>
      </c>
      <c r="EN111" s="107" t="str">
        <f>IF(ER111="","",IF(ISERROR(MID(ER111,FIND("male,",ER111)+6,(FIND(")",ER111)-(FIND("male,",ER111)+6))))=TRUE,"missing/error",MID(ER111,FIND("male,",ER111)+6,(FIND(")",ER111)-(FIND("male,",ER111)+6)))))</f>
        <v/>
      </c>
      <c r="EO111" s="108" t="str">
        <f>IF(EK111="","",(MID(EK111,(SEARCH("^^",SUBSTITUTE(EK111," ","^^",LEN(EK111)-LEN(SUBSTITUTE(EK111," ","")))))+1,99)&amp;"_"&amp;LEFT(EK111,FIND(" ",EK111)-1)&amp;"_"&amp;EL111))</f>
        <v/>
      </c>
      <c r="EP111" s="2" t="str">
        <f>IF(ER111="","",IF((LEN(ER111)-LEN(SUBSTITUTE(ER111,"male","")))/LEN("male")&gt;1,"!",IF(RIGHT(ER111,1)=")","",IF(RIGHT(ER111,2)=") ","",IF(RIGHT(ER111,2)=").","","!!")))))</f>
        <v/>
      </c>
      <c r="EQ111" s="99"/>
      <c r="ER111" s="244"/>
      <c r="ES111" s="100" t="str">
        <f t="shared" si="1048"/>
        <v/>
      </c>
      <c r="ET111" s="101" t="str">
        <f t="shared" si="1049"/>
        <v/>
      </c>
      <c r="EU111" s="102" t="str">
        <f t="shared" si="1050"/>
        <v/>
      </c>
      <c r="EV111" s="102" t="str">
        <f t="shared" si="1051"/>
        <v/>
      </c>
      <c r="EW111" s="104" t="str">
        <f t="shared" si="1052"/>
        <v/>
      </c>
      <c r="EX111" s="105" t="str">
        <f t="shared" si="1053"/>
        <v/>
      </c>
      <c r="EY111" s="106" t="str">
        <f t="shared" si="1054"/>
        <v/>
      </c>
      <c r="EZ111" s="107" t="str">
        <f t="shared" si="1055"/>
        <v/>
      </c>
      <c r="FA111" s="108" t="str">
        <f t="shared" si="1056"/>
        <v/>
      </c>
      <c r="FB111" s="2" t="str">
        <f t="shared" si="1057"/>
        <v/>
      </c>
      <c r="FC111" s="99"/>
      <c r="FD111" s="244"/>
      <c r="FE111" s="100"/>
      <c r="FF111" s="101" t="str">
        <f>IF(FI111="","",FE$1)</f>
        <v/>
      </c>
      <c r="FG111" s="102"/>
      <c r="FH111" s="103"/>
      <c r="FI111" s="104" t="str">
        <f>IF(FP111="","",IF(ISNUMBER(SEARCH(":",FP111)),MID(FP111,FIND(":",FP111)+2,FIND("(",FP111)-FIND(":",FP111)-3),LEFT(FP111,FIND("(",FP111)-2)))</f>
        <v/>
      </c>
      <c r="FJ111" s="105" t="str">
        <f>IF(FP111="","",MID(FP111,FIND("(",FP111)+1,4))</f>
        <v/>
      </c>
      <c r="FK111" s="106" t="str">
        <f>IF(ISNUMBER(SEARCH("*female*",FP111)),"female",IF(ISNUMBER(SEARCH("*male*",FP111)),"male",""))</f>
        <v/>
      </c>
      <c r="FL111" s="107" t="str">
        <f>IF(FP111="","",IF(ISERROR(MID(FP111,FIND("male,",FP111)+6,(FIND(")",FP111)-(FIND("male,",FP111)+6))))=TRUE,"missing/error",MID(FP111,FIND("male,",FP111)+6,(FIND(")",FP111)-(FIND("male,",FP111)+6)))))</f>
        <v/>
      </c>
      <c r="FM111" s="108" t="str">
        <f>IF(FI111="","",(MID(FI111,(SEARCH("^^",SUBSTITUTE(FI111," ","^^",LEN(FI111)-LEN(SUBSTITUTE(FI111," ","")))))+1,99)&amp;"_"&amp;LEFT(FI111,FIND(" ",FI111)-1)&amp;"_"&amp;FJ111))</f>
        <v/>
      </c>
      <c r="FN111" s="2" t="str">
        <f>IF(FP111="","",IF((LEN(FP111)-LEN(SUBSTITUTE(FP111,"male","")))/LEN("male")&gt;1,"!",IF(RIGHT(FP111,1)=")","",IF(RIGHT(FP111,2)=") ","",IF(RIGHT(FP111,2)=").","","!!")))))</f>
        <v/>
      </c>
      <c r="FO111" s="99"/>
      <c r="FP111" s="244"/>
      <c r="FQ111" s="100" t="str">
        <f>IF(FU111="","",FQ$3)</f>
        <v/>
      </c>
      <c r="FR111" s="101" t="str">
        <f>IF(FU111="","",FQ$1)</f>
        <v/>
      </c>
      <c r="FS111" s="102"/>
      <c r="FT111" s="103"/>
      <c r="FU111" s="104" t="str">
        <f>IF(GB111="","",IF(ISNUMBER(SEARCH(":",GB111)),MID(GB111,FIND(":",GB111)+2,FIND("(",GB111)-FIND(":",GB111)-3),LEFT(GB111,FIND("(",GB111)-2)))</f>
        <v/>
      </c>
      <c r="FV111" s="105" t="str">
        <f>IF(GB111="","",MID(GB111,FIND("(",GB111)+1,4))</f>
        <v/>
      </c>
      <c r="FW111" s="106" t="str">
        <f>IF(ISNUMBER(SEARCH("*female*",GB111)),"female",IF(ISNUMBER(SEARCH("*male*",GB111)),"male",""))</f>
        <v/>
      </c>
      <c r="FX111" s="107" t="str">
        <f>IF(GB111="","",IF(ISERROR(MID(GB111,FIND("male,",GB111)+6,(FIND(")",GB111)-(FIND("male,",GB111)+6))))=TRUE,"missing/error",MID(GB111,FIND("male,",GB111)+6,(FIND(")",GB111)-(FIND("male,",GB111)+6)))))</f>
        <v/>
      </c>
      <c r="FY111" s="108" t="str">
        <f>IF(FU111="","",(MID(FU111,(SEARCH("^^",SUBSTITUTE(FU111," ","^^",LEN(FU111)-LEN(SUBSTITUTE(FU111," ","")))))+1,99)&amp;"_"&amp;LEFT(FU111,FIND(" ",FU111)-1)&amp;"_"&amp;FV111))</f>
        <v/>
      </c>
      <c r="FZ111" s="2" t="str">
        <f>IF(GB111="","",IF((LEN(GB111)-LEN(SUBSTITUTE(GB111,"male","")))/LEN("male")&gt;1,"!",IF(RIGHT(GB111,1)=")","",IF(RIGHT(GB111,2)=") ","",IF(RIGHT(GB111,2)=").","","!!")))))</f>
        <v/>
      </c>
      <c r="GA111" s="99"/>
      <c r="GB111" s="244"/>
      <c r="GC111" s="100" t="str">
        <f>IF(GG111="","",GC$3)</f>
        <v/>
      </c>
      <c r="GD111" s="101" t="str">
        <f>IF(GG111="","",GC$1)</f>
        <v/>
      </c>
      <c r="GE111" s="102"/>
      <c r="GF111" s="103"/>
      <c r="GG111" s="104" t="str">
        <f>IF(GN111="","",IF(ISNUMBER(SEARCH(":",GN111)),MID(GN111,FIND(":",GN111)+2,FIND("(",GN111)-FIND(":",GN111)-3),LEFT(GN111,FIND("(",GN111)-2)))</f>
        <v/>
      </c>
      <c r="GH111" s="105" t="str">
        <f>IF(GN111="","",MID(GN111,FIND("(",GN111)+1,4))</f>
        <v/>
      </c>
      <c r="GI111" s="106" t="str">
        <f>IF(ISNUMBER(SEARCH("*female*",GN111)),"female",IF(ISNUMBER(SEARCH("*male*",GN111)),"male",""))</f>
        <v/>
      </c>
      <c r="GJ111" s="107" t="str">
        <f>IF(GN111="","",IF(ISERROR(MID(GN111,FIND("male,",GN111)+6,(FIND(")",GN111)-(FIND("male,",GN111)+6))))=TRUE,"missing/error",MID(GN111,FIND("male,",GN111)+6,(FIND(")",GN111)-(FIND("male,",GN111)+6)))))</f>
        <v/>
      </c>
      <c r="GK111" s="108" t="str">
        <f>IF(GG111="","",(MID(GG111,(SEARCH("^^",SUBSTITUTE(GG111," ","^^",LEN(GG111)-LEN(SUBSTITUTE(GG111," ","")))))+1,99)&amp;"_"&amp;LEFT(GG111,FIND(" ",GG111)-1)&amp;"_"&amp;GH111))</f>
        <v/>
      </c>
      <c r="GL111" s="2" t="str">
        <f>IF(GN111="","",IF((LEN(GN111)-LEN(SUBSTITUTE(GN111,"male","")))/LEN("male")&gt;1,"!",IF(RIGHT(GN111,1)=")","",IF(RIGHT(GN111,2)=") ","",IF(RIGHT(GN111,2)=").","","!!")))))</f>
        <v/>
      </c>
      <c r="GM111" s="99"/>
      <c r="GN111" s="244"/>
      <c r="GO111" s="100" t="str">
        <f>IF(GS111="","",GO$3)</f>
        <v/>
      </c>
      <c r="GP111" s="101" t="str">
        <f>IF(GS111="","",GO$1)</f>
        <v/>
      </c>
      <c r="GQ111" s="102"/>
      <c r="GR111" s="103"/>
      <c r="GS111" s="104" t="str">
        <f>IF(GZ111="","",IF(ISNUMBER(SEARCH(":",GZ111)),MID(GZ111,FIND(":",GZ111)+2,FIND("(",GZ111)-FIND(":",GZ111)-3),LEFT(GZ111,FIND("(",GZ111)-2)))</f>
        <v/>
      </c>
      <c r="GT111" s="105" t="str">
        <f>IF(GZ111="","",MID(GZ111,FIND("(",GZ111)+1,4))</f>
        <v/>
      </c>
      <c r="GU111" s="106" t="str">
        <f>IF(ISNUMBER(SEARCH("*female*",GZ111)),"female",IF(ISNUMBER(SEARCH("*male*",GZ111)),"male",""))</f>
        <v/>
      </c>
      <c r="GV111" s="107" t="str">
        <f>IF(GZ111="","",IF(ISERROR(MID(GZ111,FIND("male,",GZ111)+6,(FIND(")",GZ111)-(FIND("male,",GZ111)+6))))=TRUE,"missing/error",MID(GZ111,FIND("male,",GZ111)+6,(FIND(")",GZ111)-(FIND("male,",GZ111)+6)))))</f>
        <v/>
      </c>
      <c r="GW111" s="108" t="str">
        <f>IF(GS111="","",(MID(GS111,(SEARCH("^^",SUBSTITUTE(GS111," ","^^",LEN(GS111)-LEN(SUBSTITUTE(GS111," ","")))))+1,99)&amp;"_"&amp;LEFT(GS111,FIND(" ",GS111)-1)&amp;"_"&amp;GT111))</f>
        <v/>
      </c>
      <c r="GX111" s="2" t="str">
        <f>IF(GZ111="","",IF((LEN(GZ111)-LEN(SUBSTITUTE(GZ111,"male","")))/LEN("male")&gt;1,"!",IF(RIGHT(GZ111,1)=")","",IF(RIGHT(GZ111,2)=") ","",IF(RIGHT(GZ111,2)=").","","!!")))))</f>
        <v/>
      </c>
      <c r="GY111" s="99"/>
      <c r="GZ111" s="244"/>
      <c r="HA111" s="100" t="str">
        <f>IF(HE111="","",HA$3)</f>
        <v/>
      </c>
      <c r="HB111" s="101" t="str">
        <f>IF(HE111="","",HA$1)</f>
        <v/>
      </c>
      <c r="HC111" s="102"/>
      <c r="HD111" s="103"/>
      <c r="HE111" s="104" t="str">
        <f>IF(HL111="","",IF(ISNUMBER(SEARCH(":",HL111)),MID(HL111,FIND(":",HL111)+2,FIND("(",HL111)-FIND(":",HL111)-3),LEFT(HL111,FIND("(",HL111)-2)))</f>
        <v/>
      </c>
      <c r="HF111" s="105" t="str">
        <f>IF(HL111="","",MID(HL111,FIND("(",HL111)+1,4))</f>
        <v/>
      </c>
      <c r="HG111" s="106" t="str">
        <f>IF(ISNUMBER(SEARCH("*female*",HL111)),"female",IF(ISNUMBER(SEARCH("*male*",HL111)),"male",""))</f>
        <v/>
      </c>
      <c r="HH111" s="107" t="str">
        <f>IF(HL111="","",IF(ISERROR(MID(HL111,FIND("male,",HL111)+6,(FIND(")",HL111)-(FIND("male,",HL111)+6))))=TRUE,"missing/error",MID(HL111,FIND("male,",HL111)+6,(FIND(")",HL111)-(FIND("male,",HL111)+6)))))</f>
        <v/>
      </c>
      <c r="HI111" s="108" t="str">
        <f>IF(HE111="","",(MID(HE111,(SEARCH("^^",SUBSTITUTE(HE111," ","^^",LEN(HE111)-LEN(SUBSTITUTE(HE111," ","")))))+1,99)&amp;"_"&amp;LEFT(HE111,FIND(" ",HE111)-1)&amp;"_"&amp;HF111))</f>
        <v/>
      </c>
      <c r="HJ111" s="2" t="str">
        <f>IF(HL111="","",IF((LEN(HL111)-LEN(SUBSTITUTE(HL111,"male","")))/LEN("male")&gt;1,"!",IF(RIGHT(HL111,1)=")","",IF(RIGHT(HL111,2)=") ","",IF(RIGHT(HL111,2)=").","","!!")))))</f>
        <v/>
      </c>
      <c r="HK111" s="99"/>
      <c r="HL111" s="244"/>
      <c r="HM111" s="100" t="str">
        <f>IF(HQ111="","",HM$3)</f>
        <v/>
      </c>
      <c r="HN111" s="101" t="str">
        <f>IF(HQ111="","",HM$1)</f>
        <v/>
      </c>
      <c r="HO111" s="102"/>
      <c r="HP111" s="103"/>
      <c r="HQ111" s="104" t="str">
        <f>IF(HX111="","",IF(ISNUMBER(SEARCH(":",HX111)),MID(HX111,FIND(":",HX111)+2,FIND("(",HX111)-FIND(":",HX111)-3),LEFT(HX111,FIND("(",HX111)-2)))</f>
        <v/>
      </c>
      <c r="HR111" s="105" t="str">
        <f>IF(HX111="","",MID(HX111,FIND("(",HX111)+1,4))</f>
        <v/>
      </c>
      <c r="HS111" s="106" t="str">
        <f>IF(ISNUMBER(SEARCH("*female*",HX111)),"female",IF(ISNUMBER(SEARCH("*male*",HX111)),"male",""))</f>
        <v/>
      </c>
      <c r="HT111" s="107" t="str">
        <f>IF(HX111="","",IF(ISERROR(MID(HX111,FIND("male,",HX111)+6,(FIND(")",HX111)-(FIND("male,",HX111)+6))))=TRUE,"missing/error",MID(HX111,FIND("male,",HX111)+6,(FIND(")",HX111)-(FIND("male,",HX111)+6)))))</f>
        <v/>
      </c>
      <c r="HU111" s="108" t="str">
        <f>IF(HQ111="","",(MID(HQ111,(SEARCH("^^",SUBSTITUTE(HQ111," ","^^",LEN(HQ111)-LEN(SUBSTITUTE(HQ111," ","")))))+1,99)&amp;"_"&amp;LEFT(HQ111,FIND(" ",HQ111)-1)&amp;"_"&amp;HR111))</f>
        <v/>
      </c>
      <c r="HV111" s="2" t="str">
        <f>IF(HX111="","",IF((LEN(HX111)-LEN(SUBSTITUTE(HX111,"male","")))/LEN("male")&gt;1,"!",IF(RIGHT(HX111,1)=")","",IF(RIGHT(HX111,2)=") ","",IF(RIGHT(HX111,2)=").","","!!")))))</f>
        <v/>
      </c>
      <c r="HW111" s="99"/>
      <c r="HX111" s="244"/>
      <c r="HY111" s="100" t="str">
        <f>IF(IC111="","",HY$3)</f>
        <v/>
      </c>
      <c r="HZ111" s="101" t="str">
        <f>IF(IC111="","",HY$1)</f>
        <v/>
      </c>
      <c r="IA111" s="102"/>
      <c r="IB111" s="103"/>
      <c r="IC111" s="104" t="str">
        <f>IF(IJ111="","",IF(ISNUMBER(SEARCH(":",IJ111)),MID(IJ111,FIND(":",IJ111)+2,FIND("(",IJ111)-FIND(":",IJ111)-3),LEFT(IJ111,FIND("(",IJ111)-2)))</f>
        <v/>
      </c>
      <c r="ID111" s="105" t="str">
        <f>IF(IJ111="","",MID(IJ111,FIND("(",IJ111)+1,4))</f>
        <v/>
      </c>
      <c r="IE111" s="106" t="str">
        <f>IF(ISNUMBER(SEARCH("*female*",IJ111)),"female",IF(ISNUMBER(SEARCH("*male*",IJ111)),"male",""))</f>
        <v/>
      </c>
      <c r="IF111" s="107" t="str">
        <f>IF(IJ111="","",IF(ISERROR(MID(IJ111,FIND("male,",IJ111)+6,(FIND(")",IJ111)-(FIND("male,",IJ111)+6))))=TRUE,"missing/error",MID(IJ111,FIND("male,",IJ111)+6,(FIND(")",IJ111)-(FIND("male,",IJ111)+6)))))</f>
        <v/>
      </c>
      <c r="IG111" s="108" t="str">
        <f>IF(IC111="","",(MID(IC111,(SEARCH("^^",SUBSTITUTE(IC111," ","^^",LEN(IC111)-LEN(SUBSTITUTE(IC111," ","")))))+1,99)&amp;"_"&amp;LEFT(IC111,FIND(" ",IC111)-1)&amp;"_"&amp;ID111))</f>
        <v/>
      </c>
      <c r="IH111" s="2" t="str">
        <f>IF(IJ111="","",IF((LEN(IJ111)-LEN(SUBSTITUTE(IJ111,"male","")))/LEN("male")&gt;1,"!",IF(RIGHT(IJ111,1)=")","",IF(RIGHT(IJ111,2)=") ","",IF(RIGHT(IJ111,2)=").","","!!")))))</f>
        <v/>
      </c>
      <c r="II111" s="99"/>
      <c r="IJ111" s="244"/>
      <c r="IK111" s="100" t="str">
        <f>IF(IO111="","",IK$3)</f>
        <v/>
      </c>
      <c r="IL111" s="101" t="str">
        <f>IF(IO111="","",IK$1)</f>
        <v/>
      </c>
      <c r="IM111" s="102"/>
      <c r="IN111" s="103"/>
      <c r="IO111" s="104" t="str">
        <f>IF(IV111="","",IF(ISNUMBER(SEARCH(":",IV111)),MID(IV111,FIND(":",IV111)+2,FIND("(",IV111)-FIND(":",IV111)-3),LEFT(IV111,FIND("(",IV111)-2)))</f>
        <v/>
      </c>
      <c r="IP111" s="105" t="str">
        <f>IF(IV111="","",MID(IV111,FIND("(",IV111)+1,4))</f>
        <v/>
      </c>
      <c r="IQ111" s="106" t="str">
        <f>IF(ISNUMBER(SEARCH("*female*",IV111)),"female",IF(ISNUMBER(SEARCH("*male*",IV111)),"male",""))</f>
        <v/>
      </c>
      <c r="IR111" s="107" t="str">
        <f>IF(IV111="","",IF(ISERROR(MID(IV111,FIND("male,",IV111)+6,(FIND(")",IV111)-(FIND("male,",IV111)+6))))=TRUE,"missing/error",MID(IV111,FIND("male,",IV111)+6,(FIND(")",IV111)-(FIND("male,",IV111)+6)))))</f>
        <v/>
      </c>
      <c r="IS111" s="108" t="str">
        <f>IF(IO111="","",(MID(IO111,(SEARCH("^^",SUBSTITUTE(IO111," ","^^",LEN(IO111)-LEN(SUBSTITUTE(IO111," ","")))))+1,99)&amp;"_"&amp;LEFT(IO111,FIND(" ",IO111)-1)&amp;"_"&amp;IP111))</f>
        <v/>
      </c>
      <c r="IT111" s="2" t="str">
        <f>IF(IV111="","",IF((LEN(IV111)-LEN(SUBSTITUTE(IV111,"male","")))/LEN("male")&gt;1,"!",IF(RIGHT(IV111,1)=")","",IF(RIGHT(IV111,2)=") ","",IF(RIGHT(IV111,2)=").","","!!")))))</f>
        <v/>
      </c>
      <c r="IU111" s="99"/>
      <c r="IV111" s="244"/>
      <c r="IW111" s="100" t="str">
        <f>IF(JA111="","",IW$3)</f>
        <v/>
      </c>
      <c r="IX111" s="101" t="str">
        <f>IF(JA111="","",IW$1)</f>
        <v/>
      </c>
      <c r="IY111" s="102"/>
      <c r="IZ111" s="103"/>
      <c r="JA111" s="104" t="str">
        <f>IF(JH111="","",IF(ISNUMBER(SEARCH(":",JH111)),MID(JH111,FIND(":",JH111)+2,FIND("(",JH111)-FIND(":",JH111)-3),LEFT(JH111,FIND("(",JH111)-2)))</f>
        <v/>
      </c>
      <c r="JB111" s="105" t="str">
        <f>IF(JH111="","",MID(JH111,FIND("(",JH111)+1,4))</f>
        <v/>
      </c>
      <c r="JC111" s="106" t="str">
        <f>IF(ISNUMBER(SEARCH("*female*",JH111)),"female",IF(ISNUMBER(SEARCH("*male*",JH111)),"male",""))</f>
        <v/>
      </c>
      <c r="JD111" s="107" t="str">
        <f>IF(JH111="","",IF(ISERROR(MID(JH111,FIND("male,",JH111)+6,(FIND(")",JH111)-(FIND("male,",JH111)+6))))=TRUE,"missing/error",MID(JH111,FIND("male,",JH111)+6,(FIND(")",JH111)-(FIND("male,",JH111)+6)))))</f>
        <v/>
      </c>
      <c r="JE111" s="108" t="str">
        <f>IF(JA111="","",(MID(JA111,(SEARCH("^^",SUBSTITUTE(JA111," ","^^",LEN(JA111)-LEN(SUBSTITUTE(JA111," ","")))))+1,99)&amp;"_"&amp;LEFT(JA111,FIND(" ",JA111)-1)&amp;"_"&amp;JB111))</f>
        <v/>
      </c>
      <c r="JF111" s="2" t="str">
        <f>IF(JH111="","",IF((LEN(JH111)-LEN(SUBSTITUTE(JH111,"male","")))/LEN("male")&gt;1,"!",IF(RIGHT(JH111,1)=")","",IF(RIGHT(JH111,2)=") ","",IF(RIGHT(JH111,2)=").","","!!")))))</f>
        <v/>
      </c>
      <c r="JG111" s="99"/>
      <c r="JH111" s="244"/>
      <c r="JI111" s="100" t="str">
        <f>IF(JM111="","",JI$3)</f>
        <v/>
      </c>
      <c r="JJ111" s="101" t="str">
        <f>IF(JM111="","",JI$1)</f>
        <v/>
      </c>
      <c r="JK111" s="102"/>
      <c r="JL111" s="103"/>
      <c r="JM111" s="104" t="str">
        <f>IF(JT111="","",IF(ISNUMBER(SEARCH(":",JT111)),MID(JT111,FIND(":",JT111)+2,FIND("(",JT111)-FIND(":",JT111)-3),LEFT(JT111,FIND("(",JT111)-2)))</f>
        <v/>
      </c>
      <c r="JN111" s="105" t="str">
        <f>IF(JT111="","",MID(JT111,FIND("(",JT111)+1,4))</f>
        <v/>
      </c>
      <c r="JO111" s="106" t="str">
        <f>IF(ISNUMBER(SEARCH("*female*",JT111)),"female",IF(ISNUMBER(SEARCH("*male*",JT111)),"male",""))</f>
        <v/>
      </c>
      <c r="JP111" s="107" t="str">
        <f>IF(JT111="","",IF(ISERROR(MID(JT111,FIND("male,",JT111)+6,(FIND(")",JT111)-(FIND("male,",JT111)+6))))=TRUE,"missing/error",MID(JT111,FIND("male,",JT111)+6,(FIND(")",JT111)-(FIND("male,",JT111)+6)))))</f>
        <v/>
      </c>
      <c r="JQ111" s="108" t="str">
        <f>IF(JM111="","",(MID(JM111,(SEARCH("^^",SUBSTITUTE(JM111," ","^^",LEN(JM111)-LEN(SUBSTITUTE(JM111," ","")))))+1,99)&amp;"_"&amp;LEFT(JM111,FIND(" ",JM111)-1)&amp;"_"&amp;JN111))</f>
        <v/>
      </c>
      <c r="JR111" s="2" t="str">
        <f>IF(JT111="","",IF((LEN(JT111)-LEN(SUBSTITUTE(JT111,"male","")))/LEN("male")&gt;1,"!",IF(RIGHT(JT111,1)=")","",IF(RIGHT(JT111,2)=") ","",IF(RIGHT(JT111,2)=").","","!!")))))</f>
        <v/>
      </c>
      <c r="JS111" s="99"/>
      <c r="JT111" s="244"/>
      <c r="JU111" s="100" t="str">
        <f>IF(JY111="","",JU$3)</f>
        <v/>
      </c>
      <c r="JV111" s="101" t="str">
        <f>IF(JY111="","",JU$1)</f>
        <v/>
      </c>
      <c r="JW111" s="102"/>
      <c r="JX111" s="103"/>
      <c r="JY111" s="104" t="str">
        <f>IF(KF111="","",IF(ISNUMBER(SEARCH(":",KF111)),MID(KF111,FIND(":",KF111)+2,FIND("(",KF111)-FIND(":",KF111)-3),LEFT(KF111,FIND("(",KF111)-2)))</f>
        <v/>
      </c>
      <c r="JZ111" s="105" t="str">
        <f>IF(KF111="","",MID(KF111,FIND("(",KF111)+1,4))</f>
        <v/>
      </c>
      <c r="KA111" s="106" t="str">
        <f>IF(ISNUMBER(SEARCH("*female*",KF111)),"female",IF(ISNUMBER(SEARCH("*male*",KF111)),"male",""))</f>
        <v/>
      </c>
      <c r="KB111" s="107" t="str">
        <f>IF(KF111="","",IF(ISERROR(MID(KF111,FIND("male,",KF111)+6,(FIND(")",KF111)-(FIND("male,",KF111)+6))))=TRUE,"missing/error",MID(KF111,FIND("male,",KF111)+6,(FIND(")",KF111)-(FIND("male,",KF111)+6)))))</f>
        <v/>
      </c>
      <c r="KC111" s="108" t="str">
        <f>IF(JY111="","",(MID(JY111,(SEARCH("^^",SUBSTITUTE(JY111," ","^^",LEN(JY111)-LEN(SUBSTITUTE(JY111," ","")))))+1,99)&amp;"_"&amp;LEFT(JY111,FIND(" ",JY111)-1)&amp;"_"&amp;JZ111))</f>
        <v/>
      </c>
      <c r="KD111" s="2" t="str">
        <f>IF(KF111="","",IF((LEN(KF111)-LEN(SUBSTITUTE(KF111,"male","")))/LEN("male")&gt;1,"!",IF(RIGHT(KF111,1)=")","",IF(RIGHT(KF111,2)=") ","",IF(RIGHT(KF111,2)=").","","!!")))))</f>
        <v/>
      </c>
      <c r="KE111" s="99"/>
      <c r="KF111" s="244"/>
    </row>
    <row r="112" spans="1:292" ht="13.5" customHeight="1" x14ac:dyDescent="0.25">
      <c r="A112" s="20"/>
      <c r="B112" s="2" t="s">
        <v>917</v>
      </c>
      <c r="C112" s="2" t="s">
        <v>931</v>
      </c>
      <c r="E112" s="100" t="str">
        <f t="shared" ref="E112:E123" si="1364">IF(I112="","",E$3)</f>
        <v/>
      </c>
      <c r="F112" s="101" t="str">
        <f t="shared" ref="F112:F123" si="1365">IF(I112="","",E$1)</f>
        <v/>
      </c>
      <c r="G112" s="102"/>
      <c r="H112" s="103"/>
      <c r="I112" s="104" t="str">
        <f t="shared" ref="I112:I123" si="1366">IF(P112="","",IF(ISNUMBER(SEARCH(":",P112)),MID(P112,FIND(":",P112)+2,FIND("(",P112)-FIND(":",P112)-3),LEFT(P112,FIND("(",P112)-2)))</f>
        <v/>
      </c>
      <c r="J112" s="105" t="str">
        <f t="shared" ref="J112:J123" si="1367">IF(P112="","",MID(P112,FIND("(",P112)+1,4))</f>
        <v/>
      </c>
      <c r="K112" s="106" t="str">
        <f t="shared" ref="K112:K123" si="1368">IF(ISNUMBER(SEARCH("*female*",P112)),"female",IF(ISNUMBER(SEARCH("*male*",P112)),"male",""))</f>
        <v/>
      </c>
      <c r="L112" s="107" t="str">
        <f t="shared" ref="L112:L123" si="1369">IF(P112="","",IF(ISERROR(MID(P112,FIND("male,",P112)+6,(FIND(")",P112)-(FIND("male,",P112)+6))))=TRUE,"missing/error",MID(P112,FIND("male,",P112)+6,(FIND(")",P112)-(FIND("male,",P112)+6)))))</f>
        <v/>
      </c>
      <c r="M112" s="108" t="str">
        <f t="shared" ref="M112:M123" si="1370">IF(I112="","",(MID(I112,(SEARCH("^^",SUBSTITUTE(I112," ","^^",LEN(I112)-LEN(SUBSTITUTE(I112," ","")))))+1,99)&amp;"_"&amp;LEFT(I112,FIND(" ",I112)-1)&amp;"_"&amp;J112))</f>
        <v/>
      </c>
      <c r="N112" s="2" t="str">
        <f t="shared" ref="N112:N123" si="1371">IF(P112="","",IF((LEN(P112)-LEN(SUBSTITUTE(P112,"male","")))/LEN("male")&gt;1,"!",IF(RIGHT(P112,1)=")","",IF(RIGHT(P112,2)=") ","",IF(RIGHT(P112,2)=").","","!!")))))</f>
        <v/>
      </c>
      <c r="O112" s="99"/>
      <c r="P112" s="244"/>
      <c r="Q112" s="100" t="str">
        <f t="shared" ref="Q112:Q123" si="1372">IF(U112="","",Q$3)</f>
        <v/>
      </c>
      <c r="R112" s="101" t="str">
        <f t="shared" ref="R112:R123" si="1373">IF(U112="","",Q$1)</f>
        <v/>
      </c>
      <c r="S112" s="102"/>
      <c r="T112" s="103"/>
      <c r="U112" s="104" t="str">
        <f t="shared" ref="U112:U123" si="1374">IF(AB112="","",IF(ISNUMBER(SEARCH(":",AB112)),MID(AB112,FIND(":",AB112)+2,FIND("(",AB112)-FIND(":",AB112)-3),LEFT(AB112,FIND("(",AB112)-2)))</f>
        <v/>
      </c>
      <c r="V112" s="105" t="str">
        <f t="shared" ref="V112:V123" si="1375">IF(AB112="","",MID(AB112,FIND("(",AB112)+1,4))</f>
        <v/>
      </c>
      <c r="W112" s="106" t="str">
        <f t="shared" ref="W112:W123" si="1376">IF(ISNUMBER(SEARCH("*female*",AB112)),"female",IF(ISNUMBER(SEARCH("*male*",AB112)),"male",""))</f>
        <v/>
      </c>
      <c r="X112" s="107" t="str">
        <f t="shared" ref="X112:X123" si="1377">IF(AB112="","",IF(ISERROR(MID(AB112,FIND("male,",AB112)+6,(FIND(")",AB112)-(FIND("male,",AB112)+6))))=TRUE,"missing/error",MID(AB112,FIND("male,",AB112)+6,(FIND(")",AB112)-(FIND("male,",AB112)+6)))))</f>
        <v/>
      </c>
      <c r="Y112" s="108" t="str">
        <f t="shared" ref="Y112:Y123" si="1378">IF(U112="","",(MID(U112,(SEARCH("^^",SUBSTITUTE(U112," ","^^",LEN(U112)-LEN(SUBSTITUTE(U112," ","")))))+1,99)&amp;"_"&amp;LEFT(U112,FIND(" ",U112)-1)&amp;"_"&amp;V112))</f>
        <v/>
      </c>
      <c r="Z112" s="2" t="str">
        <f t="shared" ref="Z112:Z123" si="1379">IF(AB112="","",IF((LEN(AB112)-LEN(SUBSTITUTE(AB112,"male","")))/LEN("male")&gt;1,"!",IF(RIGHT(AB112,1)=")","",IF(RIGHT(AB112,2)=") ","",IF(RIGHT(AB112,2)=").","","!!")))))</f>
        <v/>
      </c>
      <c r="AA112" s="99"/>
      <c r="AB112" s="244"/>
      <c r="AC112" s="100" t="str">
        <f t="shared" ref="AC112:AC123" si="1380">IF(AG112="","",AC$3)</f>
        <v/>
      </c>
      <c r="AD112" s="101" t="str">
        <f t="shared" ref="AD112:AD123" si="1381">IF(AG112="","",AC$1)</f>
        <v/>
      </c>
      <c r="AE112" s="102"/>
      <c r="AF112" s="103"/>
      <c r="AG112" s="104" t="str">
        <f t="shared" ref="AG112:AG123" si="1382">IF(AN112="","",IF(ISNUMBER(SEARCH(":",AN112)),MID(AN112,FIND(":",AN112)+2,FIND("(",AN112)-FIND(":",AN112)-3),LEFT(AN112,FIND("(",AN112)-2)))</f>
        <v/>
      </c>
      <c r="AH112" s="105" t="str">
        <f t="shared" ref="AH112:AH123" si="1383">IF(AN112="","",MID(AN112,FIND("(",AN112)+1,4))</f>
        <v/>
      </c>
      <c r="AI112" s="106" t="str">
        <f t="shared" ref="AI112:AI123" si="1384">IF(ISNUMBER(SEARCH("*female*",AN112)),"female",IF(ISNUMBER(SEARCH("*male*",AN112)),"male",""))</f>
        <v/>
      </c>
      <c r="AJ112" s="107" t="str">
        <f t="shared" ref="AJ112:AJ123" si="1385">IF(AN112="","",IF(ISERROR(MID(AN112,FIND("male,",AN112)+6,(FIND(")",AN112)-(FIND("male,",AN112)+6))))=TRUE,"missing/error",MID(AN112,FIND("male,",AN112)+6,(FIND(")",AN112)-(FIND("male,",AN112)+6)))))</f>
        <v/>
      </c>
      <c r="AK112" s="108" t="str">
        <f t="shared" ref="AK112:AK123" si="1386">IF(AG112="","",(MID(AG112,(SEARCH("^^",SUBSTITUTE(AG112," ","^^",LEN(AG112)-LEN(SUBSTITUTE(AG112," ","")))))+1,99)&amp;"_"&amp;LEFT(AG112,FIND(" ",AG112)-1)&amp;"_"&amp;AH112))</f>
        <v/>
      </c>
      <c r="AL112" s="2" t="str">
        <f t="shared" ref="AL112:AL123" si="1387">IF(AN112="","",IF((LEN(AN112)-LEN(SUBSTITUTE(AN112,"male","")))/LEN("male")&gt;1,"!",IF(RIGHT(AN112,1)=")","",IF(RIGHT(AN112,2)=") ","",IF(RIGHT(AN112,2)=").","","!!")))))</f>
        <v/>
      </c>
      <c r="AM112" s="99"/>
      <c r="AN112" s="244"/>
      <c r="AO112" s="100" t="str">
        <f t="shared" ref="AO112:AO123" si="1388">IF(AS112="","",AO$3)</f>
        <v/>
      </c>
      <c r="AP112" s="101" t="str">
        <f t="shared" ref="AP112:AP123" si="1389">IF(AS112="","",AO$1)</f>
        <v/>
      </c>
      <c r="AQ112" s="102"/>
      <c r="AR112" s="103"/>
      <c r="AS112" s="104" t="str">
        <f t="shared" ref="AS112:AS123" si="1390">IF(AZ112="","",IF(ISNUMBER(SEARCH(":",AZ112)),MID(AZ112,FIND(":",AZ112)+2,FIND("(",AZ112)-FIND(":",AZ112)-3),LEFT(AZ112,FIND("(",AZ112)-2)))</f>
        <v/>
      </c>
      <c r="AT112" s="105" t="str">
        <f t="shared" ref="AT112:AT123" si="1391">IF(AZ112="","",MID(AZ112,FIND("(",AZ112)+1,4))</f>
        <v/>
      </c>
      <c r="AU112" s="106" t="str">
        <f t="shared" ref="AU112:AU123" si="1392">IF(ISNUMBER(SEARCH("*female*",AZ112)),"female",IF(ISNUMBER(SEARCH("*male*",AZ112)),"male",""))</f>
        <v/>
      </c>
      <c r="AV112" s="107" t="s">
        <v>292</v>
      </c>
      <c r="AW112" s="108" t="str">
        <f t="shared" ref="AW112:AW123" si="1393">IF(AS112="","",(MID(AS112,(SEARCH("^^",SUBSTITUTE(AS112," ","^^",LEN(AS112)-LEN(SUBSTITUTE(AS112," ","")))))+1,99)&amp;"_"&amp;LEFT(AS112,FIND(" ",AS112)-1)&amp;"_"&amp;AT112))</f>
        <v/>
      </c>
      <c r="AX112" s="2" t="str">
        <f t="shared" ref="AX112:AX123" si="1394">IF(AZ112="","",IF((LEN(AZ112)-LEN(SUBSTITUTE(AZ112,"male","")))/LEN("male")&gt;1,"!",IF(RIGHT(AZ112,1)=")","",IF(RIGHT(AZ112,2)=") ","",IF(RIGHT(AZ112,2)=").","","!!")))))</f>
        <v/>
      </c>
      <c r="AY112" s="99"/>
      <c r="AZ112" s="244"/>
      <c r="BA112" s="100" t="str">
        <f t="shared" ref="BA112:BA123" si="1395">IF(BE112="","",BA$3)</f>
        <v/>
      </c>
      <c r="BB112" s="101" t="str">
        <f t="shared" ref="BB112:BB123" si="1396">IF(BE112="","",BA$1)</f>
        <v/>
      </c>
      <c r="BC112" s="102"/>
      <c r="BD112" s="103"/>
      <c r="BE112" s="104" t="str">
        <f t="shared" ref="BE112:BE123" si="1397">IF(BL112="","",IF(ISNUMBER(SEARCH(":",BL112)),MID(BL112,FIND(":",BL112)+2,FIND("(",BL112)-FIND(":",BL112)-3),LEFT(BL112,FIND("(",BL112)-2)))</f>
        <v/>
      </c>
      <c r="BF112" s="105" t="str">
        <f t="shared" ref="BF112:BF123" si="1398">IF(BL112="","",MID(BL112,FIND("(",BL112)+1,4))</f>
        <v/>
      </c>
      <c r="BG112" s="106" t="str">
        <f t="shared" ref="BG112:BG123" si="1399">IF(ISNUMBER(SEARCH("*female*",BL112)),"female",IF(ISNUMBER(SEARCH("*male*",BL112)),"male",""))</f>
        <v/>
      </c>
      <c r="BH112" s="107" t="str">
        <f t="shared" ref="BH112:BH123" si="1400">IF(BL112="","",IF(ISERROR(MID(BL112,FIND("male,",BL112)+6,(FIND(")",BL112)-(FIND("male,",BL112)+6))))=TRUE,"missing/error",MID(BL112,FIND("male,",BL112)+6,(FIND(")",BL112)-(FIND("male,",BL112)+6)))))</f>
        <v/>
      </c>
      <c r="BI112" s="108" t="str">
        <f t="shared" ref="BI112:BI123" si="1401">IF(BE112="","",(MID(BE112,(SEARCH("^^",SUBSTITUTE(BE112," ","^^",LEN(BE112)-LEN(SUBSTITUTE(BE112," ","")))))+1,99)&amp;"_"&amp;LEFT(BE112,FIND(" ",BE112)-1)&amp;"_"&amp;BF112))</f>
        <v/>
      </c>
      <c r="BJ112" s="2" t="str">
        <f t="shared" ref="BJ112:BJ123" si="1402">IF(BL112="","",IF((LEN(BL112)-LEN(SUBSTITUTE(BL112,"male","")))/LEN("male")&gt;1,"!",IF(RIGHT(BL112,1)=")","",IF(RIGHT(BL112,2)=") ","",IF(RIGHT(BL112,2)=").","","!!")))))</f>
        <v/>
      </c>
      <c r="BK112" s="99"/>
      <c r="BL112" s="244"/>
      <c r="BM112" s="100" t="str">
        <f t="shared" ref="BM112:BM123" si="1403">IF(BQ112="","",BM$3)</f>
        <v/>
      </c>
      <c r="BN112" s="101" t="str">
        <f t="shared" ref="BN112:BN123" si="1404">IF(BQ112="","",BM$1)</f>
        <v/>
      </c>
      <c r="BO112" s="102"/>
      <c r="BP112" s="103"/>
      <c r="BQ112" s="104" t="str">
        <f t="shared" ref="BQ112:BQ123" si="1405">IF(BX112="","",IF(ISNUMBER(SEARCH(":",BX112)),MID(BX112,FIND(":",BX112)+2,FIND("(",BX112)-FIND(":",BX112)-3),LEFT(BX112,FIND("(",BX112)-2)))</f>
        <v/>
      </c>
      <c r="BR112" s="105" t="str">
        <f t="shared" ref="BR112:BR123" si="1406">IF(BX112="","",MID(BX112,FIND("(",BX112)+1,4))</f>
        <v/>
      </c>
      <c r="BS112" s="106" t="str">
        <f t="shared" ref="BS112:BS123" si="1407">IF(ISNUMBER(SEARCH("*female*",BX112)),"female",IF(ISNUMBER(SEARCH("*male*",BX112)),"male",""))</f>
        <v/>
      </c>
      <c r="BT112" s="107" t="s">
        <v>292</v>
      </c>
      <c r="BU112" s="108" t="str">
        <f t="shared" ref="BU112:BU123" si="1408">IF(BQ112="","",(MID(BQ112,(SEARCH("^^",SUBSTITUTE(BQ112," ","^^",LEN(BQ112)-LEN(SUBSTITUTE(BQ112," ","")))))+1,99)&amp;"_"&amp;LEFT(BQ112,FIND(" ",BQ112)-1)&amp;"_"&amp;BR112))</f>
        <v/>
      </c>
      <c r="BV112" s="2" t="str">
        <f t="shared" ref="BV112:BV123" si="1409">IF(BX112="","",IF((LEN(BX112)-LEN(SUBSTITUTE(BX112,"male","")))/LEN("male")&gt;1,"!",IF(RIGHT(BX112,1)=")","",IF(RIGHT(BX112,2)=") ","",IF(RIGHT(BX112,2)=").","","!!")))))</f>
        <v/>
      </c>
      <c r="BW112" s="99"/>
      <c r="BX112" s="244"/>
      <c r="BY112" s="100" t="str">
        <f t="shared" ref="BY112:BY123" si="1410">IF(CC112="","",BY$3)</f>
        <v/>
      </c>
      <c r="BZ112" s="101" t="str">
        <f t="shared" ref="BZ112:BZ123" si="1411">IF(CC112="","",BY$1)</f>
        <v/>
      </c>
      <c r="CA112" s="102"/>
      <c r="CB112" s="103"/>
      <c r="CC112" s="104" t="str">
        <f t="shared" ref="CC112:CC123" si="1412">IF(CJ112="","",IF(ISNUMBER(SEARCH(":",CJ112)),MID(CJ112,FIND(":",CJ112)+2,FIND("(",CJ112)-FIND(":",CJ112)-3),LEFT(CJ112,FIND("(",CJ112)-2)))</f>
        <v/>
      </c>
      <c r="CD112" s="105" t="str">
        <f t="shared" ref="CD112:CD123" si="1413">IF(CJ112="","",MID(CJ112,FIND("(",CJ112)+1,4))</f>
        <v/>
      </c>
      <c r="CE112" s="106" t="str">
        <f t="shared" ref="CE112:CE123" si="1414">IF(ISNUMBER(SEARCH("*female*",CJ112)),"female",IF(ISNUMBER(SEARCH("*male*",CJ112)),"male",""))</f>
        <v/>
      </c>
      <c r="CF112" s="107" t="s">
        <v>292</v>
      </c>
      <c r="CG112" s="108" t="str">
        <f t="shared" ref="CG112:CG123" si="1415">IF(CC112="","",(MID(CC112,(SEARCH("^^",SUBSTITUTE(CC112," ","^^",LEN(CC112)-LEN(SUBSTITUTE(CC112," ","")))))+1,99)&amp;"_"&amp;LEFT(CC112,FIND(" ",CC112)-1)&amp;"_"&amp;CD112))</f>
        <v/>
      </c>
      <c r="CH112" s="2" t="str">
        <f t="shared" ref="CH112:CH123" si="1416">IF(CJ112="","",IF((LEN(CJ112)-LEN(SUBSTITUTE(CJ112,"male","")))/LEN("male")&gt;1,"!",IF(RIGHT(CJ112,1)=")","",IF(RIGHT(CJ112,2)=") ","",IF(RIGHT(CJ112,2)=").","","!!")))))</f>
        <v/>
      </c>
      <c r="CI112" s="99"/>
      <c r="CK112" s="100" t="str">
        <f t="shared" ref="CK112:CK123" si="1417">IF(CO112="","",CK$3)</f>
        <v/>
      </c>
      <c r="CL112" s="101" t="str">
        <f t="shared" ref="CL112:CL123" si="1418">IF(CO112="","",CK$1)</f>
        <v/>
      </c>
      <c r="CM112" s="102" t="s">
        <v>292</v>
      </c>
      <c r="CN112" s="103" t="s">
        <v>292</v>
      </c>
      <c r="CO112" s="104" t="str">
        <f t="shared" ref="CO112:CO123" si="1419">IF(CV112="","",IF(ISNUMBER(SEARCH(":",CV112)),MID(CV112,FIND(":",CV112)+2,FIND("(",CV112)-FIND(":",CV112)-3),LEFT(CV112,FIND("(",CV112)-2)))</f>
        <v/>
      </c>
      <c r="CP112" s="105" t="str">
        <f t="shared" ref="CP112:CP123" si="1420">IF(CV112="","",MID(CV112,FIND("(",CV112)+1,4))</f>
        <v/>
      </c>
      <c r="CQ112" s="106" t="str">
        <f t="shared" ref="CQ112:CQ123" si="1421">IF(ISNUMBER(SEARCH("*female*",CV112)),"female",IF(ISNUMBER(SEARCH("*male*",CV112)),"male",""))</f>
        <v/>
      </c>
      <c r="CR112" s="107" t="s">
        <v>292</v>
      </c>
      <c r="CS112" s="108" t="str">
        <f t="shared" ref="CS112:CS123" si="1422">IF(CO112="","",(MID(CO112,(SEARCH("^^",SUBSTITUTE(CO112," ","^^",LEN(CO112)-LEN(SUBSTITUTE(CO112," ","")))))+1,99)&amp;"_"&amp;LEFT(CO112,FIND(" ",CO112)-1)&amp;"_"&amp;CP112))</f>
        <v/>
      </c>
      <c r="CT112" s="2" t="str">
        <f t="shared" ref="CT112:CT123" si="1423">IF(CV112="","",IF((LEN(CV112)-LEN(SUBSTITUTE(CV112,"male","")))/LEN("male")&gt;1,"!",IF(RIGHT(CV112,1)=")","",IF(RIGHT(CV112,2)=") ","",IF(RIGHT(CV112,2)=").","","!!")))))</f>
        <v/>
      </c>
      <c r="CU112" s="99"/>
      <c r="CV112" s="244"/>
      <c r="CW112" s="100" t="str">
        <f t="shared" ref="CW112:CW123" si="1424">IF(DA112="","",CW$3)</f>
        <v/>
      </c>
      <c r="CX112" s="101" t="str">
        <f t="shared" ref="CX112:CX123" si="1425">IF(DA112="","",CW$1)</f>
        <v/>
      </c>
      <c r="CY112" s="102" t="str">
        <f t="shared" si="1211"/>
        <v/>
      </c>
      <c r="CZ112" s="102" t="str">
        <f t="shared" si="1212"/>
        <v/>
      </c>
      <c r="DA112" s="104" t="str">
        <f t="shared" ref="DA112:DA123" si="1426">IF(DH112="","",IF(ISNUMBER(SEARCH(":",DH112)),MID(DH112,FIND(":",DH112)+2,FIND("(",DH112)-FIND(":",DH112)-3),LEFT(DH112,FIND("(",DH112)-2)))</f>
        <v/>
      </c>
      <c r="DB112" s="105" t="str">
        <f t="shared" ref="DB112:DB123" si="1427">IF(DH112="","",MID(DH112,FIND("(",DH112)+1,4))</f>
        <v/>
      </c>
      <c r="DC112" s="106" t="str">
        <f t="shared" ref="DC112:DC123" si="1428">IF(ISNUMBER(SEARCH("*female*",DH112)),"female",IF(ISNUMBER(SEARCH("*male*",DH112)),"male",""))</f>
        <v/>
      </c>
      <c r="DD112" s="107" t="str">
        <f t="shared" ref="DD112:DD123" si="1429">IF(DH112="","",IF(ISERROR(MID(DH112,FIND("male,",DH112)+6,(FIND(")",DH112)-(FIND("male,",DH112)+6))))=TRUE,"missing/error",MID(DH112,FIND("male,",DH112)+6,(FIND(")",DH112)-(FIND("male,",DH112)+6)))))</f>
        <v/>
      </c>
      <c r="DE112" s="108" t="str">
        <f t="shared" ref="DE112:DE123" si="1430">IF(DA112="","",(MID(DA112,(SEARCH("^^",SUBSTITUTE(DA112," ","^^",LEN(DA112)-LEN(SUBSTITUTE(DA112," ","")))))+1,99)&amp;"_"&amp;LEFT(DA112,FIND(" ",DA112)-1)&amp;"_"&amp;DB112))</f>
        <v/>
      </c>
      <c r="DF112" s="2" t="str">
        <f t="shared" ref="DF112:DF123" si="1431">IF(DH112="","",IF((LEN(DH112)-LEN(SUBSTITUTE(DH112,"male","")))/LEN("male")&gt;1,"!",IF(RIGHT(DH112,1)=")","",IF(RIGHT(DH112,2)=") ","",IF(RIGHT(DH112,2)=").","","!!")))))</f>
        <v/>
      </c>
      <c r="DG112" s="99"/>
      <c r="DH112" s="244"/>
      <c r="DI112" s="100">
        <f t="shared" ref="DI112:DI123" si="1432">IF(DM112="","",DI$3)</f>
        <v>43487</v>
      </c>
      <c r="DJ112" s="101" t="str">
        <f t="shared" ref="DJ112:DJ123" si="1433">IF(DM112="","",DI$1)</f>
        <v>Solberg II</v>
      </c>
      <c r="DK112" s="102">
        <f t="shared" si="1095"/>
        <v>43117</v>
      </c>
      <c r="DL112" s="102">
        <f t="shared" si="1362"/>
        <v>43487</v>
      </c>
      <c r="DM112" s="104" t="str">
        <f t="shared" ref="DM112:DM123" si="1434">IF(DT112="","",IF(ISNUMBER(SEARCH(":",DT112)),MID(DT112,FIND(":",DT112)+2,FIND("(",DT112)-FIND(":",DT112)-3),LEFT(DT112,FIND("(",DT112)-2)))</f>
        <v>Jan Tore Sanner</v>
      </c>
      <c r="DN112" s="105" t="str">
        <f t="shared" ref="DN112:DN123" si="1435">IF(DT112="","",MID(DT112,FIND("(",DT112)+1,4))</f>
        <v>1965</v>
      </c>
      <c r="DO112" s="106" t="str">
        <f t="shared" ref="DO112:DO123" si="1436">IF(ISNUMBER(SEARCH("*female*",DT112)),"female",IF(ISNUMBER(SEARCH("*male*",DT112)),"male",""))</f>
        <v>male</v>
      </c>
      <c r="DP112" s="107" t="str">
        <f t="shared" ref="DP112:DP123" si="1437">IF(DT112="","",IF(ISERROR(MID(DT112,FIND("male,",DT112)+6,(FIND(")",DT112)-(FIND("male,",DT112)+6))))=TRUE,"missing/error",MID(DT112,FIND("male,",DT112)+6,(FIND(")",DT112)-(FIND("male,",DT112)+6)))))</f>
        <v>no_h01</v>
      </c>
      <c r="DQ112" s="108" t="str">
        <f t="shared" ref="DQ112:DQ123" si="1438">IF(DM112="","",(MID(DM112,(SEARCH("^^",SUBSTITUTE(DM112," ","^^",LEN(DM112)-LEN(SUBSTITUTE(DM112," ","")))))+1,99)&amp;"_"&amp;LEFT(DM112,FIND(" ",DM112)-1)&amp;"_"&amp;DN112))</f>
        <v>Sanner_Jan_1965</v>
      </c>
      <c r="DR112" s="2" t="str">
        <f t="shared" ref="DR112:DR123" si="1439">IF(DT112="","",IF((LEN(DT112)-LEN(SUBSTITUTE(DT112,"male","")))/LEN("male")&gt;1,"!",IF(RIGHT(DT112,1)=")","",IF(RIGHT(DT112,2)=") ","",IF(RIGHT(DT112,2)=").","","!!")))))</f>
        <v/>
      </c>
      <c r="DS112" s="99"/>
      <c r="DT112" s="246" t="s">
        <v>826</v>
      </c>
      <c r="DU112" s="100" t="str">
        <f t="shared" si="1046"/>
        <v/>
      </c>
      <c r="DV112" s="101" t="str">
        <f t="shared" ref="DV112:DV123" si="1440">IF(DY112="","",DU$1)</f>
        <v/>
      </c>
      <c r="DW112" s="102" t="str">
        <f t="shared" si="1110"/>
        <v/>
      </c>
      <c r="DX112" s="102" t="str">
        <f t="shared" si="1111"/>
        <v/>
      </c>
      <c r="DY112" s="104" t="str">
        <f t="shared" ref="DY112:DY123" si="1441">IF(EF112="","",IF(ISNUMBER(SEARCH(":",EF112)),MID(EF112,FIND(":",EF112)+2,FIND("(",EF112)-FIND(":",EF112)-3),LEFT(EF112,FIND("(",EF112)-2)))</f>
        <v/>
      </c>
      <c r="DZ112" s="105" t="str">
        <f t="shared" ref="DZ112:DZ123" si="1442">IF(EF112="","",MID(EF112,FIND("(",EF112)+1,4))</f>
        <v/>
      </c>
      <c r="EA112" s="106" t="str">
        <f t="shared" ref="EA112:EA123" si="1443">IF(ISNUMBER(SEARCH("*female*",EF112)),"female",IF(ISNUMBER(SEARCH("*male*",EF112)),"male",""))</f>
        <v/>
      </c>
      <c r="EB112" s="107" t="str">
        <f t="shared" ref="EB112:EB123" si="1444">IF(EF112="","",IF(ISERROR(MID(EF112,FIND("male,",EF112)+6,(FIND(")",EF112)-(FIND("male,",EF112)+6))))=TRUE,"missing/error",MID(EF112,FIND("male,",EF112)+6,(FIND(")",EF112)-(FIND("male,",EF112)+6)))))</f>
        <v/>
      </c>
      <c r="EC112" s="108" t="str">
        <f t="shared" ref="EC112:EC123" si="1445">IF(DY112="","",(MID(DY112,(SEARCH("^^",SUBSTITUTE(DY112," ","^^",LEN(DY112)-LEN(SUBSTITUTE(DY112," ","")))))+1,99)&amp;"_"&amp;LEFT(DY112,FIND(" ",DY112)-1)&amp;"_"&amp;DZ112))</f>
        <v/>
      </c>
      <c r="ED112" s="2" t="str">
        <f t="shared" ref="ED112:ED123" si="1446">IF(EF112="","",IF((LEN(EF112)-LEN(SUBSTITUTE(EF112,"male","")))/LEN("male")&gt;1,"!",IF(RIGHT(EF112,1)=")","",IF(RIGHT(EF112,2)=") ","",IF(RIGHT(EF112,2)=").","","!!")))))</f>
        <v/>
      </c>
      <c r="EE112" s="99"/>
      <c r="EF112" s="244"/>
      <c r="EG112" s="100" t="str">
        <f t="shared" si="1047"/>
        <v/>
      </c>
      <c r="EH112" s="101" t="str">
        <f t="shared" ref="EH112:EH123" si="1447">IF(EK112="","",EG$1)</f>
        <v/>
      </c>
      <c r="EI112" s="102" t="str">
        <f t="shared" ref="EI112:EI121" si="1448">IF(EK112="","",EG$2)</f>
        <v/>
      </c>
      <c r="EJ112" s="102" t="str">
        <f t="shared" si="1363"/>
        <v/>
      </c>
      <c r="EK112" s="104" t="str">
        <f t="shared" ref="EK112:EK123" si="1449">IF(ER112="","",IF(ISNUMBER(SEARCH(":",ER112)),MID(ER112,FIND(":",ER112)+2,FIND("(",ER112)-FIND(":",ER112)-3),LEFT(ER112,FIND("(",ER112)-2)))</f>
        <v/>
      </c>
      <c r="EL112" s="105" t="str">
        <f t="shared" ref="EL112:EL123" si="1450">IF(ER112="","",MID(ER112,FIND("(",ER112)+1,4))</f>
        <v/>
      </c>
      <c r="EM112" s="106" t="str">
        <f t="shared" ref="EM112:EM123" si="1451">IF(ISNUMBER(SEARCH("*female*",ER112)),"female",IF(ISNUMBER(SEARCH("*male*",ER112)),"male",""))</f>
        <v/>
      </c>
      <c r="EN112" s="107" t="str">
        <f t="shared" ref="EN112:EN123" si="1452">IF(ER112="","",IF(ISERROR(MID(ER112,FIND("male,",ER112)+6,(FIND(")",ER112)-(FIND("male,",ER112)+6))))=TRUE,"missing/error",MID(ER112,FIND("male,",ER112)+6,(FIND(")",ER112)-(FIND("male,",ER112)+6)))))</f>
        <v/>
      </c>
      <c r="EO112" s="108" t="str">
        <f t="shared" ref="EO112:EO123" si="1453">IF(EK112="","",(MID(EK112,(SEARCH("^^",SUBSTITUTE(EK112," ","^^",LEN(EK112)-LEN(SUBSTITUTE(EK112," ","")))))+1,99)&amp;"_"&amp;LEFT(EK112,FIND(" ",EK112)-1)&amp;"_"&amp;EL112))</f>
        <v/>
      </c>
      <c r="EP112" s="2" t="str">
        <f t="shared" ref="EP112:EP123" si="1454">IF(ER112="","",IF((LEN(ER112)-LEN(SUBSTITUTE(ER112,"male","")))/LEN("male")&gt;1,"!",IF(RIGHT(ER112,1)=")","",IF(RIGHT(ER112,2)=") ","",IF(RIGHT(ER112,2)=").","","!!")))))</f>
        <v/>
      </c>
      <c r="EQ112" s="99"/>
      <c r="ER112" s="244"/>
      <c r="ES112" s="100">
        <f t="shared" si="1048"/>
        <v>45291</v>
      </c>
      <c r="ET112" s="101" t="str">
        <f t="shared" si="1049"/>
        <v>Støre I</v>
      </c>
      <c r="EU112" s="102">
        <f t="shared" si="1050"/>
        <v>44483</v>
      </c>
      <c r="EV112" s="102">
        <v>45215</v>
      </c>
      <c r="EW112" s="104" t="str">
        <f t="shared" si="1052"/>
        <v>Tonje Brenna</v>
      </c>
      <c r="EX112" s="105" t="str">
        <f t="shared" si="1053"/>
        <v>1987</v>
      </c>
      <c r="EY112" s="106" t="str">
        <f t="shared" si="1054"/>
        <v>female</v>
      </c>
      <c r="EZ112" s="107" t="str">
        <f t="shared" si="1055"/>
        <v>no_dna01</v>
      </c>
      <c r="FA112" s="108" t="str">
        <f t="shared" si="1056"/>
        <v>Brenna_Tonje_1987</v>
      </c>
      <c r="FB112" s="2" t="str">
        <f t="shared" si="1057"/>
        <v/>
      </c>
      <c r="FC112" s="99"/>
      <c r="FD112" s="244" t="s">
        <v>961</v>
      </c>
      <c r="FE112" s="100"/>
      <c r="FF112" s="101" t="str">
        <f t="shared" ref="FF112:FF123" si="1455">IF(FI112="","",FE$1)</f>
        <v/>
      </c>
      <c r="FG112" s="102"/>
      <c r="FH112" s="103"/>
      <c r="FI112" s="104" t="str">
        <f t="shared" ref="FI112:FI123" si="1456">IF(FP112="","",IF(ISNUMBER(SEARCH(":",FP112)),MID(FP112,FIND(":",FP112)+2,FIND("(",FP112)-FIND(":",FP112)-3),LEFT(FP112,FIND("(",FP112)-2)))</f>
        <v/>
      </c>
      <c r="FJ112" s="105" t="str">
        <f t="shared" ref="FJ112:FJ123" si="1457">IF(FP112="","",MID(FP112,FIND("(",FP112)+1,4))</f>
        <v/>
      </c>
      <c r="FK112" s="106" t="str">
        <f t="shared" ref="FK112:FK123" si="1458">IF(ISNUMBER(SEARCH("*female*",FP112)),"female",IF(ISNUMBER(SEARCH("*male*",FP112)),"male",""))</f>
        <v/>
      </c>
      <c r="FL112" s="107" t="str">
        <f t="shared" ref="FL112:FL123" si="1459">IF(FP112="","",IF(ISERROR(MID(FP112,FIND("male,",FP112)+6,(FIND(")",FP112)-(FIND("male,",FP112)+6))))=TRUE,"missing/error",MID(FP112,FIND("male,",FP112)+6,(FIND(")",FP112)-(FIND("male,",FP112)+6)))))</f>
        <v/>
      </c>
      <c r="FM112" s="108" t="str">
        <f t="shared" ref="FM112:FM123" si="1460">IF(FI112="","",(MID(FI112,(SEARCH("^^",SUBSTITUTE(FI112," ","^^",LEN(FI112)-LEN(SUBSTITUTE(FI112," ","")))))+1,99)&amp;"_"&amp;LEFT(FI112,FIND(" ",FI112)-1)&amp;"_"&amp;FJ112))</f>
        <v/>
      </c>
      <c r="FN112" s="2" t="str">
        <f t="shared" ref="FN112:FN123" si="1461">IF(FP112="","",IF((LEN(FP112)-LEN(SUBSTITUTE(FP112,"male","")))/LEN("male")&gt;1,"!",IF(RIGHT(FP112,1)=")","",IF(RIGHT(FP112,2)=") ","",IF(RIGHT(FP112,2)=").","","!!")))))</f>
        <v/>
      </c>
      <c r="FO112" s="99"/>
      <c r="FP112" s="244"/>
      <c r="FQ112" s="100" t="str">
        <f t="shared" ref="FQ112:FQ123" si="1462">IF(FU112="","",FQ$3)</f>
        <v/>
      </c>
      <c r="FR112" s="101" t="str">
        <f t="shared" ref="FR112:FR123" si="1463">IF(FU112="","",FQ$1)</f>
        <v/>
      </c>
      <c r="FS112" s="102"/>
      <c r="FT112" s="103"/>
      <c r="FU112" s="104" t="str">
        <f t="shared" ref="FU112:FU123" si="1464">IF(GB112="","",IF(ISNUMBER(SEARCH(":",GB112)),MID(GB112,FIND(":",GB112)+2,FIND("(",GB112)-FIND(":",GB112)-3),LEFT(GB112,FIND("(",GB112)-2)))</f>
        <v/>
      </c>
      <c r="FV112" s="105" t="str">
        <f t="shared" ref="FV112:FV123" si="1465">IF(GB112="","",MID(GB112,FIND("(",GB112)+1,4))</f>
        <v/>
      </c>
      <c r="FW112" s="106" t="str">
        <f t="shared" ref="FW112:FW123" si="1466">IF(ISNUMBER(SEARCH("*female*",GB112)),"female",IF(ISNUMBER(SEARCH("*male*",GB112)),"male",""))</f>
        <v/>
      </c>
      <c r="FX112" s="107" t="str">
        <f t="shared" ref="FX112:FX123" si="1467">IF(GB112="","",IF(ISERROR(MID(GB112,FIND("male,",GB112)+6,(FIND(")",GB112)-(FIND("male,",GB112)+6))))=TRUE,"missing/error",MID(GB112,FIND("male,",GB112)+6,(FIND(")",GB112)-(FIND("male,",GB112)+6)))))</f>
        <v/>
      </c>
      <c r="FY112" s="108" t="str">
        <f t="shared" ref="FY112:FY123" si="1468">IF(FU112="","",(MID(FU112,(SEARCH("^^",SUBSTITUTE(FU112," ","^^",LEN(FU112)-LEN(SUBSTITUTE(FU112," ","")))))+1,99)&amp;"_"&amp;LEFT(FU112,FIND(" ",FU112)-1)&amp;"_"&amp;FV112))</f>
        <v/>
      </c>
      <c r="FZ112" s="2" t="str">
        <f t="shared" ref="FZ112:FZ123" si="1469">IF(GB112="","",IF((LEN(GB112)-LEN(SUBSTITUTE(GB112,"male","")))/LEN("male")&gt;1,"!",IF(RIGHT(GB112,1)=")","",IF(RIGHT(GB112,2)=") ","",IF(RIGHT(GB112,2)=").","","!!")))))</f>
        <v/>
      </c>
      <c r="GA112" s="99"/>
      <c r="GB112" s="244"/>
      <c r="GC112" s="100" t="str">
        <f t="shared" ref="GC112:GC123" si="1470">IF(GG112="","",GC$3)</f>
        <v/>
      </c>
      <c r="GD112" s="101" t="str">
        <f t="shared" ref="GD112:GD123" si="1471">IF(GG112="","",GC$1)</f>
        <v/>
      </c>
      <c r="GE112" s="102"/>
      <c r="GF112" s="103"/>
      <c r="GG112" s="104" t="str">
        <f t="shared" ref="GG112:GG123" si="1472">IF(GN112="","",IF(ISNUMBER(SEARCH(":",GN112)),MID(GN112,FIND(":",GN112)+2,FIND("(",GN112)-FIND(":",GN112)-3),LEFT(GN112,FIND("(",GN112)-2)))</f>
        <v/>
      </c>
      <c r="GH112" s="105" t="str">
        <f t="shared" ref="GH112:GH123" si="1473">IF(GN112="","",MID(GN112,FIND("(",GN112)+1,4))</f>
        <v/>
      </c>
      <c r="GI112" s="106" t="str">
        <f t="shared" ref="GI112:GI123" si="1474">IF(ISNUMBER(SEARCH("*female*",GN112)),"female",IF(ISNUMBER(SEARCH("*male*",GN112)),"male",""))</f>
        <v/>
      </c>
      <c r="GJ112" s="107" t="str">
        <f t="shared" ref="GJ112:GJ123" si="1475">IF(GN112="","",IF(ISERROR(MID(GN112,FIND("male,",GN112)+6,(FIND(")",GN112)-(FIND("male,",GN112)+6))))=TRUE,"missing/error",MID(GN112,FIND("male,",GN112)+6,(FIND(")",GN112)-(FIND("male,",GN112)+6)))))</f>
        <v/>
      </c>
      <c r="GK112" s="108" t="str">
        <f t="shared" ref="GK112:GK123" si="1476">IF(GG112="","",(MID(GG112,(SEARCH("^^",SUBSTITUTE(GG112," ","^^",LEN(GG112)-LEN(SUBSTITUTE(GG112," ","")))))+1,99)&amp;"_"&amp;LEFT(GG112,FIND(" ",GG112)-1)&amp;"_"&amp;GH112))</f>
        <v/>
      </c>
      <c r="GL112" s="2" t="str">
        <f t="shared" ref="GL112:GL123" si="1477">IF(GN112="","",IF((LEN(GN112)-LEN(SUBSTITUTE(GN112,"male","")))/LEN("male")&gt;1,"!",IF(RIGHT(GN112,1)=")","",IF(RIGHT(GN112,2)=") ","",IF(RIGHT(GN112,2)=").","","!!")))))</f>
        <v/>
      </c>
      <c r="GM112" s="99"/>
      <c r="GN112" s="244"/>
      <c r="GO112" s="100" t="str">
        <f t="shared" ref="GO112:GO123" si="1478">IF(GS112="","",GO$3)</f>
        <v/>
      </c>
      <c r="GP112" s="101" t="str">
        <f t="shared" ref="GP112:GP123" si="1479">IF(GS112="","",GO$1)</f>
        <v/>
      </c>
      <c r="GQ112" s="102"/>
      <c r="GR112" s="103"/>
      <c r="GS112" s="104" t="str">
        <f t="shared" ref="GS112:GS123" si="1480">IF(GZ112="","",IF(ISNUMBER(SEARCH(":",GZ112)),MID(GZ112,FIND(":",GZ112)+2,FIND("(",GZ112)-FIND(":",GZ112)-3),LEFT(GZ112,FIND("(",GZ112)-2)))</f>
        <v/>
      </c>
      <c r="GT112" s="105" t="str">
        <f t="shared" ref="GT112:GT123" si="1481">IF(GZ112="","",MID(GZ112,FIND("(",GZ112)+1,4))</f>
        <v/>
      </c>
      <c r="GU112" s="106" t="str">
        <f t="shared" ref="GU112:GU123" si="1482">IF(ISNUMBER(SEARCH("*female*",GZ112)),"female",IF(ISNUMBER(SEARCH("*male*",GZ112)),"male",""))</f>
        <v/>
      </c>
      <c r="GV112" s="107" t="str">
        <f t="shared" ref="GV112:GV123" si="1483">IF(GZ112="","",IF(ISERROR(MID(GZ112,FIND("male,",GZ112)+6,(FIND(")",GZ112)-(FIND("male,",GZ112)+6))))=TRUE,"missing/error",MID(GZ112,FIND("male,",GZ112)+6,(FIND(")",GZ112)-(FIND("male,",GZ112)+6)))))</f>
        <v/>
      </c>
      <c r="GW112" s="108" t="str">
        <f t="shared" ref="GW112:GW123" si="1484">IF(GS112="","",(MID(GS112,(SEARCH("^^",SUBSTITUTE(GS112," ","^^",LEN(GS112)-LEN(SUBSTITUTE(GS112," ","")))))+1,99)&amp;"_"&amp;LEFT(GS112,FIND(" ",GS112)-1)&amp;"_"&amp;GT112))</f>
        <v/>
      </c>
      <c r="GX112" s="2" t="str">
        <f t="shared" ref="GX112:GX123" si="1485">IF(GZ112="","",IF((LEN(GZ112)-LEN(SUBSTITUTE(GZ112,"male","")))/LEN("male")&gt;1,"!",IF(RIGHT(GZ112,1)=")","",IF(RIGHT(GZ112,2)=") ","",IF(RIGHT(GZ112,2)=").","","!!")))))</f>
        <v/>
      </c>
      <c r="GY112" s="99"/>
      <c r="GZ112" s="244"/>
      <c r="HA112" s="100" t="str">
        <f t="shared" ref="HA112:HA123" si="1486">IF(HE112="","",HA$3)</f>
        <v/>
      </c>
      <c r="HB112" s="101" t="str">
        <f t="shared" ref="HB112:HB123" si="1487">IF(HE112="","",HA$1)</f>
        <v/>
      </c>
      <c r="HC112" s="102"/>
      <c r="HD112" s="103"/>
      <c r="HE112" s="104" t="str">
        <f t="shared" ref="HE112:HE123" si="1488">IF(HL112="","",IF(ISNUMBER(SEARCH(":",HL112)),MID(HL112,FIND(":",HL112)+2,FIND("(",HL112)-FIND(":",HL112)-3),LEFT(HL112,FIND("(",HL112)-2)))</f>
        <v/>
      </c>
      <c r="HF112" s="105" t="str">
        <f t="shared" ref="HF112:HF123" si="1489">IF(HL112="","",MID(HL112,FIND("(",HL112)+1,4))</f>
        <v/>
      </c>
      <c r="HG112" s="106" t="str">
        <f t="shared" ref="HG112:HG123" si="1490">IF(ISNUMBER(SEARCH("*female*",HL112)),"female",IF(ISNUMBER(SEARCH("*male*",HL112)),"male",""))</f>
        <v/>
      </c>
      <c r="HH112" s="107" t="str">
        <f t="shared" ref="HH112:HH123" si="1491">IF(HL112="","",IF(ISERROR(MID(HL112,FIND("male,",HL112)+6,(FIND(")",HL112)-(FIND("male,",HL112)+6))))=TRUE,"missing/error",MID(HL112,FIND("male,",HL112)+6,(FIND(")",HL112)-(FIND("male,",HL112)+6)))))</f>
        <v/>
      </c>
      <c r="HI112" s="108" t="str">
        <f t="shared" ref="HI112:HI123" si="1492">IF(HE112="","",(MID(HE112,(SEARCH("^^",SUBSTITUTE(HE112," ","^^",LEN(HE112)-LEN(SUBSTITUTE(HE112," ","")))))+1,99)&amp;"_"&amp;LEFT(HE112,FIND(" ",HE112)-1)&amp;"_"&amp;HF112))</f>
        <v/>
      </c>
      <c r="HJ112" s="2" t="str">
        <f t="shared" ref="HJ112:HJ123" si="1493">IF(HL112="","",IF((LEN(HL112)-LEN(SUBSTITUTE(HL112,"male","")))/LEN("male")&gt;1,"!",IF(RIGHT(HL112,1)=")","",IF(RIGHT(HL112,2)=") ","",IF(RIGHT(HL112,2)=").","","!!")))))</f>
        <v/>
      </c>
      <c r="HK112" s="99"/>
      <c r="HL112" s="244"/>
      <c r="HM112" s="100" t="str">
        <f t="shared" ref="HM112:HM123" si="1494">IF(HQ112="","",HM$3)</f>
        <v/>
      </c>
      <c r="HN112" s="101" t="str">
        <f t="shared" ref="HN112:HN123" si="1495">IF(HQ112="","",HM$1)</f>
        <v/>
      </c>
      <c r="HO112" s="102"/>
      <c r="HP112" s="103"/>
      <c r="HQ112" s="104" t="str">
        <f t="shared" ref="HQ112:HQ123" si="1496">IF(HX112="","",IF(ISNUMBER(SEARCH(":",HX112)),MID(HX112,FIND(":",HX112)+2,FIND("(",HX112)-FIND(":",HX112)-3),LEFT(HX112,FIND("(",HX112)-2)))</f>
        <v/>
      </c>
      <c r="HR112" s="105" t="str">
        <f t="shared" ref="HR112:HR123" si="1497">IF(HX112="","",MID(HX112,FIND("(",HX112)+1,4))</f>
        <v/>
      </c>
      <c r="HS112" s="106" t="str">
        <f t="shared" ref="HS112:HS123" si="1498">IF(ISNUMBER(SEARCH("*female*",HX112)),"female",IF(ISNUMBER(SEARCH("*male*",HX112)),"male",""))</f>
        <v/>
      </c>
      <c r="HT112" s="107" t="str">
        <f t="shared" ref="HT112:HT123" si="1499">IF(HX112="","",IF(ISERROR(MID(HX112,FIND("male,",HX112)+6,(FIND(")",HX112)-(FIND("male,",HX112)+6))))=TRUE,"missing/error",MID(HX112,FIND("male,",HX112)+6,(FIND(")",HX112)-(FIND("male,",HX112)+6)))))</f>
        <v/>
      </c>
      <c r="HU112" s="108" t="str">
        <f t="shared" ref="HU112:HU123" si="1500">IF(HQ112="","",(MID(HQ112,(SEARCH("^^",SUBSTITUTE(HQ112," ","^^",LEN(HQ112)-LEN(SUBSTITUTE(HQ112," ","")))))+1,99)&amp;"_"&amp;LEFT(HQ112,FIND(" ",HQ112)-1)&amp;"_"&amp;HR112))</f>
        <v/>
      </c>
      <c r="HV112" s="2" t="str">
        <f t="shared" ref="HV112:HV123" si="1501">IF(HX112="","",IF((LEN(HX112)-LEN(SUBSTITUTE(HX112,"male","")))/LEN("male")&gt;1,"!",IF(RIGHT(HX112,1)=")","",IF(RIGHT(HX112,2)=") ","",IF(RIGHT(HX112,2)=").","","!!")))))</f>
        <v/>
      </c>
      <c r="HW112" s="99"/>
      <c r="HX112" s="244"/>
      <c r="HY112" s="100" t="str">
        <f t="shared" ref="HY112:HY123" si="1502">IF(IC112="","",HY$3)</f>
        <v/>
      </c>
      <c r="HZ112" s="101" t="str">
        <f t="shared" ref="HZ112:HZ123" si="1503">IF(IC112="","",HY$1)</f>
        <v/>
      </c>
      <c r="IA112" s="102"/>
      <c r="IB112" s="103"/>
      <c r="IC112" s="104" t="str">
        <f t="shared" ref="IC112:IC123" si="1504">IF(IJ112="","",IF(ISNUMBER(SEARCH(":",IJ112)),MID(IJ112,FIND(":",IJ112)+2,FIND("(",IJ112)-FIND(":",IJ112)-3),LEFT(IJ112,FIND("(",IJ112)-2)))</f>
        <v/>
      </c>
      <c r="ID112" s="105" t="str">
        <f t="shared" ref="ID112:ID123" si="1505">IF(IJ112="","",MID(IJ112,FIND("(",IJ112)+1,4))</f>
        <v/>
      </c>
      <c r="IE112" s="106" t="str">
        <f t="shared" ref="IE112:IE123" si="1506">IF(ISNUMBER(SEARCH("*female*",IJ112)),"female",IF(ISNUMBER(SEARCH("*male*",IJ112)),"male",""))</f>
        <v/>
      </c>
      <c r="IF112" s="107" t="str">
        <f t="shared" ref="IF112:IF123" si="1507">IF(IJ112="","",IF(ISERROR(MID(IJ112,FIND("male,",IJ112)+6,(FIND(")",IJ112)-(FIND("male,",IJ112)+6))))=TRUE,"missing/error",MID(IJ112,FIND("male,",IJ112)+6,(FIND(")",IJ112)-(FIND("male,",IJ112)+6)))))</f>
        <v/>
      </c>
      <c r="IG112" s="108" t="str">
        <f t="shared" ref="IG112:IG123" si="1508">IF(IC112="","",(MID(IC112,(SEARCH("^^",SUBSTITUTE(IC112," ","^^",LEN(IC112)-LEN(SUBSTITUTE(IC112," ","")))))+1,99)&amp;"_"&amp;LEFT(IC112,FIND(" ",IC112)-1)&amp;"_"&amp;ID112))</f>
        <v/>
      </c>
      <c r="IH112" s="2" t="str">
        <f t="shared" ref="IH112:IH123" si="1509">IF(IJ112="","",IF((LEN(IJ112)-LEN(SUBSTITUTE(IJ112,"male","")))/LEN("male")&gt;1,"!",IF(RIGHT(IJ112,1)=")","",IF(RIGHT(IJ112,2)=") ","",IF(RIGHT(IJ112,2)=").","","!!")))))</f>
        <v/>
      </c>
      <c r="II112" s="99"/>
      <c r="IJ112" s="244"/>
      <c r="IK112" s="100" t="str">
        <f t="shared" ref="IK112:IK123" si="1510">IF(IO112="","",IK$3)</f>
        <v/>
      </c>
      <c r="IL112" s="101" t="str">
        <f t="shared" ref="IL112:IL123" si="1511">IF(IO112="","",IK$1)</f>
        <v/>
      </c>
      <c r="IM112" s="102"/>
      <c r="IN112" s="103"/>
      <c r="IO112" s="104" t="str">
        <f t="shared" ref="IO112:IO123" si="1512">IF(IV112="","",IF(ISNUMBER(SEARCH(":",IV112)),MID(IV112,FIND(":",IV112)+2,FIND("(",IV112)-FIND(":",IV112)-3),LEFT(IV112,FIND("(",IV112)-2)))</f>
        <v/>
      </c>
      <c r="IP112" s="105" t="str">
        <f t="shared" ref="IP112:IP123" si="1513">IF(IV112="","",MID(IV112,FIND("(",IV112)+1,4))</f>
        <v/>
      </c>
      <c r="IQ112" s="106" t="str">
        <f t="shared" ref="IQ112:IQ123" si="1514">IF(ISNUMBER(SEARCH("*female*",IV112)),"female",IF(ISNUMBER(SEARCH("*male*",IV112)),"male",""))</f>
        <v/>
      </c>
      <c r="IR112" s="107" t="str">
        <f t="shared" ref="IR112:IR123" si="1515">IF(IV112="","",IF(ISERROR(MID(IV112,FIND("male,",IV112)+6,(FIND(")",IV112)-(FIND("male,",IV112)+6))))=TRUE,"missing/error",MID(IV112,FIND("male,",IV112)+6,(FIND(")",IV112)-(FIND("male,",IV112)+6)))))</f>
        <v/>
      </c>
      <c r="IS112" s="108" t="str">
        <f t="shared" ref="IS112:IS123" si="1516">IF(IO112="","",(MID(IO112,(SEARCH("^^",SUBSTITUTE(IO112," ","^^",LEN(IO112)-LEN(SUBSTITUTE(IO112," ","")))))+1,99)&amp;"_"&amp;LEFT(IO112,FIND(" ",IO112)-1)&amp;"_"&amp;IP112))</f>
        <v/>
      </c>
      <c r="IT112" s="2" t="str">
        <f t="shared" ref="IT112:IT123" si="1517">IF(IV112="","",IF((LEN(IV112)-LEN(SUBSTITUTE(IV112,"male","")))/LEN("male")&gt;1,"!",IF(RIGHT(IV112,1)=")","",IF(RIGHT(IV112,2)=") ","",IF(RIGHT(IV112,2)=").","","!!")))))</f>
        <v/>
      </c>
      <c r="IU112" s="99"/>
      <c r="IV112" s="244"/>
      <c r="IW112" s="100" t="str">
        <f t="shared" ref="IW112:IW123" si="1518">IF(JA112="","",IW$3)</f>
        <v/>
      </c>
      <c r="IX112" s="101" t="str">
        <f t="shared" ref="IX112:IX123" si="1519">IF(JA112="","",IW$1)</f>
        <v/>
      </c>
      <c r="IY112" s="102"/>
      <c r="IZ112" s="103"/>
      <c r="JA112" s="104" t="str">
        <f t="shared" ref="JA112:JA123" si="1520">IF(JH112="","",IF(ISNUMBER(SEARCH(":",JH112)),MID(JH112,FIND(":",JH112)+2,FIND("(",JH112)-FIND(":",JH112)-3),LEFT(JH112,FIND("(",JH112)-2)))</f>
        <v/>
      </c>
      <c r="JB112" s="105" t="str">
        <f t="shared" ref="JB112:JB123" si="1521">IF(JH112="","",MID(JH112,FIND("(",JH112)+1,4))</f>
        <v/>
      </c>
      <c r="JC112" s="106" t="str">
        <f t="shared" ref="JC112:JC123" si="1522">IF(ISNUMBER(SEARCH("*female*",JH112)),"female",IF(ISNUMBER(SEARCH("*male*",JH112)),"male",""))</f>
        <v/>
      </c>
      <c r="JD112" s="107" t="str">
        <f t="shared" ref="JD112:JD123" si="1523">IF(JH112="","",IF(ISERROR(MID(JH112,FIND("male,",JH112)+6,(FIND(")",JH112)-(FIND("male,",JH112)+6))))=TRUE,"missing/error",MID(JH112,FIND("male,",JH112)+6,(FIND(")",JH112)-(FIND("male,",JH112)+6)))))</f>
        <v/>
      </c>
      <c r="JE112" s="108" t="str">
        <f t="shared" ref="JE112:JE123" si="1524">IF(JA112="","",(MID(JA112,(SEARCH("^^",SUBSTITUTE(JA112," ","^^",LEN(JA112)-LEN(SUBSTITUTE(JA112," ","")))))+1,99)&amp;"_"&amp;LEFT(JA112,FIND(" ",JA112)-1)&amp;"_"&amp;JB112))</f>
        <v/>
      </c>
      <c r="JF112" s="2" t="str">
        <f t="shared" ref="JF112:JF123" si="1525">IF(JH112="","",IF((LEN(JH112)-LEN(SUBSTITUTE(JH112,"male","")))/LEN("male")&gt;1,"!",IF(RIGHT(JH112,1)=")","",IF(RIGHT(JH112,2)=") ","",IF(RIGHT(JH112,2)=").","","!!")))))</f>
        <v/>
      </c>
      <c r="JG112" s="99"/>
      <c r="JH112" s="244"/>
      <c r="JI112" s="100" t="str">
        <f t="shared" ref="JI112:JI123" si="1526">IF(JM112="","",JI$3)</f>
        <v/>
      </c>
      <c r="JJ112" s="101" t="str">
        <f t="shared" ref="JJ112:JJ123" si="1527">IF(JM112="","",JI$1)</f>
        <v/>
      </c>
      <c r="JK112" s="102"/>
      <c r="JL112" s="103"/>
      <c r="JM112" s="104" t="str">
        <f t="shared" ref="JM112:JM123" si="1528">IF(JT112="","",IF(ISNUMBER(SEARCH(":",JT112)),MID(JT112,FIND(":",JT112)+2,FIND("(",JT112)-FIND(":",JT112)-3),LEFT(JT112,FIND("(",JT112)-2)))</f>
        <v/>
      </c>
      <c r="JN112" s="105" t="str">
        <f t="shared" ref="JN112:JN123" si="1529">IF(JT112="","",MID(JT112,FIND("(",JT112)+1,4))</f>
        <v/>
      </c>
      <c r="JO112" s="106" t="str">
        <f t="shared" ref="JO112:JO123" si="1530">IF(ISNUMBER(SEARCH("*female*",JT112)),"female",IF(ISNUMBER(SEARCH("*male*",JT112)),"male",""))</f>
        <v/>
      </c>
      <c r="JP112" s="107" t="str">
        <f t="shared" ref="JP112:JP123" si="1531">IF(JT112="","",IF(ISERROR(MID(JT112,FIND("male,",JT112)+6,(FIND(")",JT112)-(FIND("male,",JT112)+6))))=TRUE,"missing/error",MID(JT112,FIND("male,",JT112)+6,(FIND(")",JT112)-(FIND("male,",JT112)+6)))))</f>
        <v/>
      </c>
      <c r="JQ112" s="108" t="str">
        <f t="shared" ref="JQ112:JQ123" si="1532">IF(JM112="","",(MID(JM112,(SEARCH("^^",SUBSTITUTE(JM112," ","^^",LEN(JM112)-LEN(SUBSTITUTE(JM112," ","")))))+1,99)&amp;"_"&amp;LEFT(JM112,FIND(" ",JM112)-1)&amp;"_"&amp;JN112))</f>
        <v/>
      </c>
      <c r="JR112" s="2" t="str">
        <f t="shared" ref="JR112:JR123" si="1533">IF(JT112="","",IF((LEN(JT112)-LEN(SUBSTITUTE(JT112,"male","")))/LEN("male")&gt;1,"!",IF(RIGHT(JT112,1)=")","",IF(RIGHT(JT112,2)=") ","",IF(RIGHT(JT112,2)=").","","!!")))))</f>
        <v/>
      </c>
      <c r="JS112" s="99"/>
      <c r="JT112" s="244"/>
      <c r="JU112" s="100" t="str">
        <f t="shared" ref="JU112:JU123" si="1534">IF(JY112="","",JU$3)</f>
        <v/>
      </c>
      <c r="JV112" s="101" t="str">
        <f t="shared" ref="JV112:JV123" si="1535">IF(JY112="","",JU$1)</f>
        <v/>
      </c>
      <c r="JW112" s="102"/>
      <c r="JX112" s="103"/>
      <c r="JY112" s="104" t="str">
        <f t="shared" ref="JY112:JY123" si="1536">IF(KF112="","",IF(ISNUMBER(SEARCH(":",KF112)),MID(KF112,FIND(":",KF112)+2,FIND("(",KF112)-FIND(":",KF112)-3),LEFT(KF112,FIND("(",KF112)-2)))</f>
        <v/>
      </c>
      <c r="JZ112" s="105" t="str">
        <f t="shared" ref="JZ112:JZ123" si="1537">IF(KF112="","",MID(KF112,FIND("(",KF112)+1,4))</f>
        <v/>
      </c>
      <c r="KA112" s="106" t="str">
        <f t="shared" ref="KA112:KA123" si="1538">IF(ISNUMBER(SEARCH("*female*",KF112)),"female",IF(ISNUMBER(SEARCH("*male*",KF112)),"male",""))</f>
        <v/>
      </c>
      <c r="KB112" s="107" t="str">
        <f t="shared" ref="KB112:KB123" si="1539">IF(KF112="","",IF(ISERROR(MID(KF112,FIND("male,",KF112)+6,(FIND(")",KF112)-(FIND("male,",KF112)+6))))=TRUE,"missing/error",MID(KF112,FIND("male,",KF112)+6,(FIND(")",KF112)-(FIND("male,",KF112)+6)))))</f>
        <v/>
      </c>
      <c r="KC112" s="108" t="str">
        <f t="shared" ref="KC112:KC123" si="1540">IF(JY112="","",(MID(JY112,(SEARCH("^^",SUBSTITUTE(JY112," ","^^",LEN(JY112)-LEN(SUBSTITUTE(JY112," ","")))))+1,99)&amp;"_"&amp;LEFT(JY112,FIND(" ",JY112)-1)&amp;"_"&amp;JZ112))</f>
        <v/>
      </c>
      <c r="KD112" s="2" t="str">
        <f t="shared" ref="KD112:KD123" si="1541">IF(KF112="","",IF((LEN(KF112)-LEN(SUBSTITUTE(KF112,"male","")))/LEN("male")&gt;1,"!",IF(RIGHT(KF112,1)=")","",IF(RIGHT(KF112,2)=") ","",IF(RIGHT(KF112,2)=").","","!!")))))</f>
        <v/>
      </c>
      <c r="KE112" s="99"/>
      <c r="KF112" s="244"/>
    </row>
    <row r="113" spans="1:292" ht="13.5" customHeight="1" x14ac:dyDescent="0.25">
      <c r="A113" s="20"/>
      <c r="B113" s="2" t="s">
        <v>917</v>
      </c>
      <c r="C113" s="2" t="s">
        <v>931</v>
      </c>
      <c r="E113" s="100"/>
      <c r="F113" s="101"/>
      <c r="G113" s="102"/>
      <c r="H113" s="103"/>
      <c r="I113" s="104"/>
      <c r="J113" s="105"/>
      <c r="K113" s="106"/>
      <c r="L113" s="107"/>
      <c r="M113" s="108"/>
      <c r="O113" s="99"/>
      <c r="P113" s="244"/>
      <c r="Q113" s="100"/>
      <c r="R113" s="101"/>
      <c r="S113" s="102"/>
      <c r="T113" s="103"/>
      <c r="U113" s="104"/>
      <c r="V113" s="105"/>
      <c r="W113" s="106"/>
      <c r="X113" s="107"/>
      <c r="Y113" s="108"/>
      <c r="AA113" s="99"/>
      <c r="AB113" s="244"/>
      <c r="AC113" s="100"/>
      <c r="AD113" s="101"/>
      <c r="AE113" s="102"/>
      <c r="AF113" s="103"/>
      <c r="AG113" s="104"/>
      <c r="AH113" s="105"/>
      <c r="AI113" s="106"/>
      <c r="AJ113" s="107"/>
      <c r="AK113" s="108"/>
      <c r="AM113" s="99"/>
      <c r="AN113" s="244"/>
      <c r="AO113" s="100"/>
      <c r="AP113" s="101"/>
      <c r="AQ113" s="102"/>
      <c r="AR113" s="103"/>
      <c r="AS113" s="104"/>
      <c r="AT113" s="105"/>
      <c r="AU113" s="106"/>
      <c r="AV113" s="107"/>
      <c r="AW113" s="108"/>
      <c r="AY113" s="99"/>
      <c r="AZ113" s="244"/>
      <c r="BA113" s="100"/>
      <c r="BB113" s="101"/>
      <c r="BC113" s="102"/>
      <c r="BD113" s="103"/>
      <c r="BE113" s="104"/>
      <c r="BF113" s="105"/>
      <c r="BG113" s="106"/>
      <c r="BH113" s="107"/>
      <c r="BI113" s="108"/>
      <c r="BK113" s="99"/>
      <c r="BL113" s="244"/>
      <c r="BM113" s="100"/>
      <c r="BN113" s="101"/>
      <c r="BO113" s="102"/>
      <c r="BP113" s="103"/>
      <c r="BQ113" s="104"/>
      <c r="BR113" s="105"/>
      <c r="BS113" s="106"/>
      <c r="BT113" s="107"/>
      <c r="BU113" s="108"/>
      <c r="BW113" s="99"/>
      <c r="BX113" s="244"/>
      <c r="BY113" s="100"/>
      <c r="BZ113" s="101"/>
      <c r="CA113" s="102"/>
      <c r="CB113" s="103"/>
      <c r="CC113" s="104"/>
      <c r="CD113" s="105"/>
      <c r="CE113" s="106"/>
      <c r="CF113" s="107"/>
      <c r="CG113" s="108"/>
      <c r="CI113" s="99"/>
      <c r="CK113" s="100"/>
      <c r="CL113" s="101"/>
      <c r="CM113" s="102"/>
      <c r="CN113" s="103"/>
      <c r="CO113" s="104"/>
      <c r="CP113" s="105"/>
      <c r="CQ113" s="106"/>
      <c r="CR113" s="107"/>
      <c r="CS113" s="108"/>
      <c r="CU113" s="99"/>
      <c r="CV113" s="244"/>
      <c r="CW113" s="100"/>
      <c r="CX113" s="101"/>
      <c r="CY113" s="102"/>
      <c r="CZ113" s="102"/>
      <c r="DA113" s="104"/>
      <c r="DB113" s="105"/>
      <c r="DC113" s="106"/>
      <c r="DD113" s="107"/>
      <c r="DE113" s="108"/>
      <c r="DG113" s="99"/>
      <c r="DH113" s="244"/>
      <c r="DI113" s="100"/>
      <c r="DJ113" s="101"/>
      <c r="DK113" s="102"/>
      <c r="DL113" s="102"/>
      <c r="DM113" s="104"/>
      <c r="DN113" s="105"/>
      <c r="DO113" s="106"/>
      <c r="DP113" s="107"/>
      <c r="DQ113" s="108"/>
      <c r="DS113" s="99"/>
      <c r="DT113" s="246"/>
      <c r="DU113" s="100"/>
      <c r="DV113" s="101"/>
      <c r="DW113" s="102"/>
      <c r="DX113" s="102"/>
      <c r="DY113" s="104"/>
      <c r="DZ113" s="105"/>
      <c r="EA113" s="106"/>
      <c r="EB113" s="107"/>
      <c r="EC113" s="108"/>
      <c r="EE113" s="99"/>
      <c r="EF113" s="244"/>
      <c r="EG113" s="100"/>
      <c r="EH113" s="101"/>
      <c r="EI113" s="102"/>
      <c r="EJ113" s="102"/>
      <c r="EK113" s="104"/>
      <c r="EL113" s="105"/>
      <c r="EM113" s="106"/>
      <c r="EN113" s="107"/>
      <c r="EO113" s="108"/>
      <c r="EQ113" s="99"/>
      <c r="ER113" s="244"/>
      <c r="ES113" s="100">
        <f t="shared" ref="ES113" si="1542">IF(EW113="","",ES$3)</f>
        <v>45291</v>
      </c>
      <c r="ET113" s="101" t="str">
        <f t="shared" ref="ET113" si="1543">IF(EW113="","",ES$1)</f>
        <v>Støre I</v>
      </c>
      <c r="EU113" s="102">
        <v>45215</v>
      </c>
      <c r="EV113" s="102">
        <f t="shared" ref="EV113" si="1544">IF(EW113="","",ES$3)</f>
        <v>45291</v>
      </c>
      <c r="EW113" s="104" t="str">
        <f t="shared" ref="EW113" si="1545">IF(FD113="","",IF(ISNUMBER(SEARCH(":",FD113)),MID(FD113,FIND(":",FD113)+2,FIND("(",FD113)-FIND(":",FD113)-3),LEFT(FD113,FIND("(",FD113)-2)))</f>
        <v>Kari NessNordtun</v>
      </c>
      <c r="EX113" s="105" t="str">
        <f t="shared" ref="EX113" si="1546">IF(FD113="","",MID(FD113,FIND("(",FD113)+1,4))</f>
        <v>1986</v>
      </c>
      <c r="EY113" s="106" t="str">
        <f t="shared" ref="EY113" si="1547">IF(ISNUMBER(SEARCH("*female*",FD113)),"female",IF(ISNUMBER(SEARCH("*male*",FD113)),"male",""))</f>
        <v>female</v>
      </c>
      <c r="EZ113" s="107" t="str">
        <f t="shared" ref="EZ113" si="1548">IF(FD113="","",IF(ISERROR(MID(FD113,FIND("male,",FD113)+6,(FIND(")",FD113)-(FIND("male,",FD113)+6))))=TRUE,"missing/error",MID(FD113,FIND("male,",FD113)+6,(FIND(")",FD113)-(FIND("male,",FD113)+6)))))</f>
        <v>no_dna01</v>
      </c>
      <c r="FA113" s="108" t="str">
        <f t="shared" ref="FA113" si="1549">IF(EW113="","",(MID(EW113,(SEARCH("^^",SUBSTITUTE(EW113," ","^^",LEN(EW113)-LEN(SUBSTITUTE(EW113," ","")))))+1,99)&amp;"_"&amp;LEFT(EW113,FIND(" ",EW113)-1)&amp;"_"&amp;EX113))</f>
        <v>NessNordtun_Kari_1986</v>
      </c>
      <c r="FC113" s="99"/>
      <c r="FD113" s="244" t="s">
        <v>1064</v>
      </c>
      <c r="FE113" s="100"/>
      <c r="FF113" s="101"/>
      <c r="FG113" s="102"/>
      <c r="FH113" s="103"/>
      <c r="FI113" s="104"/>
      <c r="FJ113" s="105"/>
      <c r="FK113" s="106"/>
      <c r="FL113" s="107"/>
      <c r="FM113" s="108"/>
      <c r="FO113" s="99"/>
      <c r="FP113" s="244"/>
      <c r="FQ113" s="100"/>
      <c r="FR113" s="101"/>
      <c r="FS113" s="102"/>
      <c r="FT113" s="103"/>
      <c r="FU113" s="104"/>
      <c r="FV113" s="105"/>
      <c r="FW113" s="106"/>
      <c r="FX113" s="107"/>
      <c r="FY113" s="108"/>
      <c r="GA113" s="99"/>
      <c r="GB113" s="244"/>
      <c r="GC113" s="100"/>
      <c r="GD113" s="101"/>
      <c r="GE113" s="102"/>
      <c r="GF113" s="103"/>
      <c r="GG113" s="104"/>
      <c r="GH113" s="105"/>
      <c r="GI113" s="106"/>
      <c r="GJ113" s="107"/>
      <c r="GK113" s="108"/>
      <c r="GM113" s="99"/>
      <c r="GN113" s="244"/>
      <c r="GO113" s="100"/>
      <c r="GP113" s="101"/>
      <c r="GQ113" s="102"/>
      <c r="GR113" s="103"/>
      <c r="GS113" s="104"/>
      <c r="GT113" s="105"/>
      <c r="GU113" s="106"/>
      <c r="GV113" s="107"/>
      <c r="GW113" s="108"/>
      <c r="GY113" s="99"/>
      <c r="GZ113" s="244"/>
      <c r="HA113" s="100"/>
      <c r="HB113" s="101"/>
      <c r="HC113" s="102"/>
      <c r="HD113" s="103"/>
      <c r="HE113" s="104"/>
      <c r="HF113" s="105"/>
      <c r="HG113" s="106"/>
      <c r="HH113" s="107"/>
      <c r="HI113" s="108"/>
      <c r="HK113" s="99"/>
      <c r="HL113" s="244"/>
      <c r="HM113" s="100"/>
      <c r="HN113" s="101"/>
      <c r="HO113" s="102"/>
      <c r="HP113" s="103"/>
      <c r="HQ113" s="104"/>
      <c r="HR113" s="105"/>
      <c r="HS113" s="106"/>
      <c r="HT113" s="107"/>
      <c r="HU113" s="108"/>
      <c r="HW113" s="99"/>
      <c r="HX113" s="244"/>
      <c r="HY113" s="100"/>
      <c r="HZ113" s="101"/>
      <c r="IA113" s="102"/>
      <c r="IB113" s="103"/>
      <c r="IC113" s="104"/>
      <c r="ID113" s="105"/>
      <c r="IE113" s="106"/>
      <c r="IF113" s="107"/>
      <c r="IG113" s="108"/>
      <c r="II113" s="99"/>
      <c r="IJ113" s="244"/>
      <c r="IK113" s="100"/>
      <c r="IL113" s="101"/>
      <c r="IM113" s="102"/>
      <c r="IN113" s="103"/>
      <c r="IO113" s="104"/>
      <c r="IP113" s="105"/>
      <c r="IQ113" s="106"/>
      <c r="IR113" s="107"/>
      <c r="IS113" s="108"/>
      <c r="IU113" s="99"/>
      <c r="IV113" s="244"/>
      <c r="IW113" s="100"/>
      <c r="IX113" s="101"/>
      <c r="IY113" s="102"/>
      <c r="IZ113" s="103"/>
      <c r="JA113" s="104"/>
      <c r="JB113" s="105"/>
      <c r="JC113" s="106"/>
      <c r="JD113" s="107"/>
      <c r="JE113" s="108"/>
      <c r="JG113" s="99"/>
      <c r="JH113" s="244"/>
      <c r="JI113" s="100"/>
      <c r="JJ113" s="101"/>
      <c r="JK113" s="102"/>
      <c r="JL113" s="103"/>
      <c r="JM113" s="104"/>
      <c r="JN113" s="105"/>
      <c r="JO113" s="106"/>
      <c r="JP113" s="107"/>
      <c r="JQ113" s="108"/>
      <c r="JS113" s="99"/>
      <c r="JT113" s="244"/>
      <c r="JU113" s="100"/>
      <c r="JV113" s="101"/>
      <c r="JW113" s="102"/>
      <c r="JX113" s="103"/>
      <c r="JY113" s="104"/>
      <c r="JZ113" s="105"/>
      <c r="KA113" s="106"/>
      <c r="KB113" s="107"/>
      <c r="KC113" s="108"/>
      <c r="KE113" s="99"/>
      <c r="KF113" s="244"/>
    </row>
    <row r="114" spans="1:292" ht="13.5" customHeight="1" x14ac:dyDescent="0.25">
      <c r="A114" s="20"/>
      <c r="B114" s="2" t="s">
        <v>918</v>
      </c>
      <c r="C114" s="2" t="s">
        <v>1060</v>
      </c>
      <c r="E114" s="100" t="str">
        <f t="shared" si="1364"/>
        <v/>
      </c>
      <c r="F114" s="101" t="str">
        <f t="shared" si="1365"/>
        <v/>
      </c>
      <c r="G114" s="102"/>
      <c r="H114" s="103"/>
      <c r="I114" s="104" t="str">
        <f t="shared" si="1366"/>
        <v/>
      </c>
      <c r="J114" s="105" t="str">
        <f t="shared" si="1367"/>
        <v/>
      </c>
      <c r="K114" s="106" t="str">
        <f t="shared" si="1368"/>
        <v/>
      </c>
      <c r="L114" s="107" t="str">
        <f t="shared" si="1369"/>
        <v/>
      </c>
      <c r="M114" s="108" t="str">
        <f t="shared" si="1370"/>
        <v/>
      </c>
      <c r="N114" s="2" t="str">
        <f t="shared" si="1371"/>
        <v/>
      </c>
      <c r="O114" s="99"/>
      <c r="P114" s="244"/>
      <c r="Q114" s="100" t="str">
        <f t="shared" si="1372"/>
        <v/>
      </c>
      <c r="R114" s="101" t="str">
        <f t="shared" si="1373"/>
        <v/>
      </c>
      <c r="S114" s="102"/>
      <c r="T114" s="103"/>
      <c r="U114" s="104" t="str">
        <f t="shared" si="1374"/>
        <v/>
      </c>
      <c r="V114" s="105" t="str">
        <f t="shared" si="1375"/>
        <v/>
      </c>
      <c r="W114" s="106" t="str">
        <f t="shared" si="1376"/>
        <v/>
      </c>
      <c r="X114" s="107" t="str">
        <f t="shared" si="1377"/>
        <v/>
      </c>
      <c r="Y114" s="108" t="str">
        <f t="shared" si="1378"/>
        <v/>
      </c>
      <c r="Z114" s="2" t="str">
        <f t="shared" si="1379"/>
        <v/>
      </c>
      <c r="AA114" s="99"/>
      <c r="AB114" s="244"/>
      <c r="AC114" s="100" t="str">
        <f t="shared" si="1380"/>
        <v/>
      </c>
      <c r="AD114" s="101" t="str">
        <f t="shared" si="1381"/>
        <v/>
      </c>
      <c r="AE114" s="102"/>
      <c r="AF114" s="103"/>
      <c r="AG114" s="104" t="str">
        <f t="shared" si="1382"/>
        <v/>
      </c>
      <c r="AH114" s="105" t="str">
        <f t="shared" si="1383"/>
        <v/>
      </c>
      <c r="AI114" s="106" t="str">
        <f t="shared" si="1384"/>
        <v/>
      </c>
      <c r="AJ114" s="107" t="str">
        <f t="shared" si="1385"/>
        <v/>
      </c>
      <c r="AK114" s="108" t="str">
        <f t="shared" si="1386"/>
        <v/>
      </c>
      <c r="AL114" s="2" t="str">
        <f t="shared" si="1387"/>
        <v/>
      </c>
      <c r="AM114" s="99"/>
      <c r="AN114" s="244"/>
      <c r="AO114" s="100" t="str">
        <f t="shared" si="1388"/>
        <v/>
      </c>
      <c r="AP114" s="101" t="str">
        <f t="shared" si="1389"/>
        <v/>
      </c>
      <c r="AQ114" s="102"/>
      <c r="AR114" s="103"/>
      <c r="AS114" s="104" t="str">
        <f t="shared" si="1390"/>
        <v/>
      </c>
      <c r="AT114" s="105" t="str">
        <f t="shared" si="1391"/>
        <v/>
      </c>
      <c r="AU114" s="106" t="str">
        <f t="shared" si="1392"/>
        <v/>
      </c>
      <c r="AV114" s="107" t="s">
        <v>292</v>
      </c>
      <c r="AW114" s="108" t="str">
        <f t="shared" si="1393"/>
        <v/>
      </c>
      <c r="AX114" s="2" t="str">
        <f t="shared" si="1394"/>
        <v/>
      </c>
      <c r="AY114" s="99"/>
      <c r="AZ114" s="244"/>
      <c r="BA114" s="100" t="str">
        <f t="shared" si="1395"/>
        <v/>
      </c>
      <c r="BB114" s="101" t="str">
        <f t="shared" si="1396"/>
        <v/>
      </c>
      <c r="BC114" s="102"/>
      <c r="BD114" s="103"/>
      <c r="BE114" s="104" t="str">
        <f t="shared" si="1397"/>
        <v/>
      </c>
      <c r="BF114" s="105" t="str">
        <f t="shared" si="1398"/>
        <v/>
      </c>
      <c r="BG114" s="106" t="str">
        <f t="shared" si="1399"/>
        <v/>
      </c>
      <c r="BH114" s="107" t="str">
        <f t="shared" si="1400"/>
        <v/>
      </c>
      <c r="BI114" s="108" t="str">
        <f t="shared" si="1401"/>
        <v/>
      </c>
      <c r="BJ114" s="2" t="str">
        <f t="shared" si="1402"/>
        <v/>
      </c>
      <c r="BK114" s="99"/>
      <c r="BL114" s="244"/>
      <c r="BM114" s="100" t="str">
        <f t="shared" si="1403"/>
        <v/>
      </c>
      <c r="BN114" s="101" t="str">
        <f t="shared" si="1404"/>
        <v/>
      </c>
      <c r="BO114" s="102"/>
      <c r="BP114" s="103"/>
      <c r="BQ114" s="104" t="str">
        <f t="shared" si="1405"/>
        <v/>
      </c>
      <c r="BR114" s="105" t="str">
        <f t="shared" si="1406"/>
        <v/>
      </c>
      <c r="BS114" s="106" t="str">
        <f t="shared" si="1407"/>
        <v/>
      </c>
      <c r="BT114" s="107" t="s">
        <v>292</v>
      </c>
      <c r="BU114" s="108" t="str">
        <f t="shared" si="1408"/>
        <v/>
      </c>
      <c r="BV114" s="2" t="str">
        <f t="shared" si="1409"/>
        <v/>
      </c>
      <c r="BW114" s="99"/>
      <c r="BX114" s="244"/>
      <c r="BY114" s="100" t="str">
        <f t="shared" si="1410"/>
        <v/>
      </c>
      <c r="BZ114" s="101" t="str">
        <f t="shared" si="1411"/>
        <v/>
      </c>
      <c r="CA114" s="102"/>
      <c r="CB114" s="103"/>
      <c r="CC114" s="104" t="str">
        <f t="shared" si="1412"/>
        <v/>
      </c>
      <c r="CD114" s="105" t="str">
        <f t="shared" si="1413"/>
        <v/>
      </c>
      <c r="CE114" s="106" t="str">
        <f t="shared" si="1414"/>
        <v/>
      </c>
      <c r="CF114" s="107" t="s">
        <v>292</v>
      </c>
      <c r="CG114" s="108" t="str">
        <f t="shared" si="1415"/>
        <v/>
      </c>
      <c r="CH114" s="2" t="str">
        <f t="shared" si="1416"/>
        <v/>
      </c>
      <c r="CI114" s="99"/>
      <c r="CK114" s="100" t="str">
        <f t="shared" si="1417"/>
        <v/>
      </c>
      <c r="CL114" s="101" t="str">
        <f t="shared" si="1418"/>
        <v/>
      </c>
      <c r="CM114" s="102" t="s">
        <v>292</v>
      </c>
      <c r="CN114" s="103" t="s">
        <v>292</v>
      </c>
      <c r="CO114" s="104" t="str">
        <f t="shared" si="1419"/>
        <v/>
      </c>
      <c r="CP114" s="105" t="str">
        <f t="shared" si="1420"/>
        <v/>
      </c>
      <c r="CQ114" s="106" t="str">
        <f t="shared" si="1421"/>
        <v/>
      </c>
      <c r="CR114" s="107" t="s">
        <v>292</v>
      </c>
      <c r="CS114" s="108" t="str">
        <f t="shared" si="1422"/>
        <v/>
      </c>
      <c r="CT114" s="2" t="str">
        <f t="shared" si="1423"/>
        <v/>
      </c>
      <c r="CU114" s="99"/>
      <c r="CV114" s="244"/>
      <c r="CW114" s="100" t="str">
        <f t="shared" si="1424"/>
        <v/>
      </c>
      <c r="CX114" s="101" t="str">
        <f t="shared" si="1425"/>
        <v/>
      </c>
      <c r="CY114" s="102" t="str">
        <f t="shared" si="1211"/>
        <v/>
      </c>
      <c r="CZ114" s="102" t="str">
        <f t="shared" si="1212"/>
        <v/>
      </c>
      <c r="DA114" s="104" t="str">
        <f t="shared" si="1426"/>
        <v/>
      </c>
      <c r="DB114" s="105" t="str">
        <f t="shared" si="1427"/>
        <v/>
      </c>
      <c r="DC114" s="106" t="str">
        <f t="shared" si="1428"/>
        <v/>
      </c>
      <c r="DD114" s="107" t="str">
        <f t="shared" si="1429"/>
        <v/>
      </c>
      <c r="DE114" s="108" t="str">
        <f t="shared" si="1430"/>
        <v/>
      </c>
      <c r="DF114" s="2" t="str">
        <f t="shared" si="1431"/>
        <v/>
      </c>
      <c r="DG114" s="99"/>
      <c r="DH114" s="244"/>
      <c r="DI114" s="100">
        <f t="shared" si="1432"/>
        <v>43487</v>
      </c>
      <c r="DJ114" s="101" t="str">
        <f t="shared" si="1433"/>
        <v>Solberg II</v>
      </c>
      <c r="DK114" s="102">
        <f t="shared" si="1095"/>
        <v>43117</v>
      </c>
      <c r="DL114" s="102">
        <f t="shared" si="1362"/>
        <v>43487</v>
      </c>
      <c r="DM114" s="104" t="str">
        <f t="shared" si="1434"/>
        <v>Iselin Nybø</v>
      </c>
      <c r="DN114" s="105" t="str">
        <f t="shared" si="1435"/>
        <v>1981</v>
      </c>
      <c r="DO114" s="106" t="str">
        <f t="shared" si="1436"/>
        <v>female</v>
      </c>
      <c r="DP114" s="107" t="str">
        <f t="shared" si="1437"/>
        <v>no_v01</v>
      </c>
      <c r="DQ114" s="108" t="str">
        <f t="shared" si="1438"/>
        <v>Nybø_Iselin_1981</v>
      </c>
      <c r="DR114" s="2" t="str">
        <f t="shared" si="1439"/>
        <v/>
      </c>
      <c r="DS114" s="99"/>
      <c r="DT114" s="244" t="s">
        <v>919</v>
      </c>
      <c r="DU114" s="100">
        <f t="shared" si="1046"/>
        <v>43830</v>
      </c>
      <c r="DV114" s="101" t="str">
        <f t="shared" si="1440"/>
        <v>Solberg III</v>
      </c>
      <c r="DW114" s="102">
        <f t="shared" si="1110"/>
        <v>43487</v>
      </c>
      <c r="DX114" s="102">
        <f t="shared" si="1111"/>
        <v>43830</v>
      </c>
      <c r="DY114" s="104" t="str">
        <f t="shared" si="1441"/>
        <v>Iselin Nybø</v>
      </c>
      <c r="DZ114" s="105" t="str">
        <f t="shared" si="1442"/>
        <v>1981</v>
      </c>
      <c r="EA114" s="106" t="str">
        <f t="shared" si="1443"/>
        <v>female</v>
      </c>
      <c r="EB114" s="107" t="str">
        <f t="shared" si="1444"/>
        <v>no_v01</v>
      </c>
      <c r="EC114" s="108" t="str">
        <f t="shared" si="1445"/>
        <v>Nybø_Iselin_1981</v>
      </c>
      <c r="ED114" s="2" t="str">
        <f t="shared" si="1446"/>
        <v/>
      </c>
      <c r="EE114" s="99"/>
      <c r="EF114" s="244" t="s">
        <v>919</v>
      </c>
      <c r="EG114" s="100">
        <f t="shared" si="1047"/>
        <v>44483</v>
      </c>
      <c r="EH114" s="101" t="str">
        <f t="shared" si="1447"/>
        <v>Solberg IV</v>
      </c>
      <c r="EI114" s="102">
        <f t="shared" si="1448"/>
        <v>43854</v>
      </c>
      <c r="EJ114" s="102">
        <f t="shared" si="1363"/>
        <v>44483</v>
      </c>
      <c r="EK114" s="104" t="str">
        <f t="shared" si="1449"/>
        <v>Henrik Asheim</v>
      </c>
      <c r="EL114" s="105" t="str">
        <f t="shared" si="1450"/>
        <v>1983</v>
      </c>
      <c r="EM114" s="106" t="str">
        <f t="shared" si="1451"/>
        <v>male</v>
      </c>
      <c r="EN114" s="107" t="str">
        <f t="shared" si="1452"/>
        <v>no_h01</v>
      </c>
      <c r="EO114" s="108" t="str">
        <f t="shared" si="1453"/>
        <v>Asheim_Henrik_1983</v>
      </c>
      <c r="EP114" s="2" t="str">
        <f t="shared" si="1454"/>
        <v/>
      </c>
      <c r="EQ114" s="99"/>
      <c r="ER114" s="244" t="s">
        <v>952</v>
      </c>
      <c r="ES114" s="100">
        <f t="shared" si="1048"/>
        <v>45291</v>
      </c>
      <c r="ET114" s="101" t="str">
        <f t="shared" si="1049"/>
        <v>Støre I</v>
      </c>
      <c r="EU114" s="102">
        <f t="shared" si="1050"/>
        <v>44483</v>
      </c>
      <c r="EV114" s="102">
        <v>45142</v>
      </c>
      <c r="EW114" s="104" t="str">
        <f t="shared" si="1052"/>
        <v>Ola Borten Moe</v>
      </c>
      <c r="EX114" s="105" t="str">
        <f t="shared" si="1053"/>
        <v>1976</v>
      </c>
      <c r="EY114" s="106" t="str">
        <f t="shared" si="1054"/>
        <v>male</v>
      </c>
      <c r="EZ114" s="107" t="str">
        <f t="shared" si="1055"/>
        <v>no_sp01</v>
      </c>
      <c r="FA114" s="108" t="str">
        <f t="shared" si="1056"/>
        <v>Moe_Ola_1976</v>
      </c>
      <c r="FB114" s="2" t="str">
        <f t="shared" si="1057"/>
        <v/>
      </c>
      <c r="FC114" s="99"/>
      <c r="FD114" s="244" t="s">
        <v>973</v>
      </c>
      <c r="FE114" s="100"/>
      <c r="FF114" s="101" t="str">
        <f t="shared" si="1455"/>
        <v/>
      </c>
      <c r="FG114" s="102"/>
      <c r="FH114" s="103"/>
      <c r="FI114" s="104" t="str">
        <f t="shared" si="1456"/>
        <v/>
      </c>
      <c r="FJ114" s="105" t="str">
        <f t="shared" si="1457"/>
        <v/>
      </c>
      <c r="FK114" s="106" t="str">
        <f t="shared" si="1458"/>
        <v/>
      </c>
      <c r="FL114" s="107" t="str">
        <f t="shared" si="1459"/>
        <v/>
      </c>
      <c r="FM114" s="108" t="str">
        <f t="shared" si="1460"/>
        <v/>
      </c>
      <c r="FN114" s="2" t="str">
        <f t="shared" si="1461"/>
        <v/>
      </c>
      <c r="FO114" s="99"/>
      <c r="FP114" s="244"/>
      <c r="FQ114" s="100" t="str">
        <f t="shared" si="1462"/>
        <v/>
      </c>
      <c r="FR114" s="101" t="str">
        <f t="shared" si="1463"/>
        <v/>
      </c>
      <c r="FS114" s="102"/>
      <c r="FT114" s="103"/>
      <c r="FU114" s="104" t="str">
        <f t="shared" si="1464"/>
        <v/>
      </c>
      <c r="FV114" s="105" t="str">
        <f t="shared" si="1465"/>
        <v/>
      </c>
      <c r="FW114" s="106" t="str">
        <f t="shared" si="1466"/>
        <v/>
      </c>
      <c r="FX114" s="107" t="str">
        <f t="shared" si="1467"/>
        <v/>
      </c>
      <c r="FY114" s="108" t="str">
        <f t="shared" si="1468"/>
        <v/>
      </c>
      <c r="FZ114" s="2" t="str">
        <f t="shared" si="1469"/>
        <v/>
      </c>
      <c r="GA114" s="99"/>
      <c r="GB114" s="244"/>
      <c r="GC114" s="100" t="str">
        <f t="shared" si="1470"/>
        <v/>
      </c>
      <c r="GD114" s="101" t="str">
        <f t="shared" si="1471"/>
        <v/>
      </c>
      <c r="GE114" s="102"/>
      <c r="GF114" s="103"/>
      <c r="GG114" s="104" t="str">
        <f t="shared" si="1472"/>
        <v/>
      </c>
      <c r="GH114" s="105" t="str">
        <f t="shared" si="1473"/>
        <v/>
      </c>
      <c r="GI114" s="106" t="str">
        <f t="shared" si="1474"/>
        <v/>
      </c>
      <c r="GJ114" s="107" t="str">
        <f t="shared" si="1475"/>
        <v/>
      </c>
      <c r="GK114" s="108" t="str">
        <f t="shared" si="1476"/>
        <v/>
      </c>
      <c r="GL114" s="2" t="str">
        <f t="shared" si="1477"/>
        <v/>
      </c>
      <c r="GM114" s="99"/>
      <c r="GN114" s="244"/>
      <c r="GO114" s="100" t="str">
        <f t="shared" si="1478"/>
        <v/>
      </c>
      <c r="GP114" s="101" t="str">
        <f t="shared" si="1479"/>
        <v/>
      </c>
      <c r="GQ114" s="102"/>
      <c r="GR114" s="103"/>
      <c r="GS114" s="104" t="str">
        <f t="shared" si="1480"/>
        <v/>
      </c>
      <c r="GT114" s="105" t="str">
        <f t="shared" si="1481"/>
        <v/>
      </c>
      <c r="GU114" s="106" t="str">
        <f t="shared" si="1482"/>
        <v/>
      </c>
      <c r="GV114" s="107" t="str">
        <f t="shared" si="1483"/>
        <v/>
      </c>
      <c r="GW114" s="108" t="str">
        <f t="shared" si="1484"/>
        <v/>
      </c>
      <c r="GX114" s="2" t="str">
        <f t="shared" si="1485"/>
        <v/>
      </c>
      <c r="GY114" s="99"/>
      <c r="GZ114" s="244"/>
      <c r="HA114" s="100" t="str">
        <f t="shared" si="1486"/>
        <v/>
      </c>
      <c r="HB114" s="101" t="str">
        <f t="shared" si="1487"/>
        <v/>
      </c>
      <c r="HC114" s="102"/>
      <c r="HD114" s="103"/>
      <c r="HE114" s="104" t="str">
        <f t="shared" si="1488"/>
        <v/>
      </c>
      <c r="HF114" s="105" t="str">
        <f t="shared" si="1489"/>
        <v/>
      </c>
      <c r="HG114" s="106" t="str">
        <f t="shared" si="1490"/>
        <v/>
      </c>
      <c r="HH114" s="107" t="str">
        <f t="shared" si="1491"/>
        <v/>
      </c>
      <c r="HI114" s="108" t="str">
        <f t="shared" si="1492"/>
        <v/>
      </c>
      <c r="HJ114" s="2" t="str">
        <f t="shared" si="1493"/>
        <v/>
      </c>
      <c r="HK114" s="99"/>
      <c r="HL114" s="244"/>
      <c r="HM114" s="100" t="str">
        <f t="shared" si="1494"/>
        <v/>
      </c>
      <c r="HN114" s="101" t="str">
        <f t="shared" si="1495"/>
        <v/>
      </c>
      <c r="HO114" s="102"/>
      <c r="HP114" s="103"/>
      <c r="HQ114" s="104" t="str">
        <f t="shared" si="1496"/>
        <v/>
      </c>
      <c r="HR114" s="105" t="str">
        <f t="shared" si="1497"/>
        <v/>
      </c>
      <c r="HS114" s="106" t="str">
        <f t="shared" si="1498"/>
        <v/>
      </c>
      <c r="HT114" s="107" t="str">
        <f t="shared" si="1499"/>
        <v/>
      </c>
      <c r="HU114" s="108" t="str">
        <f t="shared" si="1500"/>
        <v/>
      </c>
      <c r="HV114" s="2" t="str">
        <f t="shared" si="1501"/>
        <v/>
      </c>
      <c r="HW114" s="99"/>
      <c r="HX114" s="244"/>
      <c r="HY114" s="100" t="str">
        <f t="shared" si="1502"/>
        <v/>
      </c>
      <c r="HZ114" s="101" t="str">
        <f t="shared" si="1503"/>
        <v/>
      </c>
      <c r="IA114" s="102"/>
      <c r="IB114" s="103"/>
      <c r="IC114" s="104" t="str">
        <f t="shared" si="1504"/>
        <v/>
      </c>
      <c r="ID114" s="105" t="str">
        <f t="shared" si="1505"/>
        <v/>
      </c>
      <c r="IE114" s="106" t="str">
        <f t="shared" si="1506"/>
        <v/>
      </c>
      <c r="IF114" s="107" t="str">
        <f t="shared" si="1507"/>
        <v/>
      </c>
      <c r="IG114" s="108" t="str">
        <f t="shared" si="1508"/>
        <v/>
      </c>
      <c r="IH114" s="2" t="str">
        <f t="shared" si="1509"/>
        <v/>
      </c>
      <c r="II114" s="99"/>
      <c r="IJ114" s="244"/>
      <c r="IK114" s="100" t="str">
        <f t="shared" si="1510"/>
        <v/>
      </c>
      <c r="IL114" s="101" t="str">
        <f t="shared" si="1511"/>
        <v/>
      </c>
      <c r="IM114" s="102"/>
      <c r="IN114" s="103"/>
      <c r="IO114" s="104" t="str">
        <f t="shared" si="1512"/>
        <v/>
      </c>
      <c r="IP114" s="105" t="str">
        <f t="shared" si="1513"/>
        <v/>
      </c>
      <c r="IQ114" s="106" t="str">
        <f t="shared" si="1514"/>
        <v/>
      </c>
      <c r="IR114" s="107" t="str">
        <f t="shared" si="1515"/>
        <v/>
      </c>
      <c r="IS114" s="108" t="str">
        <f t="shared" si="1516"/>
        <v/>
      </c>
      <c r="IT114" s="2" t="str">
        <f t="shared" si="1517"/>
        <v/>
      </c>
      <c r="IU114" s="99"/>
      <c r="IV114" s="244"/>
      <c r="IW114" s="100" t="str">
        <f t="shared" si="1518"/>
        <v/>
      </c>
      <c r="IX114" s="101" t="str">
        <f t="shared" si="1519"/>
        <v/>
      </c>
      <c r="IY114" s="102"/>
      <c r="IZ114" s="103"/>
      <c r="JA114" s="104" t="str">
        <f t="shared" si="1520"/>
        <v/>
      </c>
      <c r="JB114" s="105" t="str">
        <f t="shared" si="1521"/>
        <v/>
      </c>
      <c r="JC114" s="106" t="str">
        <f t="shared" si="1522"/>
        <v/>
      </c>
      <c r="JD114" s="107" t="str">
        <f t="shared" si="1523"/>
        <v/>
      </c>
      <c r="JE114" s="108" t="str">
        <f t="shared" si="1524"/>
        <v/>
      </c>
      <c r="JF114" s="2" t="str">
        <f t="shared" si="1525"/>
        <v/>
      </c>
      <c r="JG114" s="99"/>
      <c r="JH114" s="244"/>
      <c r="JI114" s="100" t="str">
        <f t="shared" si="1526"/>
        <v/>
      </c>
      <c r="JJ114" s="101" t="str">
        <f t="shared" si="1527"/>
        <v/>
      </c>
      <c r="JK114" s="102"/>
      <c r="JL114" s="103"/>
      <c r="JM114" s="104" t="str">
        <f t="shared" si="1528"/>
        <v/>
      </c>
      <c r="JN114" s="105" t="str">
        <f t="shared" si="1529"/>
        <v/>
      </c>
      <c r="JO114" s="106" t="str">
        <f t="shared" si="1530"/>
        <v/>
      </c>
      <c r="JP114" s="107" t="str">
        <f t="shared" si="1531"/>
        <v/>
      </c>
      <c r="JQ114" s="108" t="str">
        <f t="shared" si="1532"/>
        <v/>
      </c>
      <c r="JR114" s="2" t="str">
        <f t="shared" si="1533"/>
        <v/>
      </c>
      <c r="JS114" s="99"/>
      <c r="JT114" s="244"/>
      <c r="JU114" s="100" t="str">
        <f t="shared" si="1534"/>
        <v/>
      </c>
      <c r="JV114" s="101" t="str">
        <f t="shared" si="1535"/>
        <v/>
      </c>
      <c r="JW114" s="102"/>
      <c r="JX114" s="103"/>
      <c r="JY114" s="104" t="str">
        <f t="shared" si="1536"/>
        <v/>
      </c>
      <c r="JZ114" s="105" t="str">
        <f t="shared" si="1537"/>
        <v/>
      </c>
      <c r="KA114" s="106" t="str">
        <f t="shared" si="1538"/>
        <v/>
      </c>
      <c r="KB114" s="107" t="str">
        <f t="shared" si="1539"/>
        <v/>
      </c>
      <c r="KC114" s="108" t="str">
        <f t="shared" si="1540"/>
        <v/>
      </c>
      <c r="KD114" s="2" t="str">
        <f t="shared" si="1541"/>
        <v/>
      </c>
      <c r="KE114" s="99"/>
      <c r="KF114" s="244"/>
    </row>
    <row r="115" spans="1:292" ht="13.5" customHeight="1" x14ac:dyDescent="0.25">
      <c r="A115" s="20"/>
      <c r="B115" s="2" t="s">
        <v>918</v>
      </c>
      <c r="C115" s="2" t="s">
        <v>1060</v>
      </c>
      <c r="E115" s="100"/>
      <c r="F115" s="101"/>
      <c r="G115" s="102"/>
      <c r="H115" s="103"/>
      <c r="I115" s="104"/>
      <c r="J115" s="105"/>
      <c r="K115" s="106"/>
      <c r="L115" s="107"/>
      <c r="M115" s="108"/>
      <c r="O115" s="99"/>
      <c r="P115" s="244"/>
      <c r="Q115" s="100"/>
      <c r="R115" s="101"/>
      <c r="S115" s="102"/>
      <c r="T115" s="103"/>
      <c r="U115" s="104"/>
      <c r="V115" s="105"/>
      <c r="W115" s="106"/>
      <c r="X115" s="107"/>
      <c r="Y115" s="108"/>
      <c r="AA115" s="99"/>
      <c r="AB115" s="244"/>
      <c r="AC115" s="100"/>
      <c r="AD115" s="101"/>
      <c r="AE115" s="102"/>
      <c r="AF115" s="103"/>
      <c r="AG115" s="104"/>
      <c r="AH115" s="105"/>
      <c r="AI115" s="106"/>
      <c r="AJ115" s="107"/>
      <c r="AK115" s="108"/>
      <c r="AM115" s="99"/>
      <c r="AN115" s="244"/>
      <c r="AO115" s="100"/>
      <c r="AP115" s="101"/>
      <c r="AQ115" s="102"/>
      <c r="AR115" s="103"/>
      <c r="AS115" s="104"/>
      <c r="AT115" s="105"/>
      <c r="AU115" s="106"/>
      <c r="AV115" s="107"/>
      <c r="AW115" s="108"/>
      <c r="AY115" s="99"/>
      <c r="AZ115" s="244"/>
      <c r="BA115" s="100"/>
      <c r="BB115" s="101"/>
      <c r="BC115" s="102"/>
      <c r="BD115" s="103"/>
      <c r="BE115" s="104"/>
      <c r="BF115" s="105"/>
      <c r="BG115" s="106"/>
      <c r="BH115" s="107"/>
      <c r="BI115" s="108"/>
      <c r="BK115" s="99"/>
      <c r="BL115" s="244"/>
      <c r="BM115" s="100"/>
      <c r="BN115" s="101"/>
      <c r="BO115" s="102"/>
      <c r="BP115" s="103"/>
      <c r="BQ115" s="104"/>
      <c r="BR115" s="105"/>
      <c r="BS115" s="106"/>
      <c r="BT115" s="107"/>
      <c r="BU115" s="108"/>
      <c r="BW115" s="99"/>
      <c r="BX115" s="244"/>
      <c r="BY115" s="100"/>
      <c r="BZ115" s="101"/>
      <c r="CA115" s="102"/>
      <c r="CB115" s="103"/>
      <c r="CC115" s="104"/>
      <c r="CD115" s="105"/>
      <c r="CE115" s="106"/>
      <c r="CF115" s="107"/>
      <c r="CG115" s="108"/>
      <c r="CI115" s="99"/>
      <c r="CK115" s="100"/>
      <c r="CL115" s="101"/>
      <c r="CM115" s="102"/>
      <c r="CN115" s="103"/>
      <c r="CO115" s="104"/>
      <c r="CP115" s="105"/>
      <c r="CQ115" s="106"/>
      <c r="CR115" s="107"/>
      <c r="CS115" s="108"/>
      <c r="CU115" s="99"/>
      <c r="CV115" s="244"/>
      <c r="CW115" s="100"/>
      <c r="CX115" s="101"/>
      <c r="CY115" s="102"/>
      <c r="CZ115" s="102"/>
      <c r="DA115" s="104"/>
      <c r="DB115" s="105"/>
      <c r="DC115" s="106"/>
      <c r="DD115" s="107"/>
      <c r="DE115" s="108"/>
      <c r="DG115" s="99"/>
      <c r="DH115" s="244"/>
      <c r="DI115" s="100"/>
      <c r="DJ115" s="101"/>
      <c r="DK115" s="102"/>
      <c r="DL115" s="102"/>
      <c r="DM115" s="104"/>
      <c r="DN115" s="105"/>
      <c r="DO115" s="106"/>
      <c r="DP115" s="107"/>
      <c r="DQ115" s="108"/>
      <c r="DS115" s="99"/>
      <c r="DT115" s="244"/>
      <c r="DU115" s="100"/>
      <c r="DV115" s="101"/>
      <c r="DW115" s="102"/>
      <c r="DX115" s="102"/>
      <c r="DY115" s="104"/>
      <c r="DZ115" s="105"/>
      <c r="EA115" s="106"/>
      <c r="EB115" s="107"/>
      <c r="EC115" s="108"/>
      <c r="EE115" s="99"/>
      <c r="EF115" s="244"/>
      <c r="EG115" s="100"/>
      <c r="EH115" s="101"/>
      <c r="EI115" s="102"/>
      <c r="EJ115" s="102"/>
      <c r="EK115" s="104"/>
      <c r="EL115" s="105"/>
      <c r="EM115" s="106"/>
      <c r="EN115" s="107"/>
      <c r="EO115" s="108"/>
      <c r="EQ115" s="99"/>
      <c r="ER115" s="244"/>
      <c r="ES115" s="100">
        <f t="shared" ref="ES115" si="1550">IF(EW115="","",ES$3)</f>
        <v>45291</v>
      </c>
      <c r="ET115" s="101" t="str">
        <f t="shared" ref="ET115" si="1551">IF(EW115="","",ES$1)</f>
        <v>Støre I</v>
      </c>
      <c r="EU115" s="102">
        <v>45142</v>
      </c>
      <c r="EV115" s="102">
        <f t="shared" ref="EV115" si="1552">IF(EW115="","",ES$3)</f>
        <v>45291</v>
      </c>
      <c r="EW115" s="104" t="str">
        <f t="shared" ref="EW115" si="1553">IF(FD115="","",IF(ISNUMBER(SEARCH(":",FD115)),MID(FD115,FIND(":",FD115)+2,FIND("(",FD115)-FIND(":",FD115)-3),LEFT(FD115,FIND("(",FD115)-2)))</f>
        <v>Sandra Borch</v>
      </c>
      <c r="EX115" s="105" t="str">
        <f t="shared" ref="EX115" si="1554">IF(FD115="","",MID(FD115,FIND("(",FD115)+1,4))</f>
        <v>1988</v>
      </c>
      <c r="EY115" s="106" t="str">
        <f t="shared" ref="EY115" si="1555">IF(ISNUMBER(SEARCH("*female*",FD115)),"female",IF(ISNUMBER(SEARCH("*male*",FD115)),"male",""))</f>
        <v>female</v>
      </c>
      <c r="EZ115" s="107" t="str">
        <f t="shared" ref="EZ115" si="1556">IF(FD115="","",IF(ISERROR(MID(FD115,FIND("male,",FD115)+6,(FIND(")",FD115)-(FIND("male,",FD115)+6))))=TRUE,"missing/error",MID(FD115,FIND("male,",FD115)+6,(FIND(")",FD115)-(FIND("male,",FD115)+6)))))</f>
        <v>no_sp01</v>
      </c>
      <c r="FA115" s="108" t="str">
        <f t="shared" ref="FA115" si="1557">IF(EW115="","",(MID(EW115,(SEARCH("^^",SUBSTITUTE(EW115," ","^^",LEN(EW115)-LEN(SUBSTITUTE(EW115," ","")))))+1,99)&amp;"_"&amp;LEFT(EW115,FIND(" ",EW115)-1)&amp;"_"&amp;EX115))</f>
        <v>Borch_Sandra_1988</v>
      </c>
      <c r="FC115" s="99"/>
      <c r="FD115" s="244" t="s">
        <v>962</v>
      </c>
      <c r="FE115" s="100"/>
      <c r="FF115" s="101"/>
      <c r="FG115" s="102"/>
      <c r="FH115" s="103"/>
      <c r="FI115" s="104"/>
      <c r="FJ115" s="105"/>
      <c r="FK115" s="106"/>
      <c r="FL115" s="107"/>
      <c r="FM115" s="108"/>
      <c r="FO115" s="99"/>
      <c r="FP115" s="244"/>
      <c r="FQ115" s="100"/>
      <c r="FR115" s="101"/>
      <c r="FS115" s="102"/>
      <c r="FT115" s="103"/>
      <c r="FU115" s="104"/>
      <c r="FV115" s="105"/>
      <c r="FW115" s="106"/>
      <c r="FX115" s="107"/>
      <c r="FY115" s="108"/>
      <c r="GA115" s="99"/>
      <c r="GB115" s="244"/>
      <c r="GC115" s="100"/>
      <c r="GD115" s="101"/>
      <c r="GE115" s="102"/>
      <c r="GF115" s="103"/>
      <c r="GG115" s="104"/>
      <c r="GH115" s="105"/>
      <c r="GI115" s="106"/>
      <c r="GJ115" s="107"/>
      <c r="GK115" s="108"/>
      <c r="GM115" s="99"/>
      <c r="GN115" s="244"/>
      <c r="GO115" s="100"/>
      <c r="GP115" s="101"/>
      <c r="GQ115" s="102"/>
      <c r="GR115" s="103"/>
      <c r="GS115" s="104"/>
      <c r="GT115" s="105"/>
      <c r="GU115" s="106"/>
      <c r="GV115" s="107"/>
      <c r="GW115" s="108"/>
      <c r="GY115" s="99"/>
      <c r="GZ115" s="244"/>
      <c r="HA115" s="100"/>
      <c r="HB115" s="101"/>
      <c r="HC115" s="102"/>
      <c r="HD115" s="103"/>
      <c r="HE115" s="104"/>
      <c r="HF115" s="105"/>
      <c r="HG115" s="106"/>
      <c r="HH115" s="107"/>
      <c r="HI115" s="108"/>
      <c r="HK115" s="99"/>
      <c r="HL115" s="244"/>
      <c r="HM115" s="100"/>
      <c r="HN115" s="101"/>
      <c r="HO115" s="102"/>
      <c r="HP115" s="103"/>
      <c r="HQ115" s="104"/>
      <c r="HR115" s="105"/>
      <c r="HS115" s="106"/>
      <c r="HT115" s="107"/>
      <c r="HU115" s="108"/>
      <c r="HW115" s="99"/>
      <c r="HX115" s="244"/>
      <c r="HY115" s="100"/>
      <c r="HZ115" s="101"/>
      <c r="IA115" s="102"/>
      <c r="IB115" s="103"/>
      <c r="IC115" s="104"/>
      <c r="ID115" s="105"/>
      <c r="IE115" s="106"/>
      <c r="IF115" s="107"/>
      <c r="IG115" s="108"/>
      <c r="II115" s="99"/>
      <c r="IJ115" s="244"/>
      <c r="IK115" s="100"/>
      <c r="IL115" s="101"/>
      <c r="IM115" s="102"/>
      <c r="IN115" s="103"/>
      <c r="IO115" s="104"/>
      <c r="IP115" s="105"/>
      <c r="IQ115" s="106"/>
      <c r="IR115" s="107"/>
      <c r="IS115" s="108"/>
      <c r="IU115" s="99"/>
      <c r="IV115" s="244"/>
      <c r="IW115" s="100"/>
      <c r="IX115" s="101"/>
      <c r="IY115" s="102"/>
      <c r="IZ115" s="103"/>
      <c r="JA115" s="104"/>
      <c r="JB115" s="105"/>
      <c r="JC115" s="106"/>
      <c r="JD115" s="107"/>
      <c r="JE115" s="108"/>
      <c r="JG115" s="99"/>
      <c r="JH115" s="244"/>
      <c r="JI115" s="100"/>
      <c r="JJ115" s="101"/>
      <c r="JK115" s="102"/>
      <c r="JL115" s="103"/>
      <c r="JM115" s="104"/>
      <c r="JN115" s="105"/>
      <c r="JO115" s="106"/>
      <c r="JP115" s="107"/>
      <c r="JQ115" s="108"/>
      <c r="JS115" s="99"/>
      <c r="JT115" s="244"/>
      <c r="JU115" s="100"/>
      <c r="JV115" s="101"/>
      <c r="JW115" s="102"/>
      <c r="JX115" s="103"/>
      <c r="JY115" s="104"/>
      <c r="JZ115" s="105"/>
      <c r="KA115" s="106"/>
      <c r="KB115" s="107"/>
      <c r="KC115" s="108"/>
      <c r="KE115" s="99"/>
      <c r="KF115" s="244"/>
    </row>
    <row r="116" spans="1:292" ht="13.5" customHeight="1" x14ac:dyDescent="0.25">
      <c r="A116" s="20"/>
      <c r="B116" s="2" t="s">
        <v>928</v>
      </c>
      <c r="C116" s="2" t="s">
        <v>581</v>
      </c>
      <c r="E116" s="100" t="str">
        <f t="shared" si="1364"/>
        <v/>
      </c>
      <c r="F116" s="101" t="str">
        <f t="shared" si="1365"/>
        <v/>
      </c>
      <c r="G116" s="102"/>
      <c r="H116" s="103"/>
      <c r="I116" s="104" t="str">
        <f t="shared" si="1366"/>
        <v/>
      </c>
      <c r="J116" s="105" t="str">
        <f t="shared" si="1367"/>
        <v/>
      </c>
      <c r="K116" s="106" t="str">
        <f t="shared" si="1368"/>
        <v/>
      </c>
      <c r="L116" s="107" t="str">
        <f t="shared" si="1369"/>
        <v/>
      </c>
      <c r="M116" s="108" t="str">
        <f t="shared" si="1370"/>
        <v/>
      </c>
      <c r="N116" s="2" t="str">
        <f t="shared" si="1371"/>
        <v/>
      </c>
      <c r="O116" s="99"/>
      <c r="P116" s="244"/>
      <c r="Q116" s="100" t="str">
        <f t="shared" si="1372"/>
        <v/>
      </c>
      <c r="R116" s="101" t="str">
        <f t="shared" si="1373"/>
        <v/>
      </c>
      <c r="S116" s="102"/>
      <c r="T116" s="103"/>
      <c r="U116" s="104" t="str">
        <f t="shared" si="1374"/>
        <v/>
      </c>
      <c r="V116" s="105" t="str">
        <f t="shared" si="1375"/>
        <v/>
      </c>
      <c r="W116" s="106" t="str">
        <f t="shared" si="1376"/>
        <v/>
      </c>
      <c r="X116" s="107" t="str">
        <f t="shared" si="1377"/>
        <v/>
      </c>
      <c r="Y116" s="108" t="str">
        <f t="shared" si="1378"/>
        <v/>
      </c>
      <c r="Z116" s="2" t="str">
        <f t="shared" si="1379"/>
        <v/>
      </c>
      <c r="AA116" s="99"/>
      <c r="AB116" s="244"/>
      <c r="AC116" s="100" t="str">
        <f t="shared" si="1380"/>
        <v/>
      </c>
      <c r="AD116" s="101" t="str">
        <f t="shared" si="1381"/>
        <v/>
      </c>
      <c r="AE116" s="102"/>
      <c r="AF116" s="103"/>
      <c r="AG116" s="104" t="str">
        <f t="shared" si="1382"/>
        <v/>
      </c>
      <c r="AH116" s="105" t="str">
        <f t="shared" si="1383"/>
        <v/>
      </c>
      <c r="AI116" s="106" t="str">
        <f t="shared" si="1384"/>
        <v/>
      </c>
      <c r="AJ116" s="107" t="str">
        <f t="shared" si="1385"/>
        <v/>
      </c>
      <c r="AK116" s="108" t="str">
        <f t="shared" si="1386"/>
        <v/>
      </c>
      <c r="AL116" s="2" t="str">
        <f t="shared" si="1387"/>
        <v/>
      </c>
      <c r="AM116" s="99"/>
      <c r="AN116" s="244"/>
      <c r="AO116" s="100" t="str">
        <f t="shared" si="1388"/>
        <v/>
      </c>
      <c r="AP116" s="101" t="str">
        <f t="shared" si="1389"/>
        <v/>
      </c>
      <c r="AQ116" s="102"/>
      <c r="AR116" s="103"/>
      <c r="AS116" s="104" t="str">
        <f t="shared" si="1390"/>
        <v/>
      </c>
      <c r="AT116" s="105" t="str">
        <f t="shared" si="1391"/>
        <v/>
      </c>
      <c r="AU116" s="106" t="str">
        <f t="shared" si="1392"/>
        <v/>
      </c>
      <c r="AV116" s="107" t="s">
        <v>292</v>
      </c>
      <c r="AW116" s="108" t="str">
        <f t="shared" si="1393"/>
        <v/>
      </c>
      <c r="AX116" s="2" t="str">
        <f t="shared" si="1394"/>
        <v/>
      </c>
      <c r="AY116" s="99"/>
      <c r="AZ116" s="244"/>
      <c r="BA116" s="100" t="str">
        <f t="shared" si="1395"/>
        <v/>
      </c>
      <c r="BB116" s="101" t="str">
        <f t="shared" si="1396"/>
        <v/>
      </c>
      <c r="BC116" s="102"/>
      <c r="BD116" s="103"/>
      <c r="BE116" s="104" t="str">
        <f t="shared" si="1397"/>
        <v/>
      </c>
      <c r="BF116" s="105" t="str">
        <f t="shared" si="1398"/>
        <v/>
      </c>
      <c r="BG116" s="106" t="str">
        <f t="shared" si="1399"/>
        <v/>
      </c>
      <c r="BH116" s="107" t="str">
        <f t="shared" si="1400"/>
        <v/>
      </c>
      <c r="BI116" s="108" t="str">
        <f t="shared" si="1401"/>
        <v/>
      </c>
      <c r="BJ116" s="2" t="str">
        <f t="shared" si="1402"/>
        <v/>
      </c>
      <c r="BK116" s="99"/>
      <c r="BL116" s="244"/>
      <c r="BM116" s="100" t="str">
        <f t="shared" si="1403"/>
        <v/>
      </c>
      <c r="BN116" s="101" t="str">
        <f t="shared" si="1404"/>
        <v/>
      </c>
      <c r="BO116" s="102"/>
      <c r="BP116" s="103"/>
      <c r="BQ116" s="104" t="str">
        <f t="shared" si="1405"/>
        <v/>
      </c>
      <c r="BR116" s="105" t="str">
        <f t="shared" si="1406"/>
        <v/>
      </c>
      <c r="BS116" s="106" t="str">
        <f t="shared" si="1407"/>
        <v/>
      </c>
      <c r="BT116" s="107" t="s">
        <v>292</v>
      </c>
      <c r="BU116" s="108" t="str">
        <f t="shared" si="1408"/>
        <v/>
      </c>
      <c r="BV116" s="2" t="str">
        <f t="shared" si="1409"/>
        <v/>
      </c>
      <c r="BW116" s="99"/>
      <c r="BX116" s="244"/>
      <c r="BY116" s="100" t="str">
        <f t="shared" si="1410"/>
        <v/>
      </c>
      <c r="BZ116" s="101" t="str">
        <f t="shared" si="1411"/>
        <v/>
      </c>
      <c r="CA116" s="102"/>
      <c r="CB116" s="103"/>
      <c r="CC116" s="104" t="str">
        <f t="shared" si="1412"/>
        <v/>
      </c>
      <c r="CD116" s="105" t="str">
        <f t="shared" si="1413"/>
        <v/>
      </c>
      <c r="CE116" s="106" t="str">
        <f t="shared" si="1414"/>
        <v/>
      </c>
      <c r="CF116" s="107" t="s">
        <v>292</v>
      </c>
      <c r="CG116" s="108" t="str">
        <f t="shared" si="1415"/>
        <v/>
      </c>
      <c r="CH116" s="2" t="str">
        <f t="shared" si="1416"/>
        <v/>
      </c>
      <c r="CI116" s="99"/>
      <c r="CK116" s="100" t="str">
        <f t="shared" si="1417"/>
        <v/>
      </c>
      <c r="CL116" s="101" t="str">
        <f t="shared" si="1418"/>
        <v/>
      </c>
      <c r="CM116" s="102" t="s">
        <v>292</v>
      </c>
      <c r="CN116" s="103" t="s">
        <v>292</v>
      </c>
      <c r="CO116" s="104" t="str">
        <f t="shared" si="1419"/>
        <v/>
      </c>
      <c r="CP116" s="105" t="str">
        <f t="shared" si="1420"/>
        <v/>
      </c>
      <c r="CQ116" s="106" t="str">
        <f t="shared" si="1421"/>
        <v/>
      </c>
      <c r="CR116" s="107" t="s">
        <v>292</v>
      </c>
      <c r="CS116" s="108" t="str">
        <f t="shared" si="1422"/>
        <v/>
      </c>
      <c r="CT116" s="2" t="str">
        <f t="shared" si="1423"/>
        <v/>
      </c>
      <c r="CU116" s="99"/>
      <c r="CV116" s="244"/>
      <c r="CW116" s="100" t="str">
        <f t="shared" si="1424"/>
        <v/>
      </c>
      <c r="CX116" s="101" t="str">
        <f t="shared" si="1425"/>
        <v/>
      </c>
      <c r="CY116" s="102" t="str">
        <f t="shared" si="1211"/>
        <v/>
      </c>
      <c r="CZ116" s="102" t="str">
        <f t="shared" si="1212"/>
        <v/>
      </c>
      <c r="DA116" s="104" t="str">
        <f t="shared" si="1426"/>
        <v/>
      </c>
      <c r="DB116" s="105" t="str">
        <f t="shared" si="1427"/>
        <v/>
      </c>
      <c r="DC116" s="106" t="str">
        <f t="shared" si="1428"/>
        <v/>
      </c>
      <c r="DD116" s="107" t="str">
        <f t="shared" si="1429"/>
        <v/>
      </c>
      <c r="DE116" s="108" t="str">
        <f t="shared" si="1430"/>
        <v/>
      </c>
      <c r="DF116" s="2" t="str">
        <f t="shared" si="1431"/>
        <v/>
      </c>
      <c r="DG116" s="99"/>
      <c r="DH116" s="244"/>
      <c r="DI116" s="100" t="str">
        <f t="shared" si="1432"/>
        <v/>
      </c>
      <c r="DJ116" s="101" t="str">
        <f t="shared" si="1433"/>
        <v/>
      </c>
      <c r="DK116" s="102"/>
      <c r="DL116" s="103"/>
      <c r="DM116" s="104" t="str">
        <f t="shared" si="1434"/>
        <v/>
      </c>
      <c r="DN116" s="105" t="str">
        <f t="shared" si="1435"/>
        <v/>
      </c>
      <c r="DO116" s="106" t="str">
        <f t="shared" si="1436"/>
        <v/>
      </c>
      <c r="DP116" s="107" t="str">
        <f t="shared" si="1437"/>
        <v/>
      </c>
      <c r="DQ116" s="108" t="str">
        <f t="shared" si="1438"/>
        <v/>
      </c>
      <c r="DR116" s="2" t="str">
        <f t="shared" si="1439"/>
        <v/>
      </c>
      <c r="DS116" s="99"/>
      <c r="DT116" s="244"/>
      <c r="DU116" s="100">
        <f t="shared" si="1046"/>
        <v>43830</v>
      </c>
      <c r="DV116" s="101" t="str">
        <f t="shared" si="1440"/>
        <v>Solberg III</v>
      </c>
      <c r="DW116" s="102">
        <f t="shared" ref="DW116" si="1558">IF(DY116="","",DU$2)</f>
        <v>43487</v>
      </c>
      <c r="DX116" s="102">
        <f t="shared" ref="DX116" si="1559">IF(DY116="","",DU$3)</f>
        <v>43830</v>
      </c>
      <c r="DY116" s="104" t="str">
        <f t="shared" si="1441"/>
        <v>Jon Georg Dale</v>
      </c>
      <c r="DZ116" s="105" t="str">
        <f t="shared" si="1442"/>
        <v>1984</v>
      </c>
      <c r="EA116" s="106" t="str">
        <f t="shared" si="1443"/>
        <v>male</v>
      </c>
      <c r="EB116" s="107" t="str">
        <f t="shared" si="1444"/>
        <v>no_frp01</v>
      </c>
      <c r="EC116" s="108" t="str">
        <f t="shared" si="1445"/>
        <v>Dale_Jon_1984</v>
      </c>
      <c r="ED116" s="2" t="str">
        <f t="shared" si="1446"/>
        <v/>
      </c>
      <c r="EE116" s="99"/>
      <c r="EF116" s="246" t="s">
        <v>915</v>
      </c>
      <c r="EG116" s="100">
        <f t="shared" si="1047"/>
        <v>44483</v>
      </c>
      <c r="EH116" s="101" t="str">
        <f t="shared" si="1447"/>
        <v>Solberg IV</v>
      </c>
      <c r="EI116" s="102">
        <f t="shared" si="1448"/>
        <v>43854</v>
      </c>
      <c r="EJ116" s="102">
        <f t="shared" si="1363"/>
        <v>44483</v>
      </c>
      <c r="EK116" s="104" t="str">
        <f t="shared" si="1449"/>
        <v>Knut Arild Hareide</v>
      </c>
      <c r="EL116" s="105" t="str">
        <f t="shared" si="1450"/>
        <v>1972</v>
      </c>
      <c r="EM116" s="106" t="str">
        <f t="shared" si="1451"/>
        <v>male</v>
      </c>
      <c r="EN116" s="107" t="str">
        <f t="shared" si="1452"/>
        <v>no_krf01</v>
      </c>
      <c r="EO116" s="108" t="str">
        <f t="shared" si="1453"/>
        <v>Hareide_Knut_1972</v>
      </c>
      <c r="EP116" s="2" t="str">
        <f t="shared" si="1454"/>
        <v/>
      </c>
      <c r="EQ116" s="99"/>
      <c r="ER116" s="246" t="s">
        <v>761</v>
      </c>
      <c r="ES116" s="100">
        <f t="shared" si="1048"/>
        <v>45291</v>
      </c>
      <c r="ET116" s="101" t="str">
        <f t="shared" si="1049"/>
        <v>Støre I</v>
      </c>
      <c r="EU116" s="102">
        <f t="shared" si="1050"/>
        <v>44483</v>
      </c>
      <c r="EV116" s="102">
        <f t="shared" si="1051"/>
        <v>45291</v>
      </c>
      <c r="EW116" s="104" t="str">
        <f t="shared" si="1052"/>
        <v>Jon-Ivar Nygård</v>
      </c>
      <c r="EX116" s="105" t="str">
        <f t="shared" si="1053"/>
        <v>1973</v>
      </c>
      <c r="EY116" s="106" t="str">
        <f t="shared" si="1054"/>
        <v>male</v>
      </c>
      <c r="EZ116" s="107" t="str">
        <f t="shared" si="1055"/>
        <v>no_dna01</v>
      </c>
      <c r="FA116" s="108" t="str">
        <f t="shared" si="1056"/>
        <v>Nygård_Jon-Ivar_1973</v>
      </c>
      <c r="FB116" s="2" t="str">
        <f t="shared" si="1057"/>
        <v/>
      </c>
      <c r="FC116" s="99"/>
      <c r="FD116" s="244" t="s">
        <v>971</v>
      </c>
      <c r="FE116" s="100"/>
      <c r="FF116" s="101" t="str">
        <f t="shared" si="1455"/>
        <v/>
      </c>
      <c r="FG116" s="102"/>
      <c r="FH116" s="103"/>
      <c r="FI116" s="104" t="str">
        <f t="shared" si="1456"/>
        <v/>
      </c>
      <c r="FJ116" s="105" t="str">
        <f t="shared" si="1457"/>
        <v/>
      </c>
      <c r="FK116" s="106" t="str">
        <f t="shared" si="1458"/>
        <v/>
      </c>
      <c r="FL116" s="107" t="str">
        <f t="shared" si="1459"/>
        <v/>
      </c>
      <c r="FM116" s="108" t="str">
        <f t="shared" si="1460"/>
        <v/>
      </c>
      <c r="FN116" s="2" t="str">
        <f t="shared" si="1461"/>
        <v/>
      </c>
      <c r="FO116" s="99"/>
      <c r="FP116" s="244"/>
      <c r="FQ116" s="100" t="str">
        <f t="shared" si="1462"/>
        <v/>
      </c>
      <c r="FR116" s="101" t="str">
        <f t="shared" si="1463"/>
        <v/>
      </c>
      <c r="FS116" s="102"/>
      <c r="FT116" s="103"/>
      <c r="FU116" s="104" t="str">
        <f t="shared" si="1464"/>
        <v/>
      </c>
      <c r="FV116" s="105" t="str">
        <f t="shared" si="1465"/>
        <v/>
      </c>
      <c r="FW116" s="106" t="str">
        <f t="shared" si="1466"/>
        <v/>
      </c>
      <c r="FX116" s="107" t="str">
        <f t="shared" si="1467"/>
        <v/>
      </c>
      <c r="FY116" s="108" t="str">
        <f t="shared" si="1468"/>
        <v/>
      </c>
      <c r="FZ116" s="2" t="str">
        <f t="shared" si="1469"/>
        <v/>
      </c>
      <c r="GA116" s="99"/>
      <c r="GB116" s="244"/>
      <c r="GC116" s="100" t="str">
        <f t="shared" si="1470"/>
        <v/>
      </c>
      <c r="GD116" s="101" t="str">
        <f t="shared" si="1471"/>
        <v/>
      </c>
      <c r="GE116" s="102"/>
      <c r="GF116" s="103"/>
      <c r="GG116" s="104" t="str">
        <f t="shared" si="1472"/>
        <v/>
      </c>
      <c r="GH116" s="105" t="str">
        <f t="shared" si="1473"/>
        <v/>
      </c>
      <c r="GI116" s="106" t="str">
        <f t="shared" si="1474"/>
        <v/>
      </c>
      <c r="GJ116" s="107" t="str">
        <f t="shared" si="1475"/>
        <v/>
      </c>
      <c r="GK116" s="108" t="str">
        <f t="shared" si="1476"/>
        <v/>
      </c>
      <c r="GL116" s="2" t="str">
        <f t="shared" si="1477"/>
        <v/>
      </c>
      <c r="GM116" s="99"/>
      <c r="GN116" s="244"/>
      <c r="GO116" s="100" t="str">
        <f t="shared" si="1478"/>
        <v/>
      </c>
      <c r="GP116" s="101" t="str">
        <f t="shared" si="1479"/>
        <v/>
      </c>
      <c r="GQ116" s="102"/>
      <c r="GR116" s="103"/>
      <c r="GS116" s="104" t="str">
        <f t="shared" si="1480"/>
        <v/>
      </c>
      <c r="GT116" s="105" t="str">
        <f t="shared" si="1481"/>
        <v/>
      </c>
      <c r="GU116" s="106" t="str">
        <f t="shared" si="1482"/>
        <v/>
      </c>
      <c r="GV116" s="107" t="str">
        <f t="shared" si="1483"/>
        <v/>
      </c>
      <c r="GW116" s="108" t="str">
        <f t="shared" si="1484"/>
        <v/>
      </c>
      <c r="GX116" s="2" t="str">
        <f t="shared" si="1485"/>
        <v/>
      </c>
      <c r="GY116" s="99"/>
      <c r="GZ116" s="244"/>
      <c r="HA116" s="100" t="str">
        <f t="shared" si="1486"/>
        <v/>
      </c>
      <c r="HB116" s="101" t="str">
        <f t="shared" si="1487"/>
        <v/>
      </c>
      <c r="HC116" s="102"/>
      <c r="HD116" s="103"/>
      <c r="HE116" s="104" t="str">
        <f t="shared" si="1488"/>
        <v/>
      </c>
      <c r="HF116" s="105" t="str">
        <f t="shared" si="1489"/>
        <v/>
      </c>
      <c r="HG116" s="106" t="str">
        <f t="shared" si="1490"/>
        <v/>
      </c>
      <c r="HH116" s="107" t="str">
        <f t="shared" si="1491"/>
        <v/>
      </c>
      <c r="HI116" s="108" t="str">
        <f t="shared" si="1492"/>
        <v/>
      </c>
      <c r="HJ116" s="2" t="str">
        <f t="shared" si="1493"/>
        <v/>
      </c>
      <c r="HK116" s="99"/>
      <c r="HL116" s="244"/>
      <c r="HM116" s="100" t="str">
        <f t="shared" si="1494"/>
        <v/>
      </c>
      <c r="HN116" s="101" t="str">
        <f t="shared" si="1495"/>
        <v/>
      </c>
      <c r="HO116" s="102"/>
      <c r="HP116" s="103"/>
      <c r="HQ116" s="104" t="str">
        <f t="shared" si="1496"/>
        <v/>
      </c>
      <c r="HR116" s="105" t="str">
        <f t="shared" si="1497"/>
        <v/>
      </c>
      <c r="HS116" s="106" t="str">
        <f t="shared" si="1498"/>
        <v/>
      </c>
      <c r="HT116" s="107" t="str">
        <f t="shared" si="1499"/>
        <v/>
      </c>
      <c r="HU116" s="108" t="str">
        <f t="shared" si="1500"/>
        <v/>
      </c>
      <c r="HV116" s="2" t="str">
        <f t="shared" si="1501"/>
        <v/>
      </c>
      <c r="HW116" s="99"/>
      <c r="HX116" s="244"/>
      <c r="HY116" s="100" t="str">
        <f t="shared" si="1502"/>
        <v/>
      </c>
      <c r="HZ116" s="101" t="str">
        <f t="shared" si="1503"/>
        <v/>
      </c>
      <c r="IA116" s="102"/>
      <c r="IB116" s="103"/>
      <c r="IC116" s="104" t="str">
        <f t="shared" si="1504"/>
        <v/>
      </c>
      <c r="ID116" s="105" t="str">
        <f t="shared" si="1505"/>
        <v/>
      </c>
      <c r="IE116" s="106" t="str">
        <f t="shared" si="1506"/>
        <v/>
      </c>
      <c r="IF116" s="107" t="str">
        <f t="shared" si="1507"/>
        <v/>
      </c>
      <c r="IG116" s="108" t="str">
        <f t="shared" si="1508"/>
        <v/>
      </c>
      <c r="IH116" s="2" t="str">
        <f t="shared" si="1509"/>
        <v/>
      </c>
      <c r="II116" s="99"/>
      <c r="IJ116" s="244"/>
      <c r="IK116" s="100" t="str">
        <f t="shared" si="1510"/>
        <v/>
      </c>
      <c r="IL116" s="101" t="str">
        <f t="shared" si="1511"/>
        <v/>
      </c>
      <c r="IM116" s="102"/>
      <c r="IN116" s="103"/>
      <c r="IO116" s="104" t="str">
        <f t="shared" si="1512"/>
        <v/>
      </c>
      <c r="IP116" s="105" t="str">
        <f t="shared" si="1513"/>
        <v/>
      </c>
      <c r="IQ116" s="106" t="str">
        <f t="shared" si="1514"/>
        <v/>
      </c>
      <c r="IR116" s="107" t="str">
        <f t="shared" si="1515"/>
        <v/>
      </c>
      <c r="IS116" s="108" t="str">
        <f t="shared" si="1516"/>
        <v/>
      </c>
      <c r="IT116" s="2" t="str">
        <f t="shared" si="1517"/>
        <v/>
      </c>
      <c r="IU116" s="99"/>
      <c r="IV116" s="244"/>
      <c r="IW116" s="100" t="str">
        <f t="shared" si="1518"/>
        <v/>
      </c>
      <c r="IX116" s="101" t="str">
        <f t="shared" si="1519"/>
        <v/>
      </c>
      <c r="IY116" s="102"/>
      <c r="IZ116" s="103"/>
      <c r="JA116" s="104" t="str">
        <f t="shared" si="1520"/>
        <v/>
      </c>
      <c r="JB116" s="105" t="str">
        <f t="shared" si="1521"/>
        <v/>
      </c>
      <c r="JC116" s="106" t="str">
        <f t="shared" si="1522"/>
        <v/>
      </c>
      <c r="JD116" s="107" t="str">
        <f t="shared" si="1523"/>
        <v/>
      </c>
      <c r="JE116" s="108" t="str">
        <f t="shared" si="1524"/>
        <v/>
      </c>
      <c r="JF116" s="2" t="str">
        <f t="shared" si="1525"/>
        <v/>
      </c>
      <c r="JG116" s="99"/>
      <c r="JH116" s="244"/>
      <c r="JI116" s="100" t="str">
        <f t="shared" si="1526"/>
        <v/>
      </c>
      <c r="JJ116" s="101" t="str">
        <f t="shared" si="1527"/>
        <v/>
      </c>
      <c r="JK116" s="102"/>
      <c r="JL116" s="103"/>
      <c r="JM116" s="104" t="str">
        <f t="shared" si="1528"/>
        <v/>
      </c>
      <c r="JN116" s="105" t="str">
        <f t="shared" si="1529"/>
        <v/>
      </c>
      <c r="JO116" s="106" t="str">
        <f t="shared" si="1530"/>
        <v/>
      </c>
      <c r="JP116" s="107" t="str">
        <f t="shared" si="1531"/>
        <v/>
      </c>
      <c r="JQ116" s="108" t="str">
        <f t="shared" si="1532"/>
        <v/>
      </c>
      <c r="JR116" s="2" t="str">
        <f t="shared" si="1533"/>
        <v/>
      </c>
      <c r="JS116" s="99"/>
      <c r="JT116" s="244"/>
      <c r="JU116" s="100" t="str">
        <f t="shared" si="1534"/>
        <v/>
      </c>
      <c r="JV116" s="101" t="str">
        <f t="shared" si="1535"/>
        <v/>
      </c>
      <c r="JW116" s="102"/>
      <c r="JX116" s="103"/>
      <c r="JY116" s="104" t="str">
        <f t="shared" si="1536"/>
        <v/>
      </c>
      <c r="JZ116" s="105" t="str">
        <f t="shared" si="1537"/>
        <v/>
      </c>
      <c r="KA116" s="106" t="str">
        <f t="shared" si="1538"/>
        <v/>
      </c>
      <c r="KB116" s="107" t="str">
        <f t="shared" si="1539"/>
        <v/>
      </c>
      <c r="KC116" s="108" t="str">
        <f t="shared" si="1540"/>
        <v/>
      </c>
      <c r="KD116" s="2" t="str">
        <f t="shared" si="1541"/>
        <v/>
      </c>
      <c r="KE116" s="99"/>
      <c r="KF116" s="244"/>
    </row>
    <row r="117" spans="1:292" ht="13.5" customHeight="1" x14ac:dyDescent="0.25">
      <c r="A117" s="20"/>
      <c r="B117" s="2" t="s">
        <v>930</v>
      </c>
      <c r="C117" s="2" t="s">
        <v>931</v>
      </c>
      <c r="E117" s="100" t="str">
        <f t="shared" si="1364"/>
        <v/>
      </c>
      <c r="F117" s="101" t="str">
        <f t="shared" si="1365"/>
        <v/>
      </c>
      <c r="G117" s="102"/>
      <c r="H117" s="103"/>
      <c r="I117" s="104" t="str">
        <f t="shared" si="1366"/>
        <v/>
      </c>
      <c r="J117" s="105" t="str">
        <f t="shared" si="1367"/>
        <v/>
      </c>
      <c r="K117" s="106" t="str">
        <f t="shared" si="1368"/>
        <v/>
      </c>
      <c r="L117" s="107" t="str">
        <f t="shared" si="1369"/>
        <v/>
      </c>
      <c r="M117" s="108" t="str">
        <f t="shared" si="1370"/>
        <v/>
      </c>
      <c r="N117" s="2" t="str">
        <f t="shared" si="1371"/>
        <v/>
      </c>
      <c r="O117" s="99"/>
      <c r="P117" s="244"/>
      <c r="Q117" s="100" t="str">
        <f t="shared" si="1372"/>
        <v/>
      </c>
      <c r="R117" s="101" t="str">
        <f t="shared" si="1373"/>
        <v/>
      </c>
      <c r="S117" s="102"/>
      <c r="T117" s="103"/>
      <c r="U117" s="104" t="str">
        <f t="shared" si="1374"/>
        <v/>
      </c>
      <c r="V117" s="105" t="str">
        <f t="shared" si="1375"/>
        <v/>
      </c>
      <c r="W117" s="106" t="str">
        <f t="shared" si="1376"/>
        <v/>
      </c>
      <c r="X117" s="107" t="str">
        <f t="shared" si="1377"/>
        <v/>
      </c>
      <c r="Y117" s="108" t="str">
        <f t="shared" si="1378"/>
        <v/>
      </c>
      <c r="Z117" s="2" t="str">
        <f t="shared" si="1379"/>
        <v/>
      </c>
      <c r="AA117" s="99"/>
      <c r="AB117" s="244"/>
      <c r="AC117" s="100" t="str">
        <f t="shared" si="1380"/>
        <v/>
      </c>
      <c r="AD117" s="101" t="str">
        <f t="shared" si="1381"/>
        <v/>
      </c>
      <c r="AE117" s="102"/>
      <c r="AF117" s="103"/>
      <c r="AG117" s="104" t="str">
        <f t="shared" si="1382"/>
        <v/>
      </c>
      <c r="AH117" s="105" t="str">
        <f t="shared" si="1383"/>
        <v/>
      </c>
      <c r="AI117" s="106" t="str">
        <f t="shared" si="1384"/>
        <v/>
      </c>
      <c r="AJ117" s="107" t="str">
        <f t="shared" si="1385"/>
        <v/>
      </c>
      <c r="AK117" s="108" t="str">
        <f t="shared" si="1386"/>
        <v/>
      </c>
      <c r="AL117" s="2" t="str">
        <f t="shared" si="1387"/>
        <v/>
      </c>
      <c r="AM117" s="99"/>
      <c r="AN117" s="244"/>
      <c r="AO117" s="100" t="str">
        <f t="shared" si="1388"/>
        <v/>
      </c>
      <c r="AP117" s="101" t="str">
        <f t="shared" si="1389"/>
        <v/>
      </c>
      <c r="AQ117" s="102"/>
      <c r="AR117" s="103"/>
      <c r="AS117" s="104" t="str">
        <f t="shared" si="1390"/>
        <v/>
      </c>
      <c r="AT117" s="105" t="str">
        <f t="shared" si="1391"/>
        <v/>
      </c>
      <c r="AU117" s="106" t="str">
        <f t="shared" si="1392"/>
        <v/>
      </c>
      <c r="AV117" s="107" t="s">
        <v>292</v>
      </c>
      <c r="AW117" s="108" t="str">
        <f t="shared" si="1393"/>
        <v/>
      </c>
      <c r="AX117" s="2" t="str">
        <f t="shared" si="1394"/>
        <v/>
      </c>
      <c r="AY117" s="99"/>
      <c r="AZ117" s="244"/>
      <c r="BA117" s="100" t="str">
        <f t="shared" si="1395"/>
        <v/>
      </c>
      <c r="BB117" s="101" t="str">
        <f t="shared" si="1396"/>
        <v/>
      </c>
      <c r="BC117" s="102"/>
      <c r="BD117" s="103"/>
      <c r="BE117" s="104" t="str">
        <f t="shared" si="1397"/>
        <v/>
      </c>
      <c r="BF117" s="105" t="str">
        <f t="shared" si="1398"/>
        <v/>
      </c>
      <c r="BG117" s="106" t="str">
        <f t="shared" si="1399"/>
        <v/>
      </c>
      <c r="BH117" s="107" t="str">
        <f t="shared" si="1400"/>
        <v/>
      </c>
      <c r="BI117" s="108" t="str">
        <f t="shared" si="1401"/>
        <v/>
      </c>
      <c r="BJ117" s="2" t="str">
        <f t="shared" si="1402"/>
        <v/>
      </c>
      <c r="BK117" s="99"/>
      <c r="BL117" s="244"/>
      <c r="BM117" s="100" t="str">
        <f t="shared" si="1403"/>
        <v/>
      </c>
      <c r="BN117" s="101" t="str">
        <f t="shared" si="1404"/>
        <v/>
      </c>
      <c r="BO117" s="102"/>
      <c r="BP117" s="103"/>
      <c r="BQ117" s="104" t="str">
        <f t="shared" si="1405"/>
        <v/>
      </c>
      <c r="BR117" s="105" t="str">
        <f t="shared" si="1406"/>
        <v/>
      </c>
      <c r="BS117" s="106" t="str">
        <f t="shared" si="1407"/>
        <v/>
      </c>
      <c r="BT117" s="107" t="s">
        <v>292</v>
      </c>
      <c r="BU117" s="108" t="str">
        <f t="shared" si="1408"/>
        <v/>
      </c>
      <c r="BV117" s="2" t="str">
        <f t="shared" si="1409"/>
        <v/>
      </c>
      <c r="BW117" s="99"/>
      <c r="BX117" s="244"/>
      <c r="BY117" s="100" t="str">
        <f t="shared" si="1410"/>
        <v/>
      </c>
      <c r="BZ117" s="101" t="str">
        <f t="shared" si="1411"/>
        <v/>
      </c>
      <c r="CA117" s="102"/>
      <c r="CB117" s="103"/>
      <c r="CC117" s="104" t="str">
        <f t="shared" si="1412"/>
        <v/>
      </c>
      <c r="CD117" s="105" t="str">
        <f t="shared" si="1413"/>
        <v/>
      </c>
      <c r="CE117" s="106" t="str">
        <f t="shared" si="1414"/>
        <v/>
      </c>
      <c r="CF117" s="107" t="s">
        <v>292</v>
      </c>
      <c r="CG117" s="108" t="str">
        <f t="shared" si="1415"/>
        <v/>
      </c>
      <c r="CH117" s="2" t="str">
        <f t="shared" si="1416"/>
        <v/>
      </c>
      <c r="CI117" s="99"/>
      <c r="CK117" s="100" t="str">
        <f t="shared" si="1417"/>
        <v/>
      </c>
      <c r="CL117" s="101" t="str">
        <f t="shared" si="1418"/>
        <v/>
      </c>
      <c r="CM117" s="102" t="s">
        <v>292</v>
      </c>
      <c r="CN117" s="103" t="s">
        <v>292</v>
      </c>
      <c r="CO117" s="104" t="str">
        <f t="shared" si="1419"/>
        <v/>
      </c>
      <c r="CP117" s="105" t="str">
        <f t="shared" si="1420"/>
        <v/>
      </c>
      <c r="CQ117" s="106" t="str">
        <f t="shared" si="1421"/>
        <v/>
      </c>
      <c r="CR117" s="107" t="s">
        <v>292</v>
      </c>
      <c r="CS117" s="108" t="str">
        <f t="shared" si="1422"/>
        <v/>
      </c>
      <c r="CT117" s="2" t="str">
        <f t="shared" si="1423"/>
        <v/>
      </c>
      <c r="CU117" s="99"/>
      <c r="CV117" s="244"/>
      <c r="CW117" s="100" t="str">
        <f t="shared" si="1424"/>
        <v/>
      </c>
      <c r="CX117" s="101" t="str">
        <f t="shared" si="1425"/>
        <v/>
      </c>
      <c r="CY117" s="102" t="str">
        <f t="shared" si="1211"/>
        <v/>
      </c>
      <c r="CZ117" s="102" t="str">
        <f t="shared" si="1212"/>
        <v/>
      </c>
      <c r="DA117" s="104" t="str">
        <f t="shared" si="1426"/>
        <v/>
      </c>
      <c r="DB117" s="105" t="str">
        <f t="shared" si="1427"/>
        <v/>
      </c>
      <c r="DC117" s="106" t="str">
        <f t="shared" si="1428"/>
        <v/>
      </c>
      <c r="DD117" s="107" t="str">
        <f t="shared" si="1429"/>
        <v/>
      </c>
      <c r="DE117" s="108" t="str">
        <f t="shared" si="1430"/>
        <v/>
      </c>
      <c r="DF117" s="2" t="str">
        <f t="shared" si="1431"/>
        <v/>
      </c>
      <c r="DG117" s="99"/>
      <c r="DH117" s="244"/>
      <c r="DI117" s="100" t="str">
        <f t="shared" si="1432"/>
        <v/>
      </c>
      <c r="DJ117" s="101" t="str">
        <f t="shared" si="1433"/>
        <v/>
      </c>
      <c r="DK117" s="102"/>
      <c r="DL117" s="103"/>
      <c r="DM117" s="104" t="str">
        <f t="shared" si="1434"/>
        <v/>
      </c>
      <c r="DN117" s="105" t="str">
        <f t="shared" si="1435"/>
        <v/>
      </c>
      <c r="DO117" s="106" t="str">
        <f t="shared" si="1436"/>
        <v/>
      </c>
      <c r="DP117" s="107" t="str">
        <f t="shared" si="1437"/>
        <v/>
      </c>
      <c r="DQ117" s="108" t="str">
        <f t="shared" si="1438"/>
        <v/>
      </c>
      <c r="DR117" s="2" t="str">
        <f t="shared" si="1439"/>
        <v/>
      </c>
      <c r="DS117" s="99"/>
      <c r="DT117" s="244"/>
      <c r="DU117" s="100">
        <f t="shared" si="1046"/>
        <v>43830</v>
      </c>
      <c r="DV117" s="101" t="str">
        <f t="shared" si="1440"/>
        <v>Solberg III</v>
      </c>
      <c r="DW117" s="102">
        <f t="shared" ref="DW117" si="1560">IF(DY117="","",DU$2)</f>
        <v>43487</v>
      </c>
      <c r="DX117" s="102">
        <f t="shared" ref="DX117" si="1561">IF(DY117="","",DU$3)</f>
        <v>43830</v>
      </c>
      <c r="DY117" s="104" t="str">
        <f t="shared" si="1441"/>
        <v>Jan Tore Sanner</v>
      </c>
      <c r="DZ117" s="105" t="str">
        <f t="shared" si="1442"/>
        <v>1965</v>
      </c>
      <c r="EA117" s="106" t="str">
        <f t="shared" si="1443"/>
        <v>male</v>
      </c>
      <c r="EB117" s="107" t="str">
        <f t="shared" si="1444"/>
        <v>no_h01</v>
      </c>
      <c r="EC117" s="108" t="str">
        <f t="shared" si="1445"/>
        <v>Sanner_Jan_1965</v>
      </c>
      <c r="ED117" s="2" t="str">
        <f t="shared" si="1446"/>
        <v/>
      </c>
      <c r="EE117" s="99"/>
      <c r="EF117" s="246" t="s">
        <v>826</v>
      </c>
      <c r="EG117" s="100">
        <f t="shared" si="1047"/>
        <v>44483</v>
      </c>
      <c r="EH117" s="101" t="str">
        <f t="shared" si="1447"/>
        <v>Solberg IV</v>
      </c>
      <c r="EI117" s="102">
        <f t="shared" si="1448"/>
        <v>43854</v>
      </c>
      <c r="EJ117" s="102">
        <f t="shared" si="1363"/>
        <v>44483</v>
      </c>
      <c r="EK117" s="104" t="str">
        <f t="shared" si="1449"/>
        <v>Trine Skei Grande</v>
      </c>
      <c r="EL117" s="105" t="str">
        <f t="shared" si="1450"/>
        <v>1969</v>
      </c>
      <c r="EM117" s="106" t="str">
        <f t="shared" si="1451"/>
        <v>female</v>
      </c>
      <c r="EN117" s="107" t="str">
        <f t="shared" si="1452"/>
        <v>no_v01</v>
      </c>
      <c r="EO117" s="108" t="str">
        <f t="shared" si="1453"/>
        <v>Grande_Trine_1969</v>
      </c>
      <c r="EP117" s="2" t="str">
        <f t="shared" si="1454"/>
        <v/>
      </c>
      <c r="EQ117" s="99"/>
      <c r="ER117" s="246" t="s">
        <v>911</v>
      </c>
      <c r="ES117" s="100" t="str">
        <f t="shared" si="1048"/>
        <v/>
      </c>
      <c r="ET117" s="101" t="str">
        <f t="shared" si="1049"/>
        <v/>
      </c>
      <c r="EU117" s="102" t="str">
        <f t="shared" si="1050"/>
        <v/>
      </c>
      <c r="EV117" s="102" t="str">
        <f t="shared" si="1051"/>
        <v/>
      </c>
      <c r="EW117" s="104" t="str">
        <f t="shared" si="1052"/>
        <v/>
      </c>
      <c r="EX117" s="105" t="str">
        <f t="shared" si="1053"/>
        <v/>
      </c>
      <c r="EY117" s="106" t="str">
        <f t="shared" si="1054"/>
        <v/>
      </c>
      <c r="EZ117" s="107" t="str">
        <f t="shared" si="1055"/>
        <v/>
      </c>
      <c r="FA117" s="108" t="str">
        <f t="shared" si="1056"/>
        <v/>
      </c>
      <c r="FB117" s="2" t="str">
        <f t="shared" si="1057"/>
        <v/>
      </c>
      <c r="FC117" s="99"/>
      <c r="FD117" s="244"/>
      <c r="FE117" s="100"/>
      <c r="FF117" s="101" t="str">
        <f t="shared" si="1455"/>
        <v/>
      </c>
      <c r="FG117" s="102"/>
      <c r="FH117" s="103"/>
      <c r="FI117" s="104" t="str">
        <f t="shared" si="1456"/>
        <v/>
      </c>
      <c r="FJ117" s="105" t="str">
        <f t="shared" si="1457"/>
        <v/>
      </c>
      <c r="FK117" s="106" t="str">
        <f t="shared" si="1458"/>
        <v/>
      </c>
      <c r="FL117" s="107" t="str">
        <f t="shared" si="1459"/>
        <v/>
      </c>
      <c r="FM117" s="108" t="str">
        <f t="shared" si="1460"/>
        <v/>
      </c>
      <c r="FN117" s="2" t="str">
        <f t="shared" si="1461"/>
        <v/>
      </c>
      <c r="FO117" s="99"/>
      <c r="FP117" s="244"/>
      <c r="FQ117" s="100" t="str">
        <f t="shared" si="1462"/>
        <v/>
      </c>
      <c r="FR117" s="101" t="str">
        <f t="shared" si="1463"/>
        <v/>
      </c>
      <c r="FS117" s="102"/>
      <c r="FT117" s="103"/>
      <c r="FU117" s="104" t="str">
        <f t="shared" si="1464"/>
        <v/>
      </c>
      <c r="FV117" s="105" t="str">
        <f t="shared" si="1465"/>
        <v/>
      </c>
      <c r="FW117" s="106" t="str">
        <f t="shared" si="1466"/>
        <v/>
      </c>
      <c r="FX117" s="107" t="str">
        <f t="shared" si="1467"/>
        <v/>
      </c>
      <c r="FY117" s="108" t="str">
        <f t="shared" si="1468"/>
        <v/>
      </c>
      <c r="FZ117" s="2" t="str">
        <f t="shared" si="1469"/>
        <v/>
      </c>
      <c r="GA117" s="99"/>
      <c r="GB117" s="244"/>
      <c r="GC117" s="100" t="str">
        <f t="shared" si="1470"/>
        <v/>
      </c>
      <c r="GD117" s="101" t="str">
        <f t="shared" si="1471"/>
        <v/>
      </c>
      <c r="GE117" s="102"/>
      <c r="GF117" s="103"/>
      <c r="GG117" s="104" t="str">
        <f t="shared" si="1472"/>
        <v/>
      </c>
      <c r="GH117" s="105" t="str">
        <f t="shared" si="1473"/>
        <v/>
      </c>
      <c r="GI117" s="106" t="str">
        <f t="shared" si="1474"/>
        <v/>
      </c>
      <c r="GJ117" s="107" t="str">
        <f t="shared" si="1475"/>
        <v/>
      </c>
      <c r="GK117" s="108" t="str">
        <f t="shared" si="1476"/>
        <v/>
      </c>
      <c r="GL117" s="2" t="str">
        <f t="shared" si="1477"/>
        <v/>
      </c>
      <c r="GM117" s="99"/>
      <c r="GN117" s="244"/>
      <c r="GO117" s="100" t="str">
        <f t="shared" si="1478"/>
        <v/>
      </c>
      <c r="GP117" s="101" t="str">
        <f t="shared" si="1479"/>
        <v/>
      </c>
      <c r="GQ117" s="102"/>
      <c r="GR117" s="103"/>
      <c r="GS117" s="104" t="str">
        <f t="shared" si="1480"/>
        <v/>
      </c>
      <c r="GT117" s="105" t="str">
        <f t="shared" si="1481"/>
        <v/>
      </c>
      <c r="GU117" s="106" t="str">
        <f t="shared" si="1482"/>
        <v/>
      </c>
      <c r="GV117" s="107" t="str">
        <f t="shared" si="1483"/>
        <v/>
      </c>
      <c r="GW117" s="108" t="str">
        <f t="shared" si="1484"/>
        <v/>
      </c>
      <c r="GX117" s="2" t="str">
        <f t="shared" si="1485"/>
        <v/>
      </c>
      <c r="GY117" s="99"/>
      <c r="GZ117" s="244"/>
      <c r="HA117" s="100" t="str">
        <f t="shared" si="1486"/>
        <v/>
      </c>
      <c r="HB117" s="101" t="str">
        <f t="shared" si="1487"/>
        <v/>
      </c>
      <c r="HC117" s="102"/>
      <c r="HD117" s="103"/>
      <c r="HE117" s="104" t="str">
        <f t="shared" si="1488"/>
        <v/>
      </c>
      <c r="HF117" s="105" t="str">
        <f t="shared" si="1489"/>
        <v/>
      </c>
      <c r="HG117" s="106" t="str">
        <f t="shared" si="1490"/>
        <v/>
      </c>
      <c r="HH117" s="107" t="str">
        <f t="shared" si="1491"/>
        <v/>
      </c>
      <c r="HI117" s="108" t="str">
        <f t="shared" si="1492"/>
        <v/>
      </c>
      <c r="HJ117" s="2" t="str">
        <f t="shared" si="1493"/>
        <v/>
      </c>
      <c r="HK117" s="99"/>
      <c r="HL117" s="244"/>
      <c r="HM117" s="100" t="str">
        <f t="shared" si="1494"/>
        <v/>
      </c>
      <c r="HN117" s="101" t="str">
        <f t="shared" si="1495"/>
        <v/>
      </c>
      <c r="HO117" s="102"/>
      <c r="HP117" s="103"/>
      <c r="HQ117" s="104" t="str">
        <f t="shared" si="1496"/>
        <v/>
      </c>
      <c r="HR117" s="105" t="str">
        <f t="shared" si="1497"/>
        <v/>
      </c>
      <c r="HS117" s="106" t="str">
        <f t="shared" si="1498"/>
        <v/>
      </c>
      <c r="HT117" s="107" t="str">
        <f t="shared" si="1499"/>
        <v/>
      </c>
      <c r="HU117" s="108" t="str">
        <f t="shared" si="1500"/>
        <v/>
      </c>
      <c r="HV117" s="2" t="str">
        <f t="shared" si="1501"/>
        <v/>
      </c>
      <c r="HW117" s="99"/>
      <c r="HX117" s="244"/>
      <c r="HY117" s="100" t="str">
        <f t="shared" si="1502"/>
        <v/>
      </c>
      <c r="HZ117" s="101" t="str">
        <f t="shared" si="1503"/>
        <v/>
      </c>
      <c r="IA117" s="102"/>
      <c r="IB117" s="103"/>
      <c r="IC117" s="104" t="str">
        <f t="shared" si="1504"/>
        <v/>
      </c>
      <c r="ID117" s="105" t="str">
        <f t="shared" si="1505"/>
        <v/>
      </c>
      <c r="IE117" s="106" t="str">
        <f t="shared" si="1506"/>
        <v/>
      </c>
      <c r="IF117" s="107" t="str">
        <f t="shared" si="1507"/>
        <v/>
      </c>
      <c r="IG117" s="108" t="str">
        <f t="shared" si="1508"/>
        <v/>
      </c>
      <c r="IH117" s="2" t="str">
        <f t="shared" si="1509"/>
        <v/>
      </c>
      <c r="II117" s="99"/>
      <c r="IJ117" s="244"/>
      <c r="IK117" s="100" t="str">
        <f t="shared" si="1510"/>
        <v/>
      </c>
      <c r="IL117" s="101" t="str">
        <f t="shared" si="1511"/>
        <v/>
      </c>
      <c r="IM117" s="102"/>
      <c r="IN117" s="103"/>
      <c r="IO117" s="104" t="str">
        <f t="shared" si="1512"/>
        <v/>
      </c>
      <c r="IP117" s="105" t="str">
        <f t="shared" si="1513"/>
        <v/>
      </c>
      <c r="IQ117" s="106" t="str">
        <f t="shared" si="1514"/>
        <v/>
      </c>
      <c r="IR117" s="107" t="str">
        <f t="shared" si="1515"/>
        <v/>
      </c>
      <c r="IS117" s="108" t="str">
        <f t="shared" si="1516"/>
        <v/>
      </c>
      <c r="IT117" s="2" t="str">
        <f t="shared" si="1517"/>
        <v/>
      </c>
      <c r="IU117" s="99"/>
      <c r="IV117" s="244"/>
      <c r="IW117" s="100" t="str">
        <f t="shared" si="1518"/>
        <v/>
      </c>
      <c r="IX117" s="101" t="str">
        <f t="shared" si="1519"/>
        <v/>
      </c>
      <c r="IY117" s="102"/>
      <c r="IZ117" s="103"/>
      <c r="JA117" s="104" t="str">
        <f t="shared" si="1520"/>
        <v/>
      </c>
      <c r="JB117" s="105" t="str">
        <f t="shared" si="1521"/>
        <v/>
      </c>
      <c r="JC117" s="106" t="str">
        <f t="shared" si="1522"/>
        <v/>
      </c>
      <c r="JD117" s="107" t="str">
        <f t="shared" si="1523"/>
        <v/>
      </c>
      <c r="JE117" s="108" t="str">
        <f t="shared" si="1524"/>
        <v/>
      </c>
      <c r="JF117" s="2" t="str">
        <f t="shared" si="1525"/>
        <v/>
      </c>
      <c r="JG117" s="99"/>
      <c r="JH117" s="244"/>
      <c r="JI117" s="100" t="str">
        <f t="shared" si="1526"/>
        <v/>
      </c>
      <c r="JJ117" s="101" t="str">
        <f t="shared" si="1527"/>
        <v/>
      </c>
      <c r="JK117" s="102"/>
      <c r="JL117" s="103"/>
      <c r="JM117" s="104" t="str">
        <f t="shared" si="1528"/>
        <v/>
      </c>
      <c r="JN117" s="105" t="str">
        <f t="shared" si="1529"/>
        <v/>
      </c>
      <c r="JO117" s="106" t="str">
        <f t="shared" si="1530"/>
        <v/>
      </c>
      <c r="JP117" s="107" t="str">
        <f t="shared" si="1531"/>
        <v/>
      </c>
      <c r="JQ117" s="108" t="str">
        <f t="shared" si="1532"/>
        <v/>
      </c>
      <c r="JR117" s="2" t="str">
        <f t="shared" si="1533"/>
        <v/>
      </c>
      <c r="JS117" s="99"/>
      <c r="JT117" s="244"/>
      <c r="JU117" s="100" t="str">
        <f t="shared" si="1534"/>
        <v/>
      </c>
      <c r="JV117" s="101" t="str">
        <f t="shared" si="1535"/>
        <v/>
      </c>
      <c r="JW117" s="102"/>
      <c r="JX117" s="103"/>
      <c r="JY117" s="104" t="str">
        <f t="shared" si="1536"/>
        <v/>
      </c>
      <c r="JZ117" s="105" t="str">
        <f t="shared" si="1537"/>
        <v/>
      </c>
      <c r="KA117" s="106" t="str">
        <f t="shared" si="1538"/>
        <v/>
      </c>
      <c r="KB117" s="107" t="str">
        <f t="shared" si="1539"/>
        <v/>
      </c>
      <c r="KC117" s="108" t="str">
        <f t="shared" si="1540"/>
        <v/>
      </c>
      <c r="KD117" s="2" t="str">
        <f t="shared" si="1541"/>
        <v/>
      </c>
      <c r="KE117" s="99"/>
      <c r="KF117" s="244"/>
    </row>
    <row r="118" spans="1:292" ht="13.5" customHeight="1" x14ac:dyDescent="0.25">
      <c r="A118" s="20"/>
      <c r="B118" s="2" t="s">
        <v>932</v>
      </c>
      <c r="C118" s="2" t="s">
        <v>798</v>
      </c>
      <c r="E118" s="100" t="str">
        <f t="shared" si="1364"/>
        <v/>
      </c>
      <c r="F118" s="101" t="str">
        <f t="shared" si="1365"/>
        <v/>
      </c>
      <c r="G118" s="102"/>
      <c r="H118" s="103"/>
      <c r="I118" s="104" t="str">
        <f t="shared" si="1366"/>
        <v/>
      </c>
      <c r="J118" s="105" t="str">
        <f t="shared" si="1367"/>
        <v/>
      </c>
      <c r="K118" s="106" t="str">
        <f t="shared" si="1368"/>
        <v/>
      </c>
      <c r="L118" s="107" t="str">
        <f t="shared" si="1369"/>
        <v/>
      </c>
      <c r="M118" s="108" t="str">
        <f t="shared" si="1370"/>
        <v/>
      </c>
      <c r="N118" s="2" t="str">
        <f t="shared" si="1371"/>
        <v/>
      </c>
      <c r="O118" s="99"/>
      <c r="P118" s="244"/>
      <c r="Q118" s="100" t="str">
        <f t="shared" si="1372"/>
        <v/>
      </c>
      <c r="R118" s="101" t="str">
        <f t="shared" si="1373"/>
        <v/>
      </c>
      <c r="S118" s="102"/>
      <c r="T118" s="103"/>
      <c r="U118" s="104" t="str">
        <f t="shared" si="1374"/>
        <v/>
      </c>
      <c r="V118" s="105" t="str">
        <f t="shared" si="1375"/>
        <v/>
      </c>
      <c r="W118" s="106" t="str">
        <f t="shared" si="1376"/>
        <v/>
      </c>
      <c r="X118" s="107" t="str">
        <f t="shared" si="1377"/>
        <v/>
      </c>
      <c r="Y118" s="108" t="str">
        <f t="shared" si="1378"/>
        <v/>
      </c>
      <c r="Z118" s="2" t="str">
        <f t="shared" si="1379"/>
        <v/>
      </c>
      <c r="AA118" s="99"/>
      <c r="AB118" s="244"/>
      <c r="AC118" s="100" t="str">
        <f t="shared" si="1380"/>
        <v/>
      </c>
      <c r="AD118" s="101" t="str">
        <f t="shared" si="1381"/>
        <v/>
      </c>
      <c r="AE118" s="102"/>
      <c r="AF118" s="103"/>
      <c r="AG118" s="104" t="str">
        <f t="shared" si="1382"/>
        <v/>
      </c>
      <c r="AH118" s="105" t="str">
        <f t="shared" si="1383"/>
        <v/>
      </c>
      <c r="AI118" s="106" t="str">
        <f t="shared" si="1384"/>
        <v/>
      </c>
      <c r="AJ118" s="107" t="str">
        <f t="shared" si="1385"/>
        <v/>
      </c>
      <c r="AK118" s="108" t="str">
        <f t="shared" si="1386"/>
        <v/>
      </c>
      <c r="AL118" s="2" t="str">
        <f t="shared" si="1387"/>
        <v/>
      </c>
      <c r="AM118" s="99"/>
      <c r="AN118" s="244"/>
      <c r="AO118" s="100" t="str">
        <f t="shared" si="1388"/>
        <v/>
      </c>
      <c r="AP118" s="101" t="str">
        <f t="shared" si="1389"/>
        <v/>
      </c>
      <c r="AQ118" s="102"/>
      <c r="AR118" s="103"/>
      <c r="AS118" s="104" t="str">
        <f t="shared" si="1390"/>
        <v/>
      </c>
      <c r="AT118" s="105" t="str">
        <f t="shared" si="1391"/>
        <v/>
      </c>
      <c r="AU118" s="106" t="str">
        <f t="shared" si="1392"/>
        <v/>
      </c>
      <c r="AV118" s="107" t="s">
        <v>292</v>
      </c>
      <c r="AW118" s="108" t="str">
        <f t="shared" si="1393"/>
        <v/>
      </c>
      <c r="AX118" s="2" t="str">
        <f t="shared" si="1394"/>
        <v/>
      </c>
      <c r="AY118" s="99"/>
      <c r="AZ118" s="244"/>
      <c r="BA118" s="100" t="str">
        <f t="shared" si="1395"/>
        <v/>
      </c>
      <c r="BB118" s="101" t="str">
        <f t="shared" si="1396"/>
        <v/>
      </c>
      <c r="BC118" s="102"/>
      <c r="BD118" s="103"/>
      <c r="BE118" s="104" t="str">
        <f t="shared" si="1397"/>
        <v/>
      </c>
      <c r="BF118" s="105" t="str">
        <f t="shared" si="1398"/>
        <v/>
      </c>
      <c r="BG118" s="106" t="str">
        <f t="shared" si="1399"/>
        <v/>
      </c>
      <c r="BH118" s="107" t="str">
        <f t="shared" si="1400"/>
        <v/>
      </c>
      <c r="BI118" s="108" t="str">
        <f t="shared" si="1401"/>
        <v/>
      </c>
      <c r="BJ118" s="2" t="str">
        <f t="shared" si="1402"/>
        <v/>
      </c>
      <c r="BK118" s="99"/>
      <c r="BL118" s="244"/>
      <c r="BM118" s="100" t="str">
        <f t="shared" si="1403"/>
        <v/>
      </c>
      <c r="BN118" s="101" t="str">
        <f t="shared" si="1404"/>
        <v/>
      </c>
      <c r="BO118" s="102"/>
      <c r="BP118" s="103"/>
      <c r="BQ118" s="104" t="str">
        <f t="shared" si="1405"/>
        <v/>
      </c>
      <c r="BR118" s="105" t="str">
        <f t="shared" si="1406"/>
        <v/>
      </c>
      <c r="BS118" s="106" t="str">
        <f t="shared" si="1407"/>
        <v/>
      </c>
      <c r="BT118" s="107" t="s">
        <v>292</v>
      </c>
      <c r="BU118" s="108" t="str">
        <f t="shared" si="1408"/>
        <v/>
      </c>
      <c r="BV118" s="2" t="str">
        <f t="shared" si="1409"/>
        <v/>
      </c>
      <c r="BW118" s="99"/>
      <c r="BX118" s="244"/>
      <c r="BY118" s="100" t="str">
        <f t="shared" si="1410"/>
        <v/>
      </c>
      <c r="BZ118" s="101" t="str">
        <f t="shared" si="1411"/>
        <v/>
      </c>
      <c r="CA118" s="102"/>
      <c r="CB118" s="103"/>
      <c r="CC118" s="104" t="str">
        <f t="shared" si="1412"/>
        <v/>
      </c>
      <c r="CD118" s="105" t="str">
        <f t="shared" si="1413"/>
        <v/>
      </c>
      <c r="CE118" s="106" t="str">
        <f t="shared" si="1414"/>
        <v/>
      </c>
      <c r="CF118" s="107" t="s">
        <v>292</v>
      </c>
      <c r="CG118" s="108" t="str">
        <f t="shared" si="1415"/>
        <v/>
      </c>
      <c r="CH118" s="2" t="str">
        <f t="shared" si="1416"/>
        <v/>
      </c>
      <c r="CI118" s="99"/>
      <c r="CK118" s="100" t="str">
        <f t="shared" si="1417"/>
        <v/>
      </c>
      <c r="CL118" s="101" t="str">
        <f t="shared" si="1418"/>
        <v/>
      </c>
      <c r="CM118" s="102"/>
      <c r="CN118" s="103"/>
      <c r="CO118" s="104" t="str">
        <f t="shared" si="1419"/>
        <v/>
      </c>
      <c r="CP118" s="105" t="str">
        <f t="shared" si="1420"/>
        <v/>
      </c>
      <c r="CQ118" s="106" t="str">
        <f t="shared" si="1421"/>
        <v/>
      </c>
      <c r="CR118" s="107" t="s">
        <v>292</v>
      </c>
      <c r="CS118" s="108" t="str">
        <f t="shared" si="1422"/>
        <v/>
      </c>
      <c r="CT118" s="2" t="str">
        <f t="shared" si="1423"/>
        <v/>
      </c>
      <c r="CU118" s="99"/>
      <c r="CV118" s="244"/>
      <c r="CW118" s="100" t="str">
        <f t="shared" si="1424"/>
        <v/>
      </c>
      <c r="CX118" s="101" t="str">
        <f t="shared" si="1425"/>
        <v/>
      </c>
      <c r="CY118" s="102" t="str">
        <f t="shared" si="1211"/>
        <v/>
      </c>
      <c r="CZ118" s="102" t="str">
        <f t="shared" si="1212"/>
        <v/>
      </c>
      <c r="DA118" s="104" t="str">
        <f t="shared" si="1426"/>
        <v/>
      </c>
      <c r="DB118" s="105" t="str">
        <f t="shared" si="1427"/>
        <v/>
      </c>
      <c r="DC118" s="106" t="str">
        <f t="shared" si="1428"/>
        <v/>
      </c>
      <c r="DD118" s="107" t="str">
        <f t="shared" si="1429"/>
        <v/>
      </c>
      <c r="DE118" s="108" t="str">
        <f t="shared" si="1430"/>
        <v/>
      </c>
      <c r="DF118" s="2" t="str">
        <f t="shared" si="1431"/>
        <v/>
      </c>
      <c r="DG118" s="99"/>
      <c r="DH118" s="244"/>
      <c r="DI118" s="100" t="str">
        <f t="shared" si="1432"/>
        <v/>
      </c>
      <c r="DJ118" s="101" t="str">
        <f t="shared" si="1433"/>
        <v/>
      </c>
      <c r="DK118" s="102"/>
      <c r="DL118" s="103"/>
      <c r="DM118" s="104" t="str">
        <f t="shared" si="1434"/>
        <v/>
      </c>
      <c r="DN118" s="105" t="str">
        <f t="shared" si="1435"/>
        <v/>
      </c>
      <c r="DO118" s="106" t="str">
        <f t="shared" si="1436"/>
        <v/>
      </c>
      <c r="DP118" s="107" t="str">
        <f t="shared" si="1437"/>
        <v/>
      </c>
      <c r="DQ118" s="108" t="str">
        <f t="shared" si="1438"/>
        <v/>
      </c>
      <c r="DR118" s="2" t="str">
        <f t="shared" si="1439"/>
        <v/>
      </c>
      <c r="DS118" s="99"/>
      <c r="DT118" s="244"/>
      <c r="DU118" s="100">
        <f t="shared" si="1046"/>
        <v>43830</v>
      </c>
      <c r="DV118" s="101" t="str">
        <f t="shared" ref="DV118" si="1562">IF(DY118="","",DU$1)</f>
        <v>Solberg III</v>
      </c>
      <c r="DW118" s="102">
        <f t="shared" ref="DW118" si="1563">IF(DY118="","",DU$2)</f>
        <v>43487</v>
      </c>
      <c r="DX118" s="102">
        <f t="shared" ref="DX118" si="1564">IF(DY118="","",DU$3)</f>
        <v>43830</v>
      </c>
      <c r="DY118" s="104" t="str">
        <f t="shared" ref="DY118" si="1565">IF(EF118="","",IF(ISNUMBER(SEARCH(":",EF118)),MID(EF118,FIND(":",EF118)+2,FIND("(",EF118)-FIND(":",EF118)-3),LEFT(EF118,FIND("(",EF118)-2)))</f>
        <v>Nikolai Astrup</v>
      </c>
      <c r="DZ118" s="105" t="str">
        <f t="shared" ref="DZ118" si="1566">IF(EF118="","",MID(EF118,FIND("(",EF118)+1,4))</f>
        <v>1978</v>
      </c>
      <c r="EA118" s="106" t="str">
        <f t="shared" ref="EA118" si="1567">IF(ISNUMBER(SEARCH("*female*",EF118)),"female",IF(ISNUMBER(SEARCH("*male*",EF118)),"male",""))</f>
        <v>male</v>
      </c>
      <c r="EB118" s="107" t="str">
        <f t="shared" ref="EB118" si="1568">IF(EF118="","",IF(ISERROR(MID(EF118,FIND("male,",EF118)+6,(FIND(")",EF118)-(FIND("male,",EF118)+6))))=TRUE,"missing/error",MID(EF118,FIND("male,",EF118)+6,(FIND(")",EF118)-(FIND("male,",EF118)+6)))))</f>
        <v>no_h01</v>
      </c>
      <c r="EC118" s="108" t="str">
        <f t="shared" ref="EC118" si="1569">IF(DY118="","",(MID(DY118,(SEARCH("^^",SUBSTITUTE(DY118," ","^^",LEN(DY118)-LEN(SUBSTITUTE(DY118," ","")))))+1,99)&amp;"_"&amp;LEFT(DY118,FIND(" ",DY118)-1)&amp;"_"&amp;DZ118))</f>
        <v>Astrup_Nikolai_1978</v>
      </c>
      <c r="ED118" s="2" t="str">
        <f t="shared" si="1446"/>
        <v/>
      </c>
      <c r="EE118" s="99"/>
      <c r="EF118" s="244" t="s">
        <v>933</v>
      </c>
      <c r="EG118" s="100" t="str">
        <f t="shared" si="1047"/>
        <v/>
      </c>
      <c r="EH118" s="101" t="str">
        <f t="shared" si="1447"/>
        <v/>
      </c>
      <c r="EI118" s="102" t="str">
        <f t="shared" si="1448"/>
        <v/>
      </c>
      <c r="EJ118" s="102" t="str">
        <f t="shared" si="1363"/>
        <v/>
      </c>
      <c r="EK118" s="104" t="str">
        <f t="shared" si="1449"/>
        <v/>
      </c>
      <c r="EL118" s="105" t="str">
        <f t="shared" si="1450"/>
        <v/>
      </c>
      <c r="EM118" s="106" t="str">
        <f t="shared" si="1451"/>
        <v/>
      </c>
      <c r="EN118" s="107" t="str">
        <f t="shared" si="1452"/>
        <v/>
      </c>
      <c r="EO118" s="108" t="str">
        <f t="shared" si="1453"/>
        <v/>
      </c>
      <c r="EP118" s="2" t="str">
        <f t="shared" si="1454"/>
        <v/>
      </c>
      <c r="EQ118" s="99"/>
      <c r="ER118" s="244"/>
      <c r="ES118" s="100" t="str">
        <f t="shared" si="1048"/>
        <v/>
      </c>
      <c r="ET118" s="101" t="str">
        <f t="shared" si="1049"/>
        <v/>
      </c>
      <c r="EU118" s="102" t="str">
        <f t="shared" si="1050"/>
        <v/>
      </c>
      <c r="EV118" s="102" t="str">
        <f t="shared" si="1051"/>
        <v/>
      </c>
      <c r="EW118" s="104" t="str">
        <f t="shared" si="1052"/>
        <v/>
      </c>
      <c r="EX118" s="105" t="str">
        <f t="shared" si="1053"/>
        <v/>
      </c>
      <c r="EY118" s="106" t="str">
        <f t="shared" si="1054"/>
        <v/>
      </c>
      <c r="EZ118" s="107" t="str">
        <f t="shared" si="1055"/>
        <v/>
      </c>
      <c r="FA118" s="108" t="str">
        <f t="shared" si="1056"/>
        <v/>
      </c>
      <c r="FB118" s="2" t="str">
        <f t="shared" si="1057"/>
        <v/>
      </c>
      <c r="FC118" s="99"/>
      <c r="FD118" s="244"/>
      <c r="FE118" s="100"/>
      <c r="FF118" s="101" t="str">
        <f t="shared" si="1455"/>
        <v/>
      </c>
      <c r="FG118" s="102"/>
      <c r="FH118" s="103"/>
      <c r="FI118" s="104" t="str">
        <f t="shared" si="1456"/>
        <v/>
      </c>
      <c r="FJ118" s="105" t="str">
        <f t="shared" si="1457"/>
        <v/>
      </c>
      <c r="FK118" s="106" t="str">
        <f t="shared" si="1458"/>
        <v/>
      </c>
      <c r="FL118" s="107" t="str">
        <f t="shared" si="1459"/>
        <v/>
      </c>
      <c r="FM118" s="108" t="str">
        <f t="shared" si="1460"/>
        <v/>
      </c>
      <c r="FN118" s="2" t="str">
        <f t="shared" si="1461"/>
        <v/>
      </c>
      <c r="FO118" s="99"/>
      <c r="FP118" s="244"/>
      <c r="FQ118" s="100" t="str">
        <f t="shared" si="1462"/>
        <v/>
      </c>
      <c r="FR118" s="101" t="str">
        <f t="shared" si="1463"/>
        <v/>
      </c>
      <c r="FS118" s="102"/>
      <c r="FT118" s="103"/>
      <c r="FU118" s="104" t="str">
        <f t="shared" si="1464"/>
        <v/>
      </c>
      <c r="FV118" s="105" t="str">
        <f t="shared" si="1465"/>
        <v/>
      </c>
      <c r="FW118" s="106" t="str">
        <f t="shared" si="1466"/>
        <v/>
      </c>
      <c r="FX118" s="107" t="str">
        <f t="shared" si="1467"/>
        <v/>
      </c>
      <c r="FY118" s="108" t="str">
        <f t="shared" si="1468"/>
        <v/>
      </c>
      <c r="FZ118" s="2" t="str">
        <f t="shared" si="1469"/>
        <v/>
      </c>
      <c r="GA118" s="99"/>
      <c r="GB118" s="244"/>
      <c r="GC118" s="100" t="str">
        <f t="shared" si="1470"/>
        <v/>
      </c>
      <c r="GD118" s="101" t="str">
        <f t="shared" si="1471"/>
        <v/>
      </c>
      <c r="GE118" s="102"/>
      <c r="GF118" s="103"/>
      <c r="GG118" s="104" t="str">
        <f t="shared" si="1472"/>
        <v/>
      </c>
      <c r="GH118" s="105" t="str">
        <f t="shared" si="1473"/>
        <v/>
      </c>
      <c r="GI118" s="106" t="str">
        <f t="shared" si="1474"/>
        <v/>
      </c>
      <c r="GJ118" s="107" t="str">
        <f t="shared" si="1475"/>
        <v/>
      </c>
      <c r="GK118" s="108" t="str">
        <f t="shared" si="1476"/>
        <v/>
      </c>
      <c r="GL118" s="2" t="str">
        <f t="shared" si="1477"/>
        <v/>
      </c>
      <c r="GM118" s="99"/>
      <c r="GN118" s="244"/>
      <c r="GO118" s="100" t="str">
        <f t="shared" si="1478"/>
        <v/>
      </c>
      <c r="GP118" s="101" t="str">
        <f t="shared" si="1479"/>
        <v/>
      </c>
      <c r="GQ118" s="102"/>
      <c r="GR118" s="103"/>
      <c r="GS118" s="104" t="str">
        <f t="shared" si="1480"/>
        <v/>
      </c>
      <c r="GT118" s="105" t="str">
        <f t="shared" si="1481"/>
        <v/>
      </c>
      <c r="GU118" s="106" t="str">
        <f t="shared" si="1482"/>
        <v/>
      </c>
      <c r="GV118" s="107" t="str">
        <f t="shared" si="1483"/>
        <v/>
      </c>
      <c r="GW118" s="108" t="str">
        <f t="shared" si="1484"/>
        <v/>
      </c>
      <c r="GX118" s="2" t="str">
        <f t="shared" si="1485"/>
        <v/>
      </c>
      <c r="GY118" s="99"/>
      <c r="GZ118" s="244"/>
      <c r="HA118" s="100" t="str">
        <f t="shared" si="1486"/>
        <v/>
      </c>
      <c r="HB118" s="101" t="str">
        <f t="shared" si="1487"/>
        <v/>
      </c>
      <c r="HC118" s="102"/>
      <c r="HD118" s="103"/>
      <c r="HE118" s="104" t="str">
        <f t="shared" si="1488"/>
        <v/>
      </c>
      <c r="HF118" s="105" t="str">
        <f t="shared" si="1489"/>
        <v/>
      </c>
      <c r="HG118" s="106" t="str">
        <f t="shared" si="1490"/>
        <v/>
      </c>
      <c r="HH118" s="107" t="str">
        <f t="shared" si="1491"/>
        <v/>
      </c>
      <c r="HI118" s="108" t="str">
        <f t="shared" si="1492"/>
        <v/>
      </c>
      <c r="HJ118" s="2" t="str">
        <f t="shared" si="1493"/>
        <v/>
      </c>
      <c r="HK118" s="99"/>
      <c r="HL118" s="244"/>
      <c r="HM118" s="100" t="str">
        <f t="shared" si="1494"/>
        <v/>
      </c>
      <c r="HN118" s="101" t="str">
        <f t="shared" si="1495"/>
        <v/>
      </c>
      <c r="HO118" s="102"/>
      <c r="HP118" s="103"/>
      <c r="HQ118" s="104" t="str">
        <f t="shared" si="1496"/>
        <v/>
      </c>
      <c r="HR118" s="105" t="str">
        <f t="shared" si="1497"/>
        <v/>
      </c>
      <c r="HS118" s="106" t="str">
        <f t="shared" si="1498"/>
        <v/>
      </c>
      <c r="HT118" s="107" t="str">
        <f t="shared" si="1499"/>
        <v/>
      </c>
      <c r="HU118" s="108" t="str">
        <f t="shared" si="1500"/>
        <v/>
      </c>
      <c r="HV118" s="2" t="str">
        <f t="shared" si="1501"/>
        <v/>
      </c>
      <c r="HW118" s="99"/>
      <c r="HX118" s="244"/>
      <c r="HY118" s="100" t="str">
        <f t="shared" si="1502"/>
        <v/>
      </c>
      <c r="HZ118" s="101" t="str">
        <f t="shared" si="1503"/>
        <v/>
      </c>
      <c r="IA118" s="102"/>
      <c r="IB118" s="103"/>
      <c r="IC118" s="104" t="str">
        <f t="shared" si="1504"/>
        <v/>
      </c>
      <c r="ID118" s="105" t="str">
        <f t="shared" si="1505"/>
        <v/>
      </c>
      <c r="IE118" s="106" t="str">
        <f t="shared" si="1506"/>
        <v/>
      </c>
      <c r="IF118" s="107" t="str">
        <f t="shared" si="1507"/>
        <v/>
      </c>
      <c r="IG118" s="108" t="str">
        <f t="shared" si="1508"/>
        <v/>
      </c>
      <c r="IH118" s="2" t="str">
        <f t="shared" si="1509"/>
        <v/>
      </c>
      <c r="II118" s="99"/>
      <c r="IJ118" s="244"/>
      <c r="IK118" s="100" t="str">
        <f t="shared" si="1510"/>
        <v/>
      </c>
      <c r="IL118" s="101" t="str">
        <f t="shared" si="1511"/>
        <v/>
      </c>
      <c r="IM118" s="102"/>
      <c r="IN118" s="103"/>
      <c r="IO118" s="104" t="str">
        <f t="shared" si="1512"/>
        <v/>
      </c>
      <c r="IP118" s="105" t="str">
        <f t="shared" si="1513"/>
        <v/>
      </c>
      <c r="IQ118" s="106" t="str">
        <f t="shared" si="1514"/>
        <v/>
      </c>
      <c r="IR118" s="107" t="str">
        <f t="shared" si="1515"/>
        <v/>
      </c>
      <c r="IS118" s="108" t="str">
        <f t="shared" si="1516"/>
        <v/>
      </c>
      <c r="IT118" s="2" t="str">
        <f t="shared" si="1517"/>
        <v/>
      </c>
      <c r="IU118" s="99"/>
      <c r="IV118" s="244"/>
      <c r="IW118" s="100" t="str">
        <f t="shared" si="1518"/>
        <v/>
      </c>
      <c r="IX118" s="101" t="str">
        <f t="shared" si="1519"/>
        <v/>
      </c>
      <c r="IY118" s="102"/>
      <c r="IZ118" s="103"/>
      <c r="JA118" s="104" t="str">
        <f t="shared" si="1520"/>
        <v/>
      </c>
      <c r="JB118" s="105" t="str">
        <f t="shared" si="1521"/>
        <v/>
      </c>
      <c r="JC118" s="106" t="str">
        <f t="shared" si="1522"/>
        <v/>
      </c>
      <c r="JD118" s="107" t="str">
        <f t="shared" si="1523"/>
        <v/>
      </c>
      <c r="JE118" s="108" t="str">
        <f t="shared" si="1524"/>
        <v/>
      </c>
      <c r="JF118" s="2" t="str">
        <f t="shared" si="1525"/>
        <v/>
      </c>
      <c r="JG118" s="99"/>
      <c r="JH118" s="244"/>
      <c r="JI118" s="100" t="str">
        <f t="shared" si="1526"/>
        <v/>
      </c>
      <c r="JJ118" s="101" t="str">
        <f t="shared" si="1527"/>
        <v/>
      </c>
      <c r="JK118" s="102"/>
      <c r="JL118" s="103"/>
      <c r="JM118" s="104" t="str">
        <f t="shared" si="1528"/>
        <v/>
      </c>
      <c r="JN118" s="105" t="str">
        <f t="shared" si="1529"/>
        <v/>
      </c>
      <c r="JO118" s="106" t="str">
        <f t="shared" si="1530"/>
        <v/>
      </c>
      <c r="JP118" s="107" t="str">
        <f t="shared" si="1531"/>
        <v/>
      </c>
      <c r="JQ118" s="108" t="str">
        <f t="shared" si="1532"/>
        <v/>
      </c>
      <c r="JR118" s="2" t="str">
        <f t="shared" si="1533"/>
        <v/>
      </c>
      <c r="JS118" s="99"/>
      <c r="JT118" s="244"/>
      <c r="JU118" s="100" t="str">
        <f t="shared" si="1534"/>
        <v/>
      </c>
      <c r="JV118" s="101" t="str">
        <f t="shared" si="1535"/>
        <v/>
      </c>
      <c r="JW118" s="102"/>
      <c r="JX118" s="103"/>
      <c r="JY118" s="104" t="str">
        <f t="shared" si="1536"/>
        <v/>
      </c>
      <c r="JZ118" s="105" t="str">
        <f t="shared" si="1537"/>
        <v/>
      </c>
      <c r="KA118" s="106" t="str">
        <f t="shared" si="1538"/>
        <v/>
      </c>
      <c r="KB118" s="107" t="str">
        <f t="shared" si="1539"/>
        <v/>
      </c>
      <c r="KC118" s="108" t="str">
        <f t="shared" si="1540"/>
        <v/>
      </c>
      <c r="KD118" s="2" t="str">
        <f t="shared" si="1541"/>
        <v/>
      </c>
      <c r="KE118" s="99"/>
      <c r="KF118" s="244"/>
    </row>
    <row r="119" spans="1:292" ht="13.5" customHeight="1" x14ac:dyDescent="0.25">
      <c r="A119" s="20"/>
      <c r="B119" s="2" t="s">
        <v>937</v>
      </c>
      <c r="C119" s="2" t="s">
        <v>938</v>
      </c>
      <c r="E119" s="100" t="str">
        <f t="shared" si="1364"/>
        <v/>
      </c>
      <c r="F119" s="101" t="str">
        <f t="shared" si="1365"/>
        <v/>
      </c>
      <c r="G119" s="102"/>
      <c r="H119" s="103"/>
      <c r="I119" s="104" t="str">
        <f t="shared" si="1366"/>
        <v/>
      </c>
      <c r="J119" s="105" t="str">
        <f t="shared" si="1367"/>
        <v/>
      </c>
      <c r="K119" s="106" t="str">
        <f t="shared" si="1368"/>
        <v/>
      </c>
      <c r="L119" s="107" t="str">
        <f t="shared" si="1369"/>
        <v/>
      </c>
      <c r="M119" s="108" t="str">
        <f t="shared" si="1370"/>
        <v/>
      </c>
      <c r="N119" s="2" t="str">
        <f t="shared" si="1371"/>
        <v/>
      </c>
      <c r="O119" s="99"/>
      <c r="P119" s="244"/>
      <c r="Q119" s="100" t="str">
        <f t="shared" si="1372"/>
        <v/>
      </c>
      <c r="R119" s="101" t="str">
        <f t="shared" si="1373"/>
        <v/>
      </c>
      <c r="S119" s="102"/>
      <c r="T119" s="103"/>
      <c r="U119" s="104" t="str">
        <f t="shared" si="1374"/>
        <v/>
      </c>
      <c r="V119" s="105" t="str">
        <f t="shared" si="1375"/>
        <v/>
      </c>
      <c r="W119" s="106" t="str">
        <f t="shared" si="1376"/>
        <v/>
      </c>
      <c r="X119" s="107" t="str">
        <f t="shared" si="1377"/>
        <v/>
      </c>
      <c r="Y119" s="108" t="str">
        <f t="shared" si="1378"/>
        <v/>
      </c>
      <c r="Z119" s="2" t="str">
        <f t="shared" si="1379"/>
        <v/>
      </c>
      <c r="AA119" s="99"/>
      <c r="AB119" s="244"/>
      <c r="AC119" s="100" t="str">
        <f t="shared" si="1380"/>
        <v/>
      </c>
      <c r="AD119" s="101" t="str">
        <f t="shared" si="1381"/>
        <v/>
      </c>
      <c r="AE119" s="102"/>
      <c r="AF119" s="103"/>
      <c r="AG119" s="104" t="str">
        <f t="shared" si="1382"/>
        <v/>
      </c>
      <c r="AH119" s="105" t="str">
        <f t="shared" si="1383"/>
        <v/>
      </c>
      <c r="AI119" s="106" t="str">
        <f t="shared" si="1384"/>
        <v/>
      </c>
      <c r="AJ119" s="107" t="str">
        <f t="shared" si="1385"/>
        <v/>
      </c>
      <c r="AK119" s="108" t="str">
        <f t="shared" si="1386"/>
        <v/>
      </c>
      <c r="AL119" s="2" t="str">
        <f t="shared" si="1387"/>
        <v/>
      </c>
      <c r="AM119" s="99"/>
      <c r="AN119" s="244"/>
      <c r="AO119" s="100" t="str">
        <f t="shared" si="1388"/>
        <v/>
      </c>
      <c r="AP119" s="101" t="str">
        <f t="shared" si="1389"/>
        <v/>
      </c>
      <c r="AQ119" s="102"/>
      <c r="AR119" s="103"/>
      <c r="AS119" s="104" t="str">
        <f t="shared" si="1390"/>
        <v/>
      </c>
      <c r="AT119" s="105" t="str">
        <f t="shared" si="1391"/>
        <v/>
      </c>
      <c r="AU119" s="106" t="str">
        <f t="shared" si="1392"/>
        <v/>
      </c>
      <c r="AV119" s="107" t="s">
        <v>292</v>
      </c>
      <c r="AW119" s="108" t="str">
        <f t="shared" si="1393"/>
        <v/>
      </c>
      <c r="AX119" s="2" t="str">
        <f t="shared" si="1394"/>
        <v/>
      </c>
      <c r="AY119" s="99"/>
      <c r="AZ119" s="244"/>
      <c r="BA119" s="100" t="str">
        <f t="shared" si="1395"/>
        <v/>
      </c>
      <c r="BB119" s="101" t="str">
        <f t="shared" si="1396"/>
        <v/>
      </c>
      <c r="BC119" s="102"/>
      <c r="BD119" s="103"/>
      <c r="BE119" s="104" t="str">
        <f t="shared" si="1397"/>
        <v/>
      </c>
      <c r="BF119" s="105" t="str">
        <f t="shared" si="1398"/>
        <v/>
      </c>
      <c r="BG119" s="106" t="str">
        <f t="shared" si="1399"/>
        <v/>
      </c>
      <c r="BH119" s="107" t="str">
        <f t="shared" si="1400"/>
        <v/>
      </c>
      <c r="BI119" s="108" t="str">
        <f t="shared" si="1401"/>
        <v/>
      </c>
      <c r="BJ119" s="2" t="str">
        <f t="shared" si="1402"/>
        <v/>
      </c>
      <c r="BK119" s="99"/>
      <c r="BL119" s="244"/>
      <c r="BM119" s="100" t="str">
        <f t="shared" si="1403"/>
        <v/>
      </c>
      <c r="BN119" s="101" t="str">
        <f t="shared" si="1404"/>
        <v/>
      </c>
      <c r="BO119" s="102"/>
      <c r="BP119" s="103"/>
      <c r="BQ119" s="104" t="str">
        <f t="shared" si="1405"/>
        <v/>
      </c>
      <c r="BR119" s="105" t="str">
        <f t="shared" si="1406"/>
        <v/>
      </c>
      <c r="BS119" s="106" t="str">
        <f t="shared" si="1407"/>
        <v/>
      </c>
      <c r="BT119" s="107" t="s">
        <v>292</v>
      </c>
      <c r="BU119" s="108" t="str">
        <f t="shared" si="1408"/>
        <v/>
      </c>
      <c r="BV119" s="2" t="str">
        <f t="shared" si="1409"/>
        <v/>
      </c>
      <c r="BW119" s="99"/>
      <c r="BX119" s="244"/>
      <c r="BY119" s="100" t="str">
        <f t="shared" si="1410"/>
        <v/>
      </c>
      <c r="BZ119" s="101" t="str">
        <f t="shared" si="1411"/>
        <v/>
      </c>
      <c r="CA119" s="102"/>
      <c r="CB119" s="103"/>
      <c r="CC119" s="104" t="str">
        <f t="shared" si="1412"/>
        <v/>
      </c>
      <c r="CD119" s="105" t="str">
        <f t="shared" si="1413"/>
        <v/>
      </c>
      <c r="CE119" s="106" t="str">
        <f t="shared" si="1414"/>
        <v/>
      </c>
      <c r="CF119" s="107" t="s">
        <v>292</v>
      </c>
      <c r="CG119" s="108" t="str">
        <f t="shared" si="1415"/>
        <v/>
      </c>
      <c r="CH119" s="2" t="str">
        <f t="shared" si="1416"/>
        <v/>
      </c>
      <c r="CI119" s="99"/>
      <c r="CK119" s="100" t="str">
        <f t="shared" si="1417"/>
        <v/>
      </c>
      <c r="CL119" s="101" t="str">
        <f t="shared" si="1418"/>
        <v/>
      </c>
      <c r="CM119" s="102"/>
      <c r="CN119" s="103"/>
      <c r="CO119" s="104" t="str">
        <f t="shared" si="1419"/>
        <v/>
      </c>
      <c r="CP119" s="105" t="str">
        <f t="shared" si="1420"/>
        <v/>
      </c>
      <c r="CQ119" s="106" t="str">
        <f t="shared" si="1421"/>
        <v/>
      </c>
      <c r="CR119" s="107" t="s">
        <v>292</v>
      </c>
      <c r="CS119" s="108" t="str">
        <f t="shared" si="1422"/>
        <v/>
      </c>
      <c r="CT119" s="2" t="str">
        <f t="shared" si="1423"/>
        <v/>
      </c>
      <c r="CU119" s="99"/>
      <c r="CV119" s="244"/>
      <c r="CW119" s="100" t="str">
        <f t="shared" si="1424"/>
        <v/>
      </c>
      <c r="CX119" s="101" t="str">
        <f t="shared" si="1425"/>
        <v/>
      </c>
      <c r="CY119" s="102" t="str">
        <f t="shared" si="1211"/>
        <v/>
      </c>
      <c r="CZ119" s="102" t="str">
        <f t="shared" si="1212"/>
        <v/>
      </c>
      <c r="DA119" s="104" t="str">
        <f t="shared" si="1426"/>
        <v/>
      </c>
      <c r="DB119" s="105" t="str">
        <f t="shared" si="1427"/>
        <v/>
      </c>
      <c r="DC119" s="106" t="str">
        <f t="shared" si="1428"/>
        <v/>
      </c>
      <c r="DD119" s="107" t="str">
        <f t="shared" si="1429"/>
        <v/>
      </c>
      <c r="DE119" s="108" t="str">
        <f t="shared" si="1430"/>
        <v/>
      </c>
      <c r="DF119" s="2" t="str">
        <f t="shared" si="1431"/>
        <v/>
      </c>
      <c r="DG119" s="99"/>
      <c r="DH119" s="244"/>
      <c r="DI119" s="100" t="str">
        <f t="shared" si="1432"/>
        <v/>
      </c>
      <c r="DJ119" s="101" t="str">
        <f t="shared" si="1433"/>
        <v/>
      </c>
      <c r="DK119" s="102"/>
      <c r="DL119" s="103"/>
      <c r="DM119" s="104" t="str">
        <f t="shared" si="1434"/>
        <v/>
      </c>
      <c r="DN119" s="105" t="str">
        <f t="shared" si="1435"/>
        <v/>
      </c>
      <c r="DO119" s="106" t="str">
        <f t="shared" si="1436"/>
        <v/>
      </c>
      <c r="DP119" s="107" t="str">
        <f t="shared" si="1437"/>
        <v/>
      </c>
      <c r="DQ119" s="108" t="str">
        <f t="shared" si="1438"/>
        <v/>
      </c>
      <c r="DR119" s="2" t="str">
        <f t="shared" si="1439"/>
        <v/>
      </c>
      <c r="DS119" s="99"/>
      <c r="DT119" s="244"/>
      <c r="DU119" s="100">
        <f t="shared" si="1046"/>
        <v>43830</v>
      </c>
      <c r="DV119" s="101" t="str">
        <f t="shared" ref="DV119" si="1570">IF(DY119="","",DU$1)</f>
        <v>Solberg III</v>
      </c>
      <c r="DW119" s="102">
        <f t="shared" ref="DW119" si="1571">IF(DY119="","",DU$2)</f>
        <v>43487</v>
      </c>
      <c r="DX119" s="102">
        <v>43588</v>
      </c>
      <c r="DY119" s="104" t="str">
        <f t="shared" ref="DY119" si="1572">IF(EF119="","",IF(ISNUMBER(SEARCH(":",EF119)),MID(EF119,FIND(":",EF119)+2,FIND("(",EF119)-FIND(":",EF119)-3),LEFT(EF119,FIND("(",EF119)-2)))</f>
        <v>Åse Michaelsen</v>
      </c>
      <c r="DZ119" s="105" t="str">
        <f t="shared" ref="DZ119" si="1573">IF(EF119="","",MID(EF119,FIND("(",EF119)+1,4))</f>
        <v>1960</v>
      </c>
      <c r="EA119" s="106" t="str">
        <f t="shared" ref="EA119" si="1574">IF(ISNUMBER(SEARCH("*female*",EF119)),"female",IF(ISNUMBER(SEARCH("*male*",EF119)),"male",""))</f>
        <v>female</v>
      </c>
      <c r="EB119" s="107" t="str">
        <f t="shared" ref="EB119" si="1575">IF(EF119="","",IF(ISERROR(MID(EF119,FIND("male,",EF119)+6,(FIND(")",EF119)-(FIND("male,",EF119)+6))))=TRUE,"missing/error",MID(EF119,FIND("male,",EF119)+6,(FIND(")",EF119)-(FIND("male,",EF119)+6)))))</f>
        <v>no_frp01</v>
      </c>
      <c r="EC119" s="108" t="str">
        <f t="shared" ref="EC119" si="1576">IF(DY119="","",(MID(DY119,(SEARCH("^^",SUBSTITUTE(DY119," ","^^",LEN(DY119)-LEN(SUBSTITUTE(DY119," ","")))))+1,99)&amp;"_"&amp;LEFT(DY119,FIND(" ",DY119)-1)&amp;"_"&amp;DZ119))</f>
        <v>Michaelsen_Åse_1960</v>
      </c>
      <c r="ED119" s="2" t="str">
        <f t="shared" si="1446"/>
        <v/>
      </c>
      <c r="EE119" s="99" t="s">
        <v>603</v>
      </c>
      <c r="EF119" s="244" t="s">
        <v>939</v>
      </c>
      <c r="EG119" s="100" t="str">
        <f t="shared" si="1047"/>
        <v/>
      </c>
      <c r="EH119" s="101" t="str">
        <f t="shared" si="1447"/>
        <v/>
      </c>
      <c r="EI119" s="102" t="str">
        <f t="shared" si="1448"/>
        <v/>
      </c>
      <c r="EJ119" s="102" t="str">
        <f t="shared" si="1363"/>
        <v/>
      </c>
      <c r="EK119" s="104" t="str">
        <f t="shared" si="1449"/>
        <v/>
      </c>
      <c r="EL119" s="105" t="str">
        <f t="shared" si="1450"/>
        <v/>
      </c>
      <c r="EM119" s="106" t="str">
        <f t="shared" si="1451"/>
        <v/>
      </c>
      <c r="EN119" s="107" t="str">
        <f t="shared" si="1452"/>
        <v/>
      </c>
      <c r="EO119" s="108" t="str">
        <f t="shared" si="1453"/>
        <v/>
      </c>
      <c r="EP119" s="2" t="str">
        <f t="shared" si="1454"/>
        <v/>
      </c>
      <c r="EQ119" s="99"/>
      <c r="ER119" s="244"/>
      <c r="ES119" s="100" t="str">
        <f t="shared" si="1048"/>
        <v/>
      </c>
      <c r="ET119" s="101" t="str">
        <f t="shared" si="1049"/>
        <v/>
      </c>
      <c r="EU119" s="102" t="str">
        <f t="shared" si="1050"/>
        <v/>
      </c>
      <c r="EV119" s="102" t="str">
        <f t="shared" si="1051"/>
        <v/>
      </c>
      <c r="EW119" s="104" t="str">
        <f t="shared" si="1052"/>
        <v/>
      </c>
      <c r="EX119" s="105" t="str">
        <f t="shared" si="1053"/>
        <v/>
      </c>
      <c r="EY119" s="106" t="str">
        <f t="shared" si="1054"/>
        <v/>
      </c>
      <c r="EZ119" s="107" t="str">
        <f t="shared" si="1055"/>
        <v/>
      </c>
      <c r="FA119" s="108" t="str">
        <f t="shared" si="1056"/>
        <v/>
      </c>
      <c r="FB119" s="2" t="str">
        <f t="shared" si="1057"/>
        <v/>
      </c>
      <c r="FC119" s="99"/>
      <c r="FD119" s="244"/>
      <c r="FE119" s="100"/>
      <c r="FF119" s="101" t="str">
        <f t="shared" si="1455"/>
        <v/>
      </c>
      <c r="FG119" s="102"/>
      <c r="FH119" s="103"/>
      <c r="FI119" s="104" t="str">
        <f t="shared" si="1456"/>
        <v/>
      </c>
      <c r="FJ119" s="105" t="str">
        <f t="shared" si="1457"/>
        <v/>
      </c>
      <c r="FK119" s="106" t="str">
        <f t="shared" si="1458"/>
        <v/>
      </c>
      <c r="FL119" s="107" t="str">
        <f t="shared" si="1459"/>
        <v/>
      </c>
      <c r="FM119" s="108" t="str">
        <f t="shared" si="1460"/>
        <v/>
      </c>
      <c r="FN119" s="2" t="str">
        <f t="shared" si="1461"/>
        <v/>
      </c>
      <c r="FO119" s="99"/>
      <c r="FP119" s="244"/>
      <c r="FQ119" s="100" t="str">
        <f t="shared" si="1462"/>
        <v/>
      </c>
      <c r="FR119" s="101" t="str">
        <f t="shared" si="1463"/>
        <v/>
      </c>
      <c r="FS119" s="102"/>
      <c r="FT119" s="103"/>
      <c r="FU119" s="104" t="str">
        <f t="shared" si="1464"/>
        <v/>
      </c>
      <c r="FV119" s="105" t="str">
        <f t="shared" si="1465"/>
        <v/>
      </c>
      <c r="FW119" s="106" t="str">
        <f t="shared" si="1466"/>
        <v/>
      </c>
      <c r="FX119" s="107" t="str">
        <f t="shared" si="1467"/>
        <v/>
      </c>
      <c r="FY119" s="108" t="str">
        <f t="shared" si="1468"/>
        <v/>
      </c>
      <c r="FZ119" s="2" t="str">
        <f t="shared" si="1469"/>
        <v/>
      </c>
      <c r="GA119" s="99"/>
      <c r="GB119" s="244"/>
      <c r="GC119" s="100" t="str">
        <f t="shared" si="1470"/>
        <v/>
      </c>
      <c r="GD119" s="101" t="str">
        <f t="shared" si="1471"/>
        <v/>
      </c>
      <c r="GE119" s="102"/>
      <c r="GF119" s="103"/>
      <c r="GG119" s="104" t="str">
        <f t="shared" si="1472"/>
        <v/>
      </c>
      <c r="GH119" s="105" t="str">
        <f t="shared" si="1473"/>
        <v/>
      </c>
      <c r="GI119" s="106" t="str">
        <f t="shared" si="1474"/>
        <v/>
      </c>
      <c r="GJ119" s="107" t="str">
        <f t="shared" si="1475"/>
        <v/>
      </c>
      <c r="GK119" s="108" t="str">
        <f t="shared" si="1476"/>
        <v/>
      </c>
      <c r="GL119" s="2" t="str">
        <f t="shared" si="1477"/>
        <v/>
      </c>
      <c r="GM119" s="99"/>
      <c r="GN119" s="244"/>
      <c r="GO119" s="100" t="str">
        <f t="shared" si="1478"/>
        <v/>
      </c>
      <c r="GP119" s="101" t="str">
        <f t="shared" si="1479"/>
        <v/>
      </c>
      <c r="GQ119" s="102"/>
      <c r="GR119" s="103"/>
      <c r="GS119" s="104" t="str">
        <f t="shared" si="1480"/>
        <v/>
      </c>
      <c r="GT119" s="105" t="str">
        <f t="shared" si="1481"/>
        <v/>
      </c>
      <c r="GU119" s="106" t="str">
        <f t="shared" si="1482"/>
        <v/>
      </c>
      <c r="GV119" s="107" t="str">
        <f t="shared" si="1483"/>
        <v/>
      </c>
      <c r="GW119" s="108" t="str">
        <f t="shared" si="1484"/>
        <v/>
      </c>
      <c r="GX119" s="2" t="str">
        <f t="shared" si="1485"/>
        <v/>
      </c>
      <c r="GY119" s="99"/>
      <c r="GZ119" s="244"/>
      <c r="HA119" s="100" t="str">
        <f t="shared" si="1486"/>
        <v/>
      </c>
      <c r="HB119" s="101" t="str">
        <f t="shared" si="1487"/>
        <v/>
      </c>
      <c r="HC119" s="102"/>
      <c r="HD119" s="103"/>
      <c r="HE119" s="104" t="str">
        <f t="shared" si="1488"/>
        <v/>
      </c>
      <c r="HF119" s="105" t="str">
        <f t="shared" si="1489"/>
        <v/>
      </c>
      <c r="HG119" s="106" t="str">
        <f t="shared" si="1490"/>
        <v/>
      </c>
      <c r="HH119" s="107" t="str">
        <f t="shared" si="1491"/>
        <v/>
      </c>
      <c r="HI119" s="108" t="str">
        <f t="shared" si="1492"/>
        <v/>
      </c>
      <c r="HJ119" s="2" t="str">
        <f t="shared" si="1493"/>
        <v/>
      </c>
      <c r="HK119" s="99"/>
      <c r="HL119" s="244"/>
      <c r="HM119" s="100" t="str">
        <f t="shared" si="1494"/>
        <v/>
      </c>
      <c r="HN119" s="101" t="str">
        <f t="shared" si="1495"/>
        <v/>
      </c>
      <c r="HO119" s="102"/>
      <c r="HP119" s="103"/>
      <c r="HQ119" s="104" t="str">
        <f t="shared" si="1496"/>
        <v/>
      </c>
      <c r="HR119" s="105" t="str">
        <f t="shared" si="1497"/>
        <v/>
      </c>
      <c r="HS119" s="106" t="str">
        <f t="shared" si="1498"/>
        <v/>
      </c>
      <c r="HT119" s="107" t="str">
        <f t="shared" si="1499"/>
        <v/>
      </c>
      <c r="HU119" s="108" t="str">
        <f t="shared" si="1500"/>
        <v/>
      </c>
      <c r="HV119" s="2" t="str">
        <f t="shared" si="1501"/>
        <v/>
      </c>
      <c r="HW119" s="99"/>
      <c r="HX119" s="244"/>
      <c r="HY119" s="100" t="str">
        <f t="shared" si="1502"/>
        <v/>
      </c>
      <c r="HZ119" s="101" t="str">
        <f t="shared" si="1503"/>
        <v/>
      </c>
      <c r="IA119" s="102"/>
      <c r="IB119" s="103"/>
      <c r="IC119" s="104" t="str">
        <f t="shared" si="1504"/>
        <v/>
      </c>
      <c r="ID119" s="105" t="str">
        <f t="shared" si="1505"/>
        <v/>
      </c>
      <c r="IE119" s="106" t="str">
        <f t="shared" si="1506"/>
        <v/>
      </c>
      <c r="IF119" s="107" t="str">
        <f t="shared" si="1507"/>
        <v/>
      </c>
      <c r="IG119" s="108" t="str">
        <f t="shared" si="1508"/>
        <v/>
      </c>
      <c r="IH119" s="2" t="str">
        <f t="shared" si="1509"/>
        <v/>
      </c>
      <c r="II119" s="99"/>
      <c r="IJ119" s="244"/>
      <c r="IK119" s="100" t="str">
        <f t="shared" si="1510"/>
        <v/>
      </c>
      <c r="IL119" s="101" t="str">
        <f t="shared" si="1511"/>
        <v/>
      </c>
      <c r="IM119" s="102"/>
      <c r="IN119" s="103"/>
      <c r="IO119" s="104" t="str">
        <f t="shared" si="1512"/>
        <v/>
      </c>
      <c r="IP119" s="105" t="str">
        <f t="shared" si="1513"/>
        <v/>
      </c>
      <c r="IQ119" s="106" t="str">
        <f t="shared" si="1514"/>
        <v/>
      </c>
      <c r="IR119" s="107" t="str">
        <f t="shared" si="1515"/>
        <v/>
      </c>
      <c r="IS119" s="108" t="str">
        <f t="shared" si="1516"/>
        <v/>
      </c>
      <c r="IT119" s="2" t="str">
        <f t="shared" si="1517"/>
        <v/>
      </c>
      <c r="IU119" s="99"/>
      <c r="IV119" s="244"/>
      <c r="IW119" s="100" t="str">
        <f t="shared" si="1518"/>
        <v/>
      </c>
      <c r="IX119" s="101" t="str">
        <f t="shared" si="1519"/>
        <v/>
      </c>
      <c r="IY119" s="102"/>
      <c r="IZ119" s="103"/>
      <c r="JA119" s="104" t="str">
        <f t="shared" si="1520"/>
        <v/>
      </c>
      <c r="JB119" s="105" t="str">
        <f t="shared" si="1521"/>
        <v/>
      </c>
      <c r="JC119" s="106" t="str">
        <f t="shared" si="1522"/>
        <v/>
      </c>
      <c r="JD119" s="107" t="str">
        <f t="shared" si="1523"/>
        <v/>
      </c>
      <c r="JE119" s="108" t="str">
        <f t="shared" si="1524"/>
        <v/>
      </c>
      <c r="JF119" s="2" t="str">
        <f t="shared" si="1525"/>
        <v/>
      </c>
      <c r="JG119" s="99"/>
      <c r="JH119" s="244"/>
      <c r="JI119" s="100" t="str">
        <f t="shared" si="1526"/>
        <v/>
      </c>
      <c r="JJ119" s="101" t="str">
        <f t="shared" si="1527"/>
        <v/>
      </c>
      <c r="JK119" s="102"/>
      <c r="JL119" s="103"/>
      <c r="JM119" s="104" t="str">
        <f t="shared" si="1528"/>
        <v/>
      </c>
      <c r="JN119" s="105" t="str">
        <f t="shared" si="1529"/>
        <v/>
      </c>
      <c r="JO119" s="106" t="str">
        <f t="shared" si="1530"/>
        <v/>
      </c>
      <c r="JP119" s="107" t="str">
        <f t="shared" si="1531"/>
        <v/>
      </c>
      <c r="JQ119" s="108" t="str">
        <f t="shared" si="1532"/>
        <v/>
      </c>
      <c r="JR119" s="2" t="str">
        <f t="shared" si="1533"/>
        <v/>
      </c>
      <c r="JS119" s="99"/>
      <c r="JT119" s="244"/>
      <c r="JU119" s="100" t="str">
        <f t="shared" si="1534"/>
        <v/>
      </c>
      <c r="JV119" s="101" t="str">
        <f t="shared" si="1535"/>
        <v/>
      </c>
      <c r="JW119" s="102"/>
      <c r="JX119" s="103"/>
      <c r="JY119" s="104" t="str">
        <f t="shared" si="1536"/>
        <v/>
      </c>
      <c r="JZ119" s="105" t="str">
        <f t="shared" si="1537"/>
        <v/>
      </c>
      <c r="KA119" s="106" t="str">
        <f t="shared" si="1538"/>
        <v/>
      </c>
      <c r="KB119" s="107" t="str">
        <f t="shared" si="1539"/>
        <v/>
      </c>
      <c r="KC119" s="108" t="str">
        <f t="shared" si="1540"/>
        <v/>
      </c>
      <c r="KD119" s="2" t="str">
        <f t="shared" si="1541"/>
        <v/>
      </c>
      <c r="KE119" s="99"/>
      <c r="KF119" s="244"/>
    </row>
    <row r="120" spans="1:292" ht="13.5" customHeight="1" x14ac:dyDescent="0.25">
      <c r="A120" s="20"/>
      <c r="B120" s="2" t="s">
        <v>937</v>
      </c>
      <c r="C120" s="2" t="s">
        <v>938</v>
      </c>
      <c r="E120" s="100" t="str">
        <f t="shared" ref="E120" si="1577">IF(I120="","",E$3)</f>
        <v/>
      </c>
      <c r="F120" s="101" t="str">
        <f t="shared" ref="F120" si="1578">IF(I120="","",E$1)</f>
        <v/>
      </c>
      <c r="G120" s="102"/>
      <c r="H120" s="103"/>
      <c r="I120" s="104" t="str">
        <f t="shared" ref="I120" si="1579">IF(P120="","",IF(ISNUMBER(SEARCH(":",P120)),MID(P120,FIND(":",P120)+2,FIND("(",P120)-FIND(":",P120)-3),LEFT(P120,FIND("(",P120)-2)))</f>
        <v/>
      </c>
      <c r="J120" s="105" t="str">
        <f t="shared" ref="J120" si="1580">IF(P120="","",MID(P120,FIND("(",P120)+1,4))</f>
        <v/>
      </c>
      <c r="K120" s="106" t="str">
        <f t="shared" ref="K120" si="1581">IF(ISNUMBER(SEARCH("*female*",P120)),"female",IF(ISNUMBER(SEARCH("*male*",P120)),"male",""))</f>
        <v/>
      </c>
      <c r="L120" s="107" t="str">
        <f t="shared" ref="L120" si="1582">IF(P120="","",IF(ISERROR(MID(P120,FIND("male,",P120)+6,(FIND(")",P120)-(FIND("male,",P120)+6))))=TRUE,"missing/error",MID(P120,FIND("male,",P120)+6,(FIND(")",P120)-(FIND("male,",P120)+6)))))</f>
        <v/>
      </c>
      <c r="M120" s="108" t="str">
        <f t="shared" ref="M120" si="1583">IF(I120="","",(MID(I120,(SEARCH("^^",SUBSTITUTE(I120," ","^^",LEN(I120)-LEN(SUBSTITUTE(I120," ","")))))+1,99)&amp;"_"&amp;LEFT(I120,FIND(" ",I120)-1)&amp;"_"&amp;J120))</f>
        <v/>
      </c>
      <c r="N120" s="2" t="str">
        <f t="shared" ref="N120" si="1584">IF(P120="","",IF((LEN(P120)-LEN(SUBSTITUTE(P120,"male","")))/LEN("male")&gt;1,"!",IF(RIGHT(P120,1)=")","",IF(RIGHT(P120,2)=") ","",IF(RIGHT(P120,2)=").","","!!")))))</f>
        <v/>
      </c>
      <c r="O120" s="99"/>
      <c r="P120" s="244"/>
      <c r="Q120" s="100" t="str">
        <f t="shared" ref="Q120" si="1585">IF(U120="","",Q$3)</f>
        <v/>
      </c>
      <c r="R120" s="101" t="str">
        <f t="shared" ref="R120" si="1586">IF(U120="","",Q$1)</f>
        <v/>
      </c>
      <c r="S120" s="102"/>
      <c r="T120" s="103"/>
      <c r="U120" s="104" t="str">
        <f t="shared" ref="U120" si="1587">IF(AB120="","",IF(ISNUMBER(SEARCH(":",AB120)),MID(AB120,FIND(":",AB120)+2,FIND("(",AB120)-FIND(":",AB120)-3),LEFT(AB120,FIND("(",AB120)-2)))</f>
        <v/>
      </c>
      <c r="V120" s="105" t="str">
        <f t="shared" ref="V120" si="1588">IF(AB120="","",MID(AB120,FIND("(",AB120)+1,4))</f>
        <v/>
      </c>
      <c r="W120" s="106" t="str">
        <f t="shared" ref="W120" si="1589">IF(ISNUMBER(SEARCH("*female*",AB120)),"female",IF(ISNUMBER(SEARCH("*male*",AB120)),"male",""))</f>
        <v/>
      </c>
      <c r="X120" s="107" t="str">
        <f t="shared" ref="X120" si="1590">IF(AB120="","",IF(ISERROR(MID(AB120,FIND("male,",AB120)+6,(FIND(")",AB120)-(FIND("male,",AB120)+6))))=TRUE,"missing/error",MID(AB120,FIND("male,",AB120)+6,(FIND(")",AB120)-(FIND("male,",AB120)+6)))))</f>
        <v/>
      </c>
      <c r="Y120" s="108" t="str">
        <f t="shared" ref="Y120" si="1591">IF(U120="","",(MID(U120,(SEARCH("^^",SUBSTITUTE(U120," ","^^",LEN(U120)-LEN(SUBSTITUTE(U120," ","")))))+1,99)&amp;"_"&amp;LEFT(U120,FIND(" ",U120)-1)&amp;"_"&amp;V120))</f>
        <v/>
      </c>
      <c r="Z120" s="2" t="str">
        <f t="shared" ref="Z120" si="1592">IF(AB120="","",IF((LEN(AB120)-LEN(SUBSTITUTE(AB120,"male","")))/LEN("male")&gt;1,"!",IF(RIGHT(AB120,1)=")","",IF(RIGHT(AB120,2)=") ","",IF(RIGHT(AB120,2)=").","","!!")))))</f>
        <v/>
      </c>
      <c r="AA120" s="99"/>
      <c r="AB120" s="244"/>
      <c r="AC120" s="100" t="str">
        <f t="shared" ref="AC120" si="1593">IF(AG120="","",AC$3)</f>
        <v/>
      </c>
      <c r="AD120" s="101" t="str">
        <f t="shared" ref="AD120" si="1594">IF(AG120="","",AC$1)</f>
        <v/>
      </c>
      <c r="AE120" s="102"/>
      <c r="AF120" s="103"/>
      <c r="AG120" s="104" t="str">
        <f t="shared" ref="AG120" si="1595">IF(AN120="","",IF(ISNUMBER(SEARCH(":",AN120)),MID(AN120,FIND(":",AN120)+2,FIND("(",AN120)-FIND(":",AN120)-3),LEFT(AN120,FIND("(",AN120)-2)))</f>
        <v/>
      </c>
      <c r="AH120" s="105" t="str">
        <f t="shared" ref="AH120" si="1596">IF(AN120="","",MID(AN120,FIND("(",AN120)+1,4))</f>
        <v/>
      </c>
      <c r="AI120" s="106" t="str">
        <f t="shared" ref="AI120" si="1597">IF(ISNUMBER(SEARCH("*female*",AN120)),"female",IF(ISNUMBER(SEARCH("*male*",AN120)),"male",""))</f>
        <v/>
      </c>
      <c r="AJ120" s="107" t="str">
        <f t="shared" ref="AJ120" si="1598">IF(AN120="","",IF(ISERROR(MID(AN120,FIND("male,",AN120)+6,(FIND(")",AN120)-(FIND("male,",AN120)+6))))=TRUE,"missing/error",MID(AN120,FIND("male,",AN120)+6,(FIND(")",AN120)-(FIND("male,",AN120)+6)))))</f>
        <v/>
      </c>
      <c r="AK120" s="108" t="str">
        <f t="shared" ref="AK120" si="1599">IF(AG120="","",(MID(AG120,(SEARCH("^^",SUBSTITUTE(AG120," ","^^",LEN(AG120)-LEN(SUBSTITUTE(AG120," ","")))))+1,99)&amp;"_"&amp;LEFT(AG120,FIND(" ",AG120)-1)&amp;"_"&amp;AH120))</f>
        <v/>
      </c>
      <c r="AL120" s="2" t="str">
        <f t="shared" ref="AL120" si="1600">IF(AN120="","",IF((LEN(AN120)-LEN(SUBSTITUTE(AN120,"male","")))/LEN("male")&gt;1,"!",IF(RIGHT(AN120,1)=")","",IF(RIGHT(AN120,2)=") ","",IF(RIGHT(AN120,2)=").","","!!")))))</f>
        <v/>
      </c>
      <c r="AM120" s="99"/>
      <c r="AN120" s="244"/>
      <c r="AO120" s="100" t="str">
        <f t="shared" ref="AO120" si="1601">IF(AS120="","",AO$3)</f>
        <v/>
      </c>
      <c r="AP120" s="101" t="str">
        <f t="shared" ref="AP120" si="1602">IF(AS120="","",AO$1)</f>
        <v/>
      </c>
      <c r="AQ120" s="102"/>
      <c r="AR120" s="103"/>
      <c r="AS120" s="104" t="str">
        <f t="shared" ref="AS120" si="1603">IF(AZ120="","",IF(ISNUMBER(SEARCH(":",AZ120)),MID(AZ120,FIND(":",AZ120)+2,FIND("(",AZ120)-FIND(":",AZ120)-3),LEFT(AZ120,FIND("(",AZ120)-2)))</f>
        <v/>
      </c>
      <c r="AT120" s="105" t="str">
        <f t="shared" ref="AT120" si="1604">IF(AZ120="","",MID(AZ120,FIND("(",AZ120)+1,4))</f>
        <v/>
      </c>
      <c r="AU120" s="106" t="str">
        <f t="shared" ref="AU120" si="1605">IF(ISNUMBER(SEARCH("*female*",AZ120)),"female",IF(ISNUMBER(SEARCH("*male*",AZ120)),"male",""))</f>
        <v/>
      </c>
      <c r="AV120" s="107" t="s">
        <v>292</v>
      </c>
      <c r="AW120" s="108" t="str">
        <f t="shared" ref="AW120" si="1606">IF(AS120="","",(MID(AS120,(SEARCH("^^",SUBSTITUTE(AS120," ","^^",LEN(AS120)-LEN(SUBSTITUTE(AS120," ","")))))+1,99)&amp;"_"&amp;LEFT(AS120,FIND(" ",AS120)-1)&amp;"_"&amp;AT120))</f>
        <v/>
      </c>
      <c r="AX120" s="2" t="str">
        <f t="shared" ref="AX120" si="1607">IF(AZ120="","",IF((LEN(AZ120)-LEN(SUBSTITUTE(AZ120,"male","")))/LEN("male")&gt;1,"!",IF(RIGHT(AZ120,1)=")","",IF(RIGHT(AZ120,2)=") ","",IF(RIGHT(AZ120,2)=").","","!!")))))</f>
        <v/>
      </c>
      <c r="AY120" s="99"/>
      <c r="AZ120" s="244"/>
      <c r="BA120" s="100" t="str">
        <f t="shared" ref="BA120" si="1608">IF(BE120="","",BA$3)</f>
        <v/>
      </c>
      <c r="BB120" s="101" t="str">
        <f t="shared" ref="BB120" si="1609">IF(BE120="","",BA$1)</f>
        <v/>
      </c>
      <c r="BC120" s="102"/>
      <c r="BD120" s="103"/>
      <c r="BE120" s="104" t="str">
        <f t="shared" ref="BE120" si="1610">IF(BL120="","",IF(ISNUMBER(SEARCH(":",BL120)),MID(BL120,FIND(":",BL120)+2,FIND("(",BL120)-FIND(":",BL120)-3),LEFT(BL120,FIND("(",BL120)-2)))</f>
        <v/>
      </c>
      <c r="BF120" s="105" t="str">
        <f t="shared" ref="BF120" si="1611">IF(BL120="","",MID(BL120,FIND("(",BL120)+1,4))</f>
        <v/>
      </c>
      <c r="BG120" s="106" t="str">
        <f t="shared" ref="BG120" si="1612">IF(ISNUMBER(SEARCH("*female*",BL120)),"female",IF(ISNUMBER(SEARCH("*male*",BL120)),"male",""))</f>
        <v/>
      </c>
      <c r="BH120" s="107" t="str">
        <f t="shared" ref="BH120" si="1613">IF(BL120="","",IF(ISERROR(MID(BL120,FIND("male,",BL120)+6,(FIND(")",BL120)-(FIND("male,",BL120)+6))))=TRUE,"missing/error",MID(BL120,FIND("male,",BL120)+6,(FIND(")",BL120)-(FIND("male,",BL120)+6)))))</f>
        <v/>
      </c>
      <c r="BI120" s="108" t="str">
        <f t="shared" ref="BI120" si="1614">IF(BE120="","",(MID(BE120,(SEARCH("^^",SUBSTITUTE(BE120," ","^^",LEN(BE120)-LEN(SUBSTITUTE(BE120," ","")))))+1,99)&amp;"_"&amp;LEFT(BE120,FIND(" ",BE120)-1)&amp;"_"&amp;BF120))</f>
        <v/>
      </c>
      <c r="BJ120" s="2" t="str">
        <f t="shared" ref="BJ120" si="1615">IF(BL120="","",IF((LEN(BL120)-LEN(SUBSTITUTE(BL120,"male","")))/LEN("male")&gt;1,"!",IF(RIGHT(BL120,1)=")","",IF(RIGHT(BL120,2)=") ","",IF(RIGHT(BL120,2)=").","","!!")))))</f>
        <v/>
      </c>
      <c r="BK120" s="99"/>
      <c r="BL120" s="244"/>
      <c r="BM120" s="100" t="str">
        <f t="shared" ref="BM120" si="1616">IF(BQ120="","",BM$3)</f>
        <v/>
      </c>
      <c r="BN120" s="101" t="str">
        <f t="shared" ref="BN120" si="1617">IF(BQ120="","",BM$1)</f>
        <v/>
      </c>
      <c r="BO120" s="102"/>
      <c r="BP120" s="103"/>
      <c r="BQ120" s="104" t="str">
        <f t="shared" ref="BQ120" si="1618">IF(BX120="","",IF(ISNUMBER(SEARCH(":",BX120)),MID(BX120,FIND(":",BX120)+2,FIND("(",BX120)-FIND(":",BX120)-3),LEFT(BX120,FIND("(",BX120)-2)))</f>
        <v/>
      </c>
      <c r="BR120" s="105" t="str">
        <f t="shared" ref="BR120" si="1619">IF(BX120="","",MID(BX120,FIND("(",BX120)+1,4))</f>
        <v/>
      </c>
      <c r="BS120" s="106" t="str">
        <f t="shared" ref="BS120" si="1620">IF(ISNUMBER(SEARCH("*female*",BX120)),"female",IF(ISNUMBER(SEARCH("*male*",BX120)),"male",""))</f>
        <v/>
      </c>
      <c r="BT120" s="107" t="s">
        <v>292</v>
      </c>
      <c r="BU120" s="108" t="str">
        <f t="shared" ref="BU120" si="1621">IF(BQ120="","",(MID(BQ120,(SEARCH("^^",SUBSTITUTE(BQ120," ","^^",LEN(BQ120)-LEN(SUBSTITUTE(BQ120," ","")))))+1,99)&amp;"_"&amp;LEFT(BQ120,FIND(" ",BQ120)-1)&amp;"_"&amp;BR120))</f>
        <v/>
      </c>
      <c r="BV120" s="2" t="str">
        <f t="shared" ref="BV120" si="1622">IF(BX120="","",IF((LEN(BX120)-LEN(SUBSTITUTE(BX120,"male","")))/LEN("male")&gt;1,"!",IF(RIGHT(BX120,1)=")","",IF(RIGHT(BX120,2)=") ","",IF(RIGHT(BX120,2)=").","","!!")))))</f>
        <v/>
      </c>
      <c r="BW120" s="99"/>
      <c r="BX120" s="244"/>
      <c r="BY120" s="100" t="str">
        <f t="shared" ref="BY120" si="1623">IF(CC120="","",BY$3)</f>
        <v/>
      </c>
      <c r="BZ120" s="101" t="str">
        <f t="shared" ref="BZ120" si="1624">IF(CC120="","",BY$1)</f>
        <v/>
      </c>
      <c r="CA120" s="102"/>
      <c r="CB120" s="103"/>
      <c r="CC120" s="104" t="str">
        <f t="shared" ref="CC120" si="1625">IF(CJ120="","",IF(ISNUMBER(SEARCH(":",CJ120)),MID(CJ120,FIND(":",CJ120)+2,FIND("(",CJ120)-FIND(":",CJ120)-3),LEFT(CJ120,FIND("(",CJ120)-2)))</f>
        <v/>
      </c>
      <c r="CD120" s="105" t="str">
        <f t="shared" ref="CD120" si="1626">IF(CJ120="","",MID(CJ120,FIND("(",CJ120)+1,4))</f>
        <v/>
      </c>
      <c r="CE120" s="106" t="str">
        <f t="shared" ref="CE120" si="1627">IF(ISNUMBER(SEARCH("*female*",CJ120)),"female",IF(ISNUMBER(SEARCH("*male*",CJ120)),"male",""))</f>
        <v/>
      </c>
      <c r="CF120" s="107" t="s">
        <v>292</v>
      </c>
      <c r="CG120" s="108" t="str">
        <f t="shared" ref="CG120" si="1628">IF(CC120="","",(MID(CC120,(SEARCH("^^",SUBSTITUTE(CC120," ","^^",LEN(CC120)-LEN(SUBSTITUTE(CC120," ","")))))+1,99)&amp;"_"&amp;LEFT(CC120,FIND(" ",CC120)-1)&amp;"_"&amp;CD120))</f>
        <v/>
      </c>
      <c r="CH120" s="2" t="str">
        <f t="shared" ref="CH120" si="1629">IF(CJ120="","",IF((LEN(CJ120)-LEN(SUBSTITUTE(CJ120,"male","")))/LEN("male")&gt;1,"!",IF(RIGHT(CJ120,1)=")","",IF(RIGHT(CJ120,2)=") ","",IF(RIGHT(CJ120,2)=").","","!!")))))</f>
        <v/>
      </c>
      <c r="CI120" s="99"/>
      <c r="CK120" s="100" t="str">
        <f t="shared" ref="CK120" si="1630">IF(CO120="","",CK$3)</f>
        <v/>
      </c>
      <c r="CL120" s="101" t="str">
        <f t="shared" ref="CL120" si="1631">IF(CO120="","",CK$1)</f>
        <v/>
      </c>
      <c r="CM120" s="102"/>
      <c r="CN120" s="103"/>
      <c r="CO120" s="104" t="str">
        <f t="shared" ref="CO120" si="1632">IF(CV120="","",IF(ISNUMBER(SEARCH(":",CV120)),MID(CV120,FIND(":",CV120)+2,FIND("(",CV120)-FIND(":",CV120)-3),LEFT(CV120,FIND("(",CV120)-2)))</f>
        <v/>
      </c>
      <c r="CP120" s="105" t="str">
        <f t="shared" ref="CP120" si="1633">IF(CV120="","",MID(CV120,FIND("(",CV120)+1,4))</f>
        <v/>
      </c>
      <c r="CQ120" s="106" t="str">
        <f t="shared" ref="CQ120" si="1634">IF(ISNUMBER(SEARCH("*female*",CV120)),"female",IF(ISNUMBER(SEARCH("*male*",CV120)),"male",""))</f>
        <v/>
      </c>
      <c r="CR120" s="107" t="s">
        <v>292</v>
      </c>
      <c r="CS120" s="108" t="str">
        <f t="shared" ref="CS120" si="1635">IF(CO120="","",(MID(CO120,(SEARCH("^^",SUBSTITUTE(CO120," ","^^",LEN(CO120)-LEN(SUBSTITUTE(CO120," ","")))))+1,99)&amp;"_"&amp;LEFT(CO120,FIND(" ",CO120)-1)&amp;"_"&amp;CP120))</f>
        <v/>
      </c>
      <c r="CT120" s="2" t="str">
        <f t="shared" ref="CT120" si="1636">IF(CV120="","",IF((LEN(CV120)-LEN(SUBSTITUTE(CV120,"male","")))/LEN("male")&gt;1,"!",IF(RIGHT(CV120,1)=")","",IF(RIGHT(CV120,2)=") ","",IF(RIGHT(CV120,2)=").","","!!")))))</f>
        <v/>
      </c>
      <c r="CU120" s="99"/>
      <c r="CV120" s="244"/>
      <c r="CW120" s="100" t="str">
        <f t="shared" ref="CW120" si="1637">IF(DA120="","",CW$3)</f>
        <v/>
      </c>
      <c r="CX120" s="101" t="str">
        <f t="shared" ref="CX120" si="1638">IF(DA120="","",CW$1)</f>
        <v/>
      </c>
      <c r="CY120" s="102" t="str">
        <f t="shared" ref="CY120" si="1639">IF($DA120="","",CW$2)</f>
        <v/>
      </c>
      <c r="CZ120" s="102" t="str">
        <f t="shared" ref="CZ120" si="1640">IF($DA120="","",CW$3)</f>
        <v/>
      </c>
      <c r="DA120" s="104" t="str">
        <f t="shared" ref="DA120" si="1641">IF(DH120="","",IF(ISNUMBER(SEARCH(":",DH120)),MID(DH120,FIND(":",DH120)+2,FIND("(",DH120)-FIND(":",DH120)-3),LEFT(DH120,FIND("(",DH120)-2)))</f>
        <v/>
      </c>
      <c r="DB120" s="105" t="str">
        <f t="shared" ref="DB120" si="1642">IF(DH120="","",MID(DH120,FIND("(",DH120)+1,4))</f>
        <v/>
      </c>
      <c r="DC120" s="106" t="str">
        <f t="shared" ref="DC120" si="1643">IF(ISNUMBER(SEARCH("*female*",DH120)),"female",IF(ISNUMBER(SEARCH("*male*",DH120)),"male",""))</f>
        <v/>
      </c>
      <c r="DD120" s="107" t="str">
        <f t="shared" ref="DD120" si="1644">IF(DH120="","",IF(ISERROR(MID(DH120,FIND("male,",DH120)+6,(FIND(")",DH120)-(FIND("male,",DH120)+6))))=TRUE,"missing/error",MID(DH120,FIND("male,",DH120)+6,(FIND(")",DH120)-(FIND("male,",DH120)+6)))))</f>
        <v/>
      </c>
      <c r="DE120" s="108" t="str">
        <f t="shared" ref="DE120" si="1645">IF(DA120="","",(MID(DA120,(SEARCH("^^",SUBSTITUTE(DA120," ","^^",LEN(DA120)-LEN(SUBSTITUTE(DA120," ","")))))+1,99)&amp;"_"&amp;LEFT(DA120,FIND(" ",DA120)-1)&amp;"_"&amp;DB120))</f>
        <v/>
      </c>
      <c r="DF120" s="2" t="str">
        <f t="shared" ref="DF120" si="1646">IF(DH120="","",IF((LEN(DH120)-LEN(SUBSTITUTE(DH120,"male","")))/LEN("male")&gt;1,"!",IF(RIGHT(DH120,1)=")","",IF(RIGHT(DH120,2)=") ","",IF(RIGHT(DH120,2)=").","","!!")))))</f>
        <v/>
      </c>
      <c r="DG120" s="99"/>
      <c r="DH120" s="244"/>
      <c r="DI120" s="100" t="str">
        <f t="shared" ref="DI120" si="1647">IF(DM120="","",DI$3)</f>
        <v/>
      </c>
      <c r="DJ120" s="101" t="str">
        <f t="shared" ref="DJ120" si="1648">IF(DM120="","",DI$1)</f>
        <v/>
      </c>
      <c r="DK120" s="102"/>
      <c r="DL120" s="103"/>
      <c r="DM120" s="104" t="str">
        <f t="shared" ref="DM120" si="1649">IF(DT120="","",IF(ISNUMBER(SEARCH(":",DT120)),MID(DT120,FIND(":",DT120)+2,FIND("(",DT120)-FIND(":",DT120)-3),LEFT(DT120,FIND("(",DT120)-2)))</f>
        <v/>
      </c>
      <c r="DN120" s="105" t="str">
        <f t="shared" ref="DN120" si="1650">IF(DT120="","",MID(DT120,FIND("(",DT120)+1,4))</f>
        <v/>
      </c>
      <c r="DO120" s="106" t="str">
        <f t="shared" ref="DO120" si="1651">IF(ISNUMBER(SEARCH("*female*",DT120)),"female",IF(ISNUMBER(SEARCH("*male*",DT120)),"male",""))</f>
        <v/>
      </c>
      <c r="DP120" s="107" t="str">
        <f t="shared" ref="DP120" si="1652">IF(DT120="","",IF(ISERROR(MID(DT120,FIND("male,",DT120)+6,(FIND(")",DT120)-(FIND("male,",DT120)+6))))=TRUE,"missing/error",MID(DT120,FIND("male,",DT120)+6,(FIND(")",DT120)-(FIND("male,",DT120)+6)))))</f>
        <v/>
      </c>
      <c r="DQ120" s="108" t="str">
        <f t="shared" ref="DQ120" si="1653">IF(DM120="","",(MID(DM120,(SEARCH("^^",SUBSTITUTE(DM120," ","^^",LEN(DM120)-LEN(SUBSTITUTE(DM120," ","")))))+1,99)&amp;"_"&amp;LEFT(DM120,FIND(" ",DM120)-1)&amp;"_"&amp;DN120))</f>
        <v/>
      </c>
      <c r="DR120" s="2" t="str">
        <f t="shared" ref="DR120" si="1654">IF(DT120="","",IF((LEN(DT120)-LEN(SUBSTITUTE(DT120,"male","")))/LEN("male")&gt;1,"!",IF(RIGHT(DT120,1)=")","",IF(RIGHT(DT120,2)=") ","",IF(RIGHT(DT120,2)=").","","!!")))))</f>
        <v/>
      </c>
      <c r="DS120" s="99"/>
      <c r="DT120" s="244"/>
      <c r="DU120" s="100">
        <f t="shared" si="1046"/>
        <v>43830</v>
      </c>
      <c r="DV120" s="101" t="str">
        <f t="shared" ref="DV120" si="1655">IF(DY120="","",DU$1)</f>
        <v>Solberg III</v>
      </c>
      <c r="DW120" s="102">
        <v>43588</v>
      </c>
      <c r="DX120" s="102">
        <f t="shared" ref="DX120" si="1656">IF(DY120="","",DU$3)</f>
        <v>43830</v>
      </c>
      <c r="DY120" s="104" t="str">
        <f t="shared" ref="DY120" si="1657">IF(EF120="","",IF(ISNUMBER(SEARCH(":",EF120)),MID(EF120,FIND(":",EF120)+2,FIND("(",EF120)-FIND(":",EF120)-3),LEFT(EF120,FIND("(",EF120)-2)))</f>
        <v>Sylvi Listhaug</v>
      </c>
      <c r="DZ120" s="105" t="str">
        <f t="shared" ref="DZ120" si="1658">IF(EF120="","",MID(EF120,FIND("(",EF120)+1,4))</f>
        <v>1977</v>
      </c>
      <c r="EA120" s="106" t="str">
        <f t="shared" ref="EA120" si="1659">IF(ISNUMBER(SEARCH("*female*",EF120)),"female",IF(ISNUMBER(SEARCH("*male*",EF120)),"male",""))</f>
        <v>female</v>
      </c>
      <c r="EB120" s="107" t="str">
        <f t="shared" ref="EB120" si="1660">IF(EF120="","",IF(ISERROR(MID(EF120,FIND("male,",EF120)+6,(FIND(")",EF120)-(FIND("male,",EF120)+6))))=TRUE,"missing/error",MID(EF120,FIND("male,",EF120)+6,(FIND(")",EF120)-(FIND("male,",EF120)+6)))))</f>
        <v>no_frp01</v>
      </c>
      <c r="EC120" s="108" t="str">
        <f t="shared" ref="EC120" si="1661">IF(DY120="","",(MID(DY120,(SEARCH("^^",SUBSTITUTE(DY120," ","^^",LEN(DY120)-LEN(SUBSTITUTE(DY120," ","")))))+1,99)&amp;"_"&amp;LEFT(DY120,FIND(" ",DY120)-1)&amp;"_"&amp;DZ120))</f>
        <v>Listhaug_Sylvi_1977</v>
      </c>
      <c r="ED120" s="2" t="str">
        <f t="shared" ref="ED120" si="1662">IF(EF120="","",IF((LEN(EF120)-LEN(SUBSTITUTE(EF120,"male","")))/LEN("male")&gt;1,"!",IF(RIGHT(EF120,1)=")","",IF(RIGHT(EF120,2)=") ","",IF(RIGHT(EF120,2)=").","","!!")))))</f>
        <v/>
      </c>
      <c r="EE120" s="99" t="s">
        <v>909</v>
      </c>
      <c r="EF120" s="246" t="s">
        <v>824</v>
      </c>
      <c r="EG120" s="100" t="str">
        <f t="shared" si="1047"/>
        <v/>
      </c>
      <c r="EH120" s="101" t="str">
        <f t="shared" si="1447"/>
        <v/>
      </c>
      <c r="EI120" s="102" t="str">
        <f t="shared" si="1448"/>
        <v/>
      </c>
      <c r="EJ120" s="102" t="str">
        <f t="shared" ref="EJ120:EJ122" si="1663">IF(EK120="","",EG$3)</f>
        <v/>
      </c>
      <c r="EK120" s="104" t="str">
        <f t="shared" si="1449"/>
        <v/>
      </c>
      <c r="EL120" s="105" t="str">
        <f t="shared" si="1450"/>
        <v/>
      </c>
      <c r="EM120" s="106" t="str">
        <f t="shared" si="1451"/>
        <v/>
      </c>
      <c r="EN120" s="107" t="str">
        <f t="shared" si="1452"/>
        <v/>
      </c>
      <c r="EO120" s="108" t="str">
        <f t="shared" si="1453"/>
        <v/>
      </c>
      <c r="EP120" s="2" t="str">
        <f t="shared" si="1454"/>
        <v/>
      </c>
      <c r="EQ120" s="99"/>
      <c r="ER120" s="246"/>
      <c r="ES120" s="100" t="str">
        <f t="shared" si="1048"/>
        <v/>
      </c>
      <c r="ET120" s="101" t="str">
        <f t="shared" si="1049"/>
        <v/>
      </c>
      <c r="EU120" s="102" t="str">
        <f t="shared" si="1050"/>
        <v/>
      </c>
      <c r="EV120" s="102" t="str">
        <f t="shared" si="1051"/>
        <v/>
      </c>
      <c r="EW120" s="104" t="str">
        <f t="shared" si="1052"/>
        <v/>
      </c>
      <c r="EX120" s="105" t="str">
        <f t="shared" si="1053"/>
        <v/>
      </c>
      <c r="EY120" s="106" t="str">
        <f t="shared" si="1054"/>
        <v/>
      </c>
      <c r="EZ120" s="107" t="str">
        <f t="shared" si="1055"/>
        <v/>
      </c>
      <c r="FA120" s="108" t="str">
        <f t="shared" si="1056"/>
        <v/>
      </c>
      <c r="FB120" s="2" t="str">
        <f t="shared" si="1057"/>
        <v/>
      </c>
      <c r="FC120" s="99"/>
      <c r="FD120" s="244"/>
      <c r="FE120" s="100"/>
      <c r="FF120" s="101" t="str">
        <f t="shared" ref="FF120" si="1664">IF(FI120="","",FE$1)</f>
        <v/>
      </c>
      <c r="FG120" s="102"/>
      <c r="FH120" s="103"/>
      <c r="FI120" s="104" t="str">
        <f t="shared" ref="FI120" si="1665">IF(FP120="","",IF(ISNUMBER(SEARCH(":",FP120)),MID(FP120,FIND(":",FP120)+2,FIND("(",FP120)-FIND(":",FP120)-3),LEFT(FP120,FIND("(",FP120)-2)))</f>
        <v/>
      </c>
      <c r="FJ120" s="105" t="str">
        <f t="shared" ref="FJ120" si="1666">IF(FP120="","",MID(FP120,FIND("(",FP120)+1,4))</f>
        <v/>
      </c>
      <c r="FK120" s="106" t="str">
        <f t="shared" ref="FK120" si="1667">IF(ISNUMBER(SEARCH("*female*",FP120)),"female",IF(ISNUMBER(SEARCH("*male*",FP120)),"male",""))</f>
        <v/>
      </c>
      <c r="FL120" s="107" t="str">
        <f t="shared" ref="FL120" si="1668">IF(FP120="","",IF(ISERROR(MID(FP120,FIND("male,",FP120)+6,(FIND(")",FP120)-(FIND("male,",FP120)+6))))=TRUE,"missing/error",MID(FP120,FIND("male,",FP120)+6,(FIND(")",FP120)-(FIND("male,",FP120)+6)))))</f>
        <v/>
      </c>
      <c r="FM120" s="108" t="str">
        <f t="shared" ref="FM120" si="1669">IF(FI120="","",(MID(FI120,(SEARCH("^^",SUBSTITUTE(FI120," ","^^",LEN(FI120)-LEN(SUBSTITUTE(FI120," ","")))))+1,99)&amp;"_"&amp;LEFT(FI120,FIND(" ",FI120)-1)&amp;"_"&amp;FJ120))</f>
        <v/>
      </c>
      <c r="FN120" s="2" t="str">
        <f t="shared" ref="FN120" si="1670">IF(FP120="","",IF((LEN(FP120)-LEN(SUBSTITUTE(FP120,"male","")))/LEN("male")&gt;1,"!",IF(RIGHT(FP120,1)=")","",IF(RIGHT(FP120,2)=") ","",IF(RIGHT(FP120,2)=").","","!!")))))</f>
        <v/>
      </c>
      <c r="FO120" s="99"/>
      <c r="FP120" s="244"/>
      <c r="FQ120" s="100" t="str">
        <f t="shared" ref="FQ120" si="1671">IF(FU120="","",FQ$3)</f>
        <v/>
      </c>
      <c r="FR120" s="101" t="str">
        <f t="shared" ref="FR120" si="1672">IF(FU120="","",FQ$1)</f>
        <v/>
      </c>
      <c r="FS120" s="102"/>
      <c r="FT120" s="103"/>
      <c r="FU120" s="104" t="str">
        <f t="shared" ref="FU120" si="1673">IF(GB120="","",IF(ISNUMBER(SEARCH(":",GB120)),MID(GB120,FIND(":",GB120)+2,FIND("(",GB120)-FIND(":",GB120)-3),LEFT(GB120,FIND("(",GB120)-2)))</f>
        <v/>
      </c>
      <c r="FV120" s="105" t="str">
        <f t="shared" ref="FV120" si="1674">IF(GB120="","",MID(GB120,FIND("(",GB120)+1,4))</f>
        <v/>
      </c>
      <c r="FW120" s="106" t="str">
        <f t="shared" ref="FW120" si="1675">IF(ISNUMBER(SEARCH("*female*",GB120)),"female",IF(ISNUMBER(SEARCH("*male*",GB120)),"male",""))</f>
        <v/>
      </c>
      <c r="FX120" s="107" t="str">
        <f t="shared" ref="FX120" si="1676">IF(GB120="","",IF(ISERROR(MID(GB120,FIND("male,",GB120)+6,(FIND(")",GB120)-(FIND("male,",GB120)+6))))=TRUE,"missing/error",MID(GB120,FIND("male,",GB120)+6,(FIND(")",GB120)-(FIND("male,",GB120)+6)))))</f>
        <v/>
      </c>
      <c r="FY120" s="108" t="str">
        <f t="shared" ref="FY120" si="1677">IF(FU120="","",(MID(FU120,(SEARCH("^^",SUBSTITUTE(FU120," ","^^",LEN(FU120)-LEN(SUBSTITUTE(FU120," ","")))))+1,99)&amp;"_"&amp;LEFT(FU120,FIND(" ",FU120)-1)&amp;"_"&amp;FV120))</f>
        <v/>
      </c>
      <c r="FZ120" s="2" t="str">
        <f t="shared" ref="FZ120" si="1678">IF(GB120="","",IF((LEN(GB120)-LEN(SUBSTITUTE(GB120,"male","")))/LEN("male")&gt;1,"!",IF(RIGHT(GB120,1)=")","",IF(RIGHT(GB120,2)=") ","",IF(RIGHT(GB120,2)=").","","!!")))))</f>
        <v/>
      </c>
      <c r="GA120" s="99"/>
      <c r="GB120" s="244"/>
      <c r="GC120" s="100" t="str">
        <f t="shared" ref="GC120" si="1679">IF(GG120="","",GC$3)</f>
        <v/>
      </c>
      <c r="GD120" s="101" t="str">
        <f t="shared" ref="GD120" si="1680">IF(GG120="","",GC$1)</f>
        <v/>
      </c>
      <c r="GE120" s="102"/>
      <c r="GF120" s="103"/>
      <c r="GG120" s="104" t="str">
        <f t="shared" ref="GG120" si="1681">IF(GN120="","",IF(ISNUMBER(SEARCH(":",GN120)),MID(GN120,FIND(":",GN120)+2,FIND("(",GN120)-FIND(":",GN120)-3),LEFT(GN120,FIND("(",GN120)-2)))</f>
        <v/>
      </c>
      <c r="GH120" s="105" t="str">
        <f t="shared" ref="GH120" si="1682">IF(GN120="","",MID(GN120,FIND("(",GN120)+1,4))</f>
        <v/>
      </c>
      <c r="GI120" s="106" t="str">
        <f t="shared" ref="GI120" si="1683">IF(ISNUMBER(SEARCH("*female*",GN120)),"female",IF(ISNUMBER(SEARCH("*male*",GN120)),"male",""))</f>
        <v/>
      </c>
      <c r="GJ120" s="107" t="str">
        <f t="shared" ref="GJ120" si="1684">IF(GN120="","",IF(ISERROR(MID(GN120,FIND("male,",GN120)+6,(FIND(")",GN120)-(FIND("male,",GN120)+6))))=TRUE,"missing/error",MID(GN120,FIND("male,",GN120)+6,(FIND(")",GN120)-(FIND("male,",GN120)+6)))))</f>
        <v/>
      </c>
      <c r="GK120" s="108" t="str">
        <f t="shared" ref="GK120" si="1685">IF(GG120="","",(MID(GG120,(SEARCH("^^",SUBSTITUTE(GG120," ","^^",LEN(GG120)-LEN(SUBSTITUTE(GG120," ","")))))+1,99)&amp;"_"&amp;LEFT(GG120,FIND(" ",GG120)-1)&amp;"_"&amp;GH120))</f>
        <v/>
      </c>
      <c r="GL120" s="2" t="str">
        <f t="shared" ref="GL120" si="1686">IF(GN120="","",IF((LEN(GN120)-LEN(SUBSTITUTE(GN120,"male","")))/LEN("male")&gt;1,"!",IF(RIGHT(GN120,1)=")","",IF(RIGHT(GN120,2)=") ","",IF(RIGHT(GN120,2)=").","","!!")))))</f>
        <v/>
      </c>
      <c r="GM120" s="99"/>
      <c r="GN120" s="244"/>
      <c r="GO120" s="100" t="str">
        <f t="shared" ref="GO120" si="1687">IF(GS120="","",GO$3)</f>
        <v/>
      </c>
      <c r="GP120" s="101" t="str">
        <f t="shared" ref="GP120" si="1688">IF(GS120="","",GO$1)</f>
        <v/>
      </c>
      <c r="GQ120" s="102"/>
      <c r="GR120" s="103"/>
      <c r="GS120" s="104" t="str">
        <f t="shared" ref="GS120" si="1689">IF(GZ120="","",IF(ISNUMBER(SEARCH(":",GZ120)),MID(GZ120,FIND(":",GZ120)+2,FIND("(",GZ120)-FIND(":",GZ120)-3),LEFT(GZ120,FIND("(",GZ120)-2)))</f>
        <v/>
      </c>
      <c r="GT120" s="105" t="str">
        <f t="shared" ref="GT120" si="1690">IF(GZ120="","",MID(GZ120,FIND("(",GZ120)+1,4))</f>
        <v/>
      </c>
      <c r="GU120" s="106" t="str">
        <f t="shared" ref="GU120" si="1691">IF(ISNUMBER(SEARCH("*female*",GZ120)),"female",IF(ISNUMBER(SEARCH("*male*",GZ120)),"male",""))</f>
        <v/>
      </c>
      <c r="GV120" s="107" t="str">
        <f t="shared" ref="GV120" si="1692">IF(GZ120="","",IF(ISERROR(MID(GZ120,FIND("male,",GZ120)+6,(FIND(")",GZ120)-(FIND("male,",GZ120)+6))))=TRUE,"missing/error",MID(GZ120,FIND("male,",GZ120)+6,(FIND(")",GZ120)-(FIND("male,",GZ120)+6)))))</f>
        <v/>
      </c>
      <c r="GW120" s="108" t="str">
        <f t="shared" ref="GW120" si="1693">IF(GS120="","",(MID(GS120,(SEARCH("^^",SUBSTITUTE(GS120," ","^^",LEN(GS120)-LEN(SUBSTITUTE(GS120," ","")))))+1,99)&amp;"_"&amp;LEFT(GS120,FIND(" ",GS120)-1)&amp;"_"&amp;GT120))</f>
        <v/>
      </c>
      <c r="GX120" s="2" t="str">
        <f t="shared" ref="GX120" si="1694">IF(GZ120="","",IF((LEN(GZ120)-LEN(SUBSTITUTE(GZ120,"male","")))/LEN("male")&gt;1,"!",IF(RIGHT(GZ120,1)=")","",IF(RIGHT(GZ120,2)=") ","",IF(RIGHT(GZ120,2)=").","","!!")))))</f>
        <v/>
      </c>
      <c r="GY120" s="99"/>
      <c r="GZ120" s="244"/>
      <c r="HA120" s="100" t="str">
        <f t="shared" ref="HA120" si="1695">IF(HE120="","",HA$3)</f>
        <v/>
      </c>
      <c r="HB120" s="101" t="str">
        <f t="shared" ref="HB120" si="1696">IF(HE120="","",HA$1)</f>
        <v/>
      </c>
      <c r="HC120" s="102"/>
      <c r="HD120" s="103"/>
      <c r="HE120" s="104" t="str">
        <f t="shared" ref="HE120" si="1697">IF(HL120="","",IF(ISNUMBER(SEARCH(":",HL120)),MID(HL120,FIND(":",HL120)+2,FIND("(",HL120)-FIND(":",HL120)-3),LEFT(HL120,FIND("(",HL120)-2)))</f>
        <v/>
      </c>
      <c r="HF120" s="105" t="str">
        <f t="shared" ref="HF120" si="1698">IF(HL120="","",MID(HL120,FIND("(",HL120)+1,4))</f>
        <v/>
      </c>
      <c r="HG120" s="106" t="str">
        <f t="shared" ref="HG120" si="1699">IF(ISNUMBER(SEARCH("*female*",HL120)),"female",IF(ISNUMBER(SEARCH("*male*",HL120)),"male",""))</f>
        <v/>
      </c>
      <c r="HH120" s="107" t="str">
        <f t="shared" ref="HH120" si="1700">IF(HL120="","",IF(ISERROR(MID(HL120,FIND("male,",HL120)+6,(FIND(")",HL120)-(FIND("male,",HL120)+6))))=TRUE,"missing/error",MID(HL120,FIND("male,",HL120)+6,(FIND(")",HL120)-(FIND("male,",HL120)+6)))))</f>
        <v/>
      </c>
      <c r="HI120" s="108" t="str">
        <f t="shared" ref="HI120" si="1701">IF(HE120="","",(MID(HE120,(SEARCH("^^",SUBSTITUTE(HE120," ","^^",LEN(HE120)-LEN(SUBSTITUTE(HE120," ","")))))+1,99)&amp;"_"&amp;LEFT(HE120,FIND(" ",HE120)-1)&amp;"_"&amp;HF120))</f>
        <v/>
      </c>
      <c r="HJ120" s="2" t="str">
        <f t="shared" ref="HJ120" si="1702">IF(HL120="","",IF((LEN(HL120)-LEN(SUBSTITUTE(HL120,"male","")))/LEN("male")&gt;1,"!",IF(RIGHT(HL120,1)=")","",IF(RIGHT(HL120,2)=") ","",IF(RIGHT(HL120,2)=").","","!!")))))</f>
        <v/>
      </c>
      <c r="HK120" s="99"/>
      <c r="HL120" s="244"/>
      <c r="HM120" s="100" t="str">
        <f t="shared" ref="HM120" si="1703">IF(HQ120="","",HM$3)</f>
        <v/>
      </c>
      <c r="HN120" s="101" t="str">
        <f t="shared" ref="HN120" si="1704">IF(HQ120="","",HM$1)</f>
        <v/>
      </c>
      <c r="HO120" s="102"/>
      <c r="HP120" s="103"/>
      <c r="HQ120" s="104" t="str">
        <f t="shared" ref="HQ120" si="1705">IF(HX120="","",IF(ISNUMBER(SEARCH(":",HX120)),MID(HX120,FIND(":",HX120)+2,FIND("(",HX120)-FIND(":",HX120)-3),LEFT(HX120,FIND("(",HX120)-2)))</f>
        <v/>
      </c>
      <c r="HR120" s="105" t="str">
        <f t="shared" ref="HR120" si="1706">IF(HX120="","",MID(HX120,FIND("(",HX120)+1,4))</f>
        <v/>
      </c>
      <c r="HS120" s="106" t="str">
        <f t="shared" ref="HS120" si="1707">IF(ISNUMBER(SEARCH("*female*",HX120)),"female",IF(ISNUMBER(SEARCH("*male*",HX120)),"male",""))</f>
        <v/>
      </c>
      <c r="HT120" s="107" t="str">
        <f t="shared" ref="HT120" si="1708">IF(HX120="","",IF(ISERROR(MID(HX120,FIND("male,",HX120)+6,(FIND(")",HX120)-(FIND("male,",HX120)+6))))=TRUE,"missing/error",MID(HX120,FIND("male,",HX120)+6,(FIND(")",HX120)-(FIND("male,",HX120)+6)))))</f>
        <v/>
      </c>
      <c r="HU120" s="108" t="str">
        <f t="shared" ref="HU120" si="1709">IF(HQ120="","",(MID(HQ120,(SEARCH("^^",SUBSTITUTE(HQ120," ","^^",LEN(HQ120)-LEN(SUBSTITUTE(HQ120," ","")))))+1,99)&amp;"_"&amp;LEFT(HQ120,FIND(" ",HQ120)-1)&amp;"_"&amp;HR120))</f>
        <v/>
      </c>
      <c r="HV120" s="2" t="str">
        <f t="shared" ref="HV120" si="1710">IF(HX120="","",IF((LEN(HX120)-LEN(SUBSTITUTE(HX120,"male","")))/LEN("male")&gt;1,"!",IF(RIGHT(HX120,1)=")","",IF(RIGHT(HX120,2)=") ","",IF(RIGHT(HX120,2)=").","","!!")))))</f>
        <v/>
      </c>
      <c r="HW120" s="99"/>
      <c r="HX120" s="244"/>
      <c r="HY120" s="100" t="str">
        <f t="shared" ref="HY120" si="1711">IF(IC120="","",HY$3)</f>
        <v/>
      </c>
      <c r="HZ120" s="101" t="str">
        <f t="shared" ref="HZ120" si="1712">IF(IC120="","",HY$1)</f>
        <v/>
      </c>
      <c r="IA120" s="102"/>
      <c r="IB120" s="103"/>
      <c r="IC120" s="104" t="str">
        <f t="shared" ref="IC120" si="1713">IF(IJ120="","",IF(ISNUMBER(SEARCH(":",IJ120)),MID(IJ120,FIND(":",IJ120)+2,FIND("(",IJ120)-FIND(":",IJ120)-3),LEFT(IJ120,FIND("(",IJ120)-2)))</f>
        <v/>
      </c>
      <c r="ID120" s="105" t="str">
        <f t="shared" ref="ID120" si="1714">IF(IJ120="","",MID(IJ120,FIND("(",IJ120)+1,4))</f>
        <v/>
      </c>
      <c r="IE120" s="106" t="str">
        <f t="shared" ref="IE120" si="1715">IF(ISNUMBER(SEARCH("*female*",IJ120)),"female",IF(ISNUMBER(SEARCH("*male*",IJ120)),"male",""))</f>
        <v/>
      </c>
      <c r="IF120" s="107" t="str">
        <f t="shared" ref="IF120" si="1716">IF(IJ120="","",IF(ISERROR(MID(IJ120,FIND("male,",IJ120)+6,(FIND(")",IJ120)-(FIND("male,",IJ120)+6))))=TRUE,"missing/error",MID(IJ120,FIND("male,",IJ120)+6,(FIND(")",IJ120)-(FIND("male,",IJ120)+6)))))</f>
        <v/>
      </c>
      <c r="IG120" s="108" t="str">
        <f t="shared" ref="IG120" si="1717">IF(IC120="","",(MID(IC120,(SEARCH("^^",SUBSTITUTE(IC120," ","^^",LEN(IC120)-LEN(SUBSTITUTE(IC120," ","")))))+1,99)&amp;"_"&amp;LEFT(IC120,FIND(" ",IC120)-1)&amp;"_"&amp;ID120))</f>
        <v/>
      </c>
      <c r="IH120" s="2" t="str">
        <f t="shared" ref="IH120" si="1718">IF(IJ120="","",IF((LEN(IJ120)-LEN(SUBSTITUTE(IJ120,"male","")))/LEN("male")&gt;1,"!",IF(RIGHT(IJ120,1)=")","",IF(RIGHT(IJ120,2)=") ","",IF(RIGHT(IJ120,2)=").","","!!")))))</f>
        <v/>
      </c>
      <c r="II120" s="99"/>
      <c r="IJ120" s="244"/>
      <c r="IK120" s="100" t="str">
        <f t="shared" ref="IK120" si="1719">IF(IO120="","",IK$3)</f>
        <v/>
      </c>
      <c r="IL120" s="101" t="str">
        <f t="shared" ref="IL120" si="1720">IF(IO120="","",IK$1)</f>
        <v/>
      </c>
      <c r="IM120" s="102"/>
      <c r="IN120" s="103"/>
      <c r="IO120" s="104" t="str">
        <f t="shared" ref="IO120" si="1721">IF(IV120="","",IF(ISNUMBER(SEARCH(":",IV120)),MID(IV120,FIND(":",IV120)+2,FIND("(",IV120)-FIND(":",IV120)-3),LEFT(IV120,FIND("(",IV120)-2)))</f>
        <v/>
      </c>
      <c r="IP120" s="105" t="str">
        <f t="shared" ref="IP120" si="1722">IF(IV120="","",MID(IV120,FIND("(",IV120)+1,4))</f>
        <v/>
      </c>
      <c r="IQ120" s="106" t="str">
        <f t="shared" ref="IQ120" si="1723">IF(ISNUMBER(SEARCH("*female*",IV120)),"female",IF(ISNUMBER(SEARCH("*male*",IV120)),"male",""))</f>
        <v/>
      </c>
      <c r="IR120" s="107" t="str">
        <f t="shared" ref="IR120" si="1724">IF(IV120="","",IF(ISERROR(MID(IV120,FIND("male,",IV120)+6,(FIND(")",IV120)-(FIND("male,",IV120)+6))))=TRUE,"missing/error",MID(IV120,FIND("male,",IV120)+6,(FIND(")",IV120)-(FIND("male,",IV120)+6)))))</f>
        <v/>
      </c>
      <c r="IS120" s="108" t="str">
        <f t="shared" ref="IS120" si="1725">IF(IO120="","",(MID(IO120,(SEARCH("^^",SUBSTITUTE(IO120," ","^^",LEN(IO120)-LEN(SUBSTITUTE(IO120," ","")))))+1,99)&amp;"_"&amp;LEFT(IO120,FIND(" ",IO120)-1)&amp;"_"&amp;IP120))</f>
        <v/>
      </c>
      <c r="IT120" s="2" t="str">
        <f t="shared" ref="IT120" si="1726">IF(IV120="","",IF((LEN(IV120)-LEN(SUBSTITUTE(IV120,"male","")))/LEN("male")&gt;1,"!",IF(RIGHT(IV120,1)=")","",IF(RIGHT(IV120,2)=") ","",IF(RIGHT(IV120,2)=").","","!!")))))</f>
        <v/>
      </c>
      <c r="IU120" s="99"/>
      <c r="IV120" s="244"/>
      <c r="IW120" s="100" t="str">
        <f t="shared" ref="IW120" si="1727">IF(JA120="","",IW$3)</f>
        <v/>
      </c>
      <c r="IX120" s="101" t="str">
        <f t="shared" ref="IX120" si="1728">IF(JA120="","",IW$1)</f>
        <v/>
      </c>
      <c r="IY120" s="102"/>
      <c r="IZ120" s="103"/>
      <c r="JA120" s="104" t="str">
        <f t="shared" ref="JA120" si="1729">IF(JH120="","",IF(ISNUMBER(SEARCH(":",JH120)),MID(JH120,FIND(":",JH120)+2,FIND("(",JH120)-FIND(":",JH120)-3),LEFT(JH120,FIND("(",JH120)-2)))</f>
        <v/>
      </c>
      <c r="JB120" s="105" t="str">
        <f t="shared" ref="JB120" si="1730">IF(JH120="","",MID(JH120,FIND("(",JH120)+1,4))</f>
        <v/>
      </c>
      <c r="JC120" s="106" t="str">
        <f t="shared" ref="JC120" si="1731">IF(ISNUMBER(SEARCH("*female*",JH120)),"female",IF(ISNUMBER(SEARCH("*male*",JH120)),"male",""))</f>
        <v/>
      </c>
      <c r="JD120" s="107" t="str">
        <f t="shared" ref="JD120" si="1732">IF(JH120="","",IF(ISERROR(MID(JH120,FIND("male,",JH120)+6,(FIND(")",JH120)-(FIND("male,",JH120)+6))))=TRUE,"missing/error",MID(JH120,FIND("male,",JH120)+6,(FIND(")",JH120)-(FIND("male,",JH120)+6)))))</f>
        <v/>
      </c>
      <c r="JE120" s="108" t="str">
        <f t="shared" ref="JE120" si="1733">IF(JA120="","",(MID(JA120,(SEARCH("^^",SUBSTITUTE(JA120," ","^^",LEN(JA120)-LEN(SUBSTITUTE(JA120," ","")))))+1,99)&amp;"_"&amp;LEFT(JA120,FIND(" ",JA120)-1)&amp;"_"&amp;JB120))</f>
        <v/>
      </c>
      <c r="JF120" s="2" t="str">
        <f t="shared" ref="JF120" si="1734">IF(JH120="","",IF((LEN(JH120)-LEN(SUBSTITUTE(JH120,"male","")))/LEN("male")&gt;1,"!",IF(RIGHT(JH120,1)=")","",IF(RIGHT(JH120,2)=") ","",IF(RIGHT(JH120,2)=").","","!!")))))</f>
        <v/>
      </c>
      <c r="JG120" s="99"/>
      <c r="JH120" s="244"/>
      <c r="JI120" s="100" t="str">
        <f t="shared" ref="JI120" si="1735">IF(JM120="","",JI$3)</f>
        <v/>
      </c>
      <c r="JJ120" s="101" t="str">
        <f t="shared" ref="JJ120" si="1736">IF(JM120="","",JI$1)</f>
        <v/>
      </c>
      <c r="JK120" s="102"/>
      <c r="JL120" s="103"/>
      <c r="JM120" s="104" t="str">
        <f t="shared" ref="JM120" si="1737">IF(JT120="","",IF(ISNUMBER(SEARCH(":",JT120)),MID(JT120,FIND(":",JT120)+2,FIND("(",JT120)-FIND(":",JT120)-3),LEFT(JT120,FIND("(",JT120)-2)))</f>
        <v/>
      </c>
      <c r="JN120" s="105" t="str">
        <f t="shared" ref="JN120" si="1738">IF(JT120="","",MID(JT120,FIND("(",JT120)+1,4))</f>
        <v/>
      </c>
      <c r="JO120" s="106" t="str">
        <f t="shared" ref="JO120" si="1739">IF(ISNUMBER(SEARCH("*female*",JT120)),"female",IF(ISNUMBER(SEARCH("*male*",JT120)),"male",""))</f>
        <v/>
      </c>
      <c r="JP120" s="107" t="str">
        <f t="shared" ref="JP120" si="1740">IF(JT120="","",IF(ISERROR(MID(JT120,FIND("male,",JT120)+6,(FIND(")",JT120)-(FIND("male,",JT120)+6))))=TRUE,"missing/error",MID(JT120,FIND("male,",JT120)+6,(FIND(")",JT120)-(FIND("male,",JT120)+6)))))</f>
        <v/>
      </c>
      <c r="JQ120" s="108" t="str">
        <f t="shared" ref="JQ120" si="1741">IF(JM120="","",(MID(JM120,(SEARCH("^^",SUBSTITUTE(JM120," ","^^",LEN(JM120)-LEN(SUBSTITUTE(JM120," ","")))))+1,99)&amp;"_"&amp;LEFT(JM120,FIND(" ",JM120)-1)&amp;"_"&amp;JN120))</f>
        <v/>
      </c>
      <c r="JR120" s="2" t="str">
        <f t="shared" ref="JR120" si="1742">IF(JT120="","",IF((LEN(JT120)-LEN(SUBSTITUTE(JT120,"male","")))/LEN("male")&gt;1,"!",IF(RIGHT(JT120,1)=")","",IF(RIGHT(JT120,2)=") ","",IF(RIGHT(JT120,2)=").","","!!")))))</f>
        <v/>
      </c>
      <c r="JS120" s="99"/>
      <c r="JT120" s="244"/>
      <c r="JU120" s="100" t="str">
        <f t="shared" ref="JU120" si="1743">IF(JY120="","",JU$3)</f>
        <v/>
      </c>
      <c r="JV120" s="101" t="str">
        <f t="shared" ref="JV120" si="1744">IF(JY120="","",JU$1)</f>
        <v/>
      </c>
      <c r="JW120" s="102"/>
      <c r="JX120" s="103"/>
      <c r="JY120" s="104" t="str">
        <f t="shared" ref="JY120" si="1745">IF(KF120="","",IF(ISNUMBER(SEARCH(":",KF120)),MID(KF120,FIND(":",KF120)+2,FIND("(",KF120)-FIND(":",KF120)-3),LEFT(KF120,FIND("(",KF120)-2)))</f>
        <v/>
      </c>
      <c r="JZ120" s="105" t="str">
        <f t="shared" ref="JZ120" si="1746">IF(KF120="","",MID(KF120,FIND("(",KF120)+1,4))</f>
        <v/>
      </c>
      <c r="KA120" s="106" t="str">
        <f t="shared" ref="KA120" si="1747">IF(ISNUMBER(SEARCH("*female*",KF120)),"female",IF(ISNUMBER(SEARCH("*male*",KF120)),"male",""))</f>
        <v/>
      </c>
      <c r="KB120" s="107" t="str">
        <f t="shared" ref="KB120" si="1748">IF(KF120="","",IF(ISERROR(MID(KF120,FIND("male,",KF120)+6,(FIND(")",KF120)-(FIND("male,",KF120)+6))))=TRUE,"missing/error",MID(KF120,FIND("male,",KF120)+6,(FIND(")",KF120)-(FIND("male,",KF120)+6)))))</f>
        <v/>
      </c>
      <c r="KC120" s="108" t="str">
        <f t="shared" ref="KC120" si="1749">IF(JY120="","",(MID(JY120,(SEARCH("^^",SUBSTITUTE(JY120," ","^^",LEN(JY120)-LEN(SUBSTITUTE(JY120," ","")))))+1,99)&amp;"_"&amp;LEFT(JY120,FIND(" ",JY120)-1)&amp;"_"&amp;JZ120))</f>
        <v/>
      </c>
      <c r="KD120" s="2" t="str">
        <f t="shared" ref="KD120" si="1750">IF(KF120="","",IF((LEN(KF120)-LEN(SUBSTITUTE(KF120,"male","")))/LEN("male")&gt;1,"!",IF(RIGHT(KF120,1)=")","",IF(RIGHT(KF120,2)=") ","",IF(RIGHT(KF120,2)=").","","!!")))))</f>
        <v/>
      </c>
      <c r="KE120" s="99"/>
      <c r="KF120" s="244"/>
    </row>
    <row r="121" spans="1:292" ht="13.5" customHeight="1" x14ac:dyDescent="0.25">
      <c r="A121" s="20"/>
      <c r="B121" s="2" t="s">
        <v>937</v>
      </c>
      <c r="C121" s="2" t="s">
        <v>938</v>
      </c>
      <c r="E121" s="100" t="str">
        <f t="shared" ref="E121" si="1751">IF(I121="","",E$3)</f>
        <v/>
      </c>
      <c r="F121" s="101" t="str">
        <f t="shared" ref="F121" si="1752">IF(I121="","",E$1)</f>
        <v/>
      </c>
      <c r="G121" s="102"/>
      <c r="H121" s="103"/>
      <c r="I121" s="104" t="str">
        <f t="shared" ref="I121" si="1753">IF(P121="","",IF(ISNUMBER(SEARCH(":",P121)),MID(P121,FIND(":",P121)+2,FIND("(",P121)-FIND(":",P121)-3),LEFT(P121,FIND("(",P121)-2)))</f>
        <v/>
      </c>
      <c r="J121" s="105" t="str">
        <f t="shared" ref="J121" si="1754">IF(P121="","",MID(P121,FIND("(",P121)+1,4))</f>
        <v/>
      </c>
      <c r="K121" s="106" t="str">
        <f t="shared" ref="K121" si="1755">IF(ISNUMBER(SEARCH("*female*",P121)),"female",IF(ISNUMBER(SEARCH("*male*",P121)),"male",""))</f>
        <v/>
      </c>
      <c r="L121" s="107" t="str">
        <f t="shared" ref="L121" si="1756">IF(P121="","",IF(ISERROR(MID(P121,FIND("male,",P121)+6,(FIND(")",P121)-(FIND("male,",P121)+6))))=TRUE,"missing/error",MID(P121,FIND("male,",P121)+6,(FIND(")",P121)-(FIND("male,",P121)+6)))))</f>
        <v/>
      </c>
      <c r="M121" s="108" t="str">
        <f t="shared" ref="M121" si="1757">IF(I121="","",(MID(I121,(SEARCH("^^",SUBSTITUTE(I121," ","^^",LEN(I121)-LEN(SUBSTITUTE(I121," ","")))))+1,99)&amp;"_"&amp;LEFT(I121,FIND(" ",I121)-1)&amp;"_"&amp;J121))</f>
        <v/>
      </c>
      <c r="N121" s="2" t="str">
        <f t="shared" ref="N121" si="1758">IF(P121="","",IF((LEN(P121)-LEN(SUBSTITUTE(P121,"male","")))/LEN("male")&gt;1,"!",IF(RIGHT(P121,1)=")","",IF(RIGHT(P121,2)=") ","",IF(RIGHT(P121,2)=").","","!!")))))</f>
        <v/>
      </c>
      <c r="O121" s="99"/>
      <c r="P121" s="244"/>
      <c r="Q121" s="100" t="str">
        <f t="shared" ref="Q121" si="1759">IF(U121="","",Q$3)</f>
        <v/>
      </c>
      <c r="R121" s="101" t="str">
        <f t="shared" ref="R121" si="1760">IF(U121="","",Q$1)</f>
        <v/>
      </c>
      <c r="S121" s="102"/>
      <c r="T121" s="103"/>
      <c r="U121" s="104" t="str">
        <f t="shared" ref="U121" si="1761">IF(AB121="","",IF(ISNUMBER(SEARCH(":",AB121)),MID(AB121,FIND(":",AB121)+2,FIND("(",AB121)-FIND(":",AB121)-3),LEFT(AB121,FIND("(",AB121)-2)))</f>
        <v/>
      </c>
      <c r="V121" s="105" t="str">
        <f t="shared" ref="V121" si="1762">IF(AB121="","",MID(AB121,FIND("(",AB121)+1,4))</f>
        <v/>
      </c>
      <c r="W121" s="106" t="str">
        <f t="shared" ref="W121" si="1763">IF(ISNUMBER(SEARCH("*female*",AB121)),"female",IF(ISNUMBER(SEARCH("*male*",AB121)),"male",""))</f>
        <v/>
      </c>
      <c r="X121" s="107" t="str">
        <f t="shared" ref="X121" si="1764">IF(AB121="","",IF(ISERROR(MID(AB121,FIND("male,",AB121)+6,(FIND(")",AB121)-(FIND("male,",AB121)+6))))=TRUE,"missing/error",MID(AB121,FIND("male,",AB121)+6,(FIND(")",AB121)-(FIND("male,",AB121)+6)))))</f>
        <v/>
      </c>
      <c r="Y121" s="108" t="str">
        <f t="shared" ref="Y121" si="1765">IF(U121="","",(MID(U121,(SEARCH("^^",SUBSTITUTE(U121," ","^^",LEN(U121)-LEN(SUBSTITUTE(U121," ","")))))+1,99)&amp;"_"&amp;LEFT(U121,FIND(" ",U121)-1)&amp;"_"&amp;V121))</f>
        <v/>
      </c>
      <c r="Z121" s="2" t="str">
        <f t="shared" ref="Z121" si="1766">IF(AB121="","",IF((LEN(AB121)-LEN(SUBSTITUTE(AB121,"male","")))/LEN("male")&gt;1,"!",IF(RIGHT(AB121,1)=")","",IF(RIGHT(AB121,2)=") ","",IF(RIGHT(AB121,2)=").","","!!")))))</f>
        <v/>
      </c>
      <c r="AA121" s="99"/>
      <c r="AB121" s="244"/>
      <c r="AC121" s="100" t="str">
        <f t="shared" ref="AC121" si="1767">IF(AG121="","",AC$3)</f>
        <v/>
      </c>
      <c r="AD121" s="101" t="str">
        <f t="shared" ref="AD121" si="1768">IF(AG121="","",AC$1)</f>
        <v/>
      </c>
      <c r="AE121" s="102"/>
      <c r="AF121" s="103"/>
      <c r="AG121" s="104" t="str">
        <f t="shared" ref="AG121" si="1769">IF(AN121="","",IF(ISNUMBER(SEARCH(":",AN121)),MID(AN121,FIND(":",AN121)+2,FIND("(",AN121)-FIND(":",AN121)-3),LEFT(AN121,FIND("(",AN121)-2)))</f>
        <v/>
      </c>
      <c r="AH121" s="105" t="str">
        <f t="shared" ref="AH121" si="1770">IF(AN121="","",MID(AN121,FIND("(",AN121)+1,4))</f>
        <v/>
      </c>
      <c r="AI121" s="106" t="str">
        <f t="shared" ref="AI121" si="1771">IF(ISNUMBER(SEARCH("*female*",AN121)),"female",IF(ISNUMBER(SEARCH("*male*",AN121)),"male",""))</f>
        <v/>
      </c>
      <c r="AJ121" s="107" t="str">
        <f t="shared" ref="AJ121" si="1772">IF(AN121="","",IF(ISERROR(MID(AN121,FIND("male,",AN121)+6,(FIND(")",AN121)-(FIND("male,",AN121)+6))))=TRUE,"missing/error",MID(AN121,FIND("male,",AN121)+6,(FIND(")",AN121)-(FIND("male,",AN121)+6)))))</f>
        <v/>
      </c>
      <c r="AK121" s="108" t="str">
        <f t="shared" ref="AK121" si="1773">IF(AG121="","",(MID(AG121,(SEARCH("^^",SUBSTITUTE(AG121," ","^^",LEN(AG121)-LEN(SUBSTITUTE(AG121," ","")))))+1,99)&amp;"_"&amp;LEFT(AG121,FIND(" ",AG121)-1)&amp;"_"&amp;AH121))</f>
        <v/>
      </c>
      <c r="AL121" s="2" t="str">
        <f t="shared" ref="AL121" si="1774">IF(AN121="","",IF((LEN(AN121)-LEN(SUBSTITUTE(AN121,"male","")))/LEN("male")&gt;1,"!",IF(RIGHT(AN121,1)=")","",IF(RIGHT(AN121,2)=") ","",IF(RIGHT(AN121,2)=").","","!!")))))</f>
        <v/>
      </c>
      <c r="AM121" s="99"/>
      <c r="AN121" s="244"/>
      <c r="AO121" s="100" t="str">
        <f t="shared" ref="AO121" si="1775">IF(AS121="","",AO$3)</f>
        <v/>
      </c>
      <c r="AP121" s="101" t="str">
        <f t="shared" ref="AP121" si="1776">IF(AS121="","",AO$1)</f>
        <v/>
      </c>
      <c r="AQ121" s="102"/>
      <c r="AR121" s="103"/>
      <c r="AS121" s="104" t="str">
        <f t="shared" ref="AS121" si="1777">IF(AZ121="","",IF(ISNUMBER(SEARCH(":",AZ121)),MID(AZ121,FIND(":",AZ121)+2,FIND("(",AZ121)-FIND(":",AZ121)-3),LEFT(AZ121,FIND("(",AZ121)-2)))</f>
        <v/>
      </c>
      <c r="AT121" s="105" t="str">
        <f t="shared" ref="AT121" si="1778">IF(AZ121="","",MID(AZ121,FIND("(",AZ121)+1,4))</f>
        <v/>
      </c>
      <c r="AU121" s="106" t="str">
        <f t="shared" ref="AU121" si="1779">IF(ISNUMBER(SEARCH("*female*",AZ121)),"female",IF(ISNUMBER(SEARCH("*male*",AZ121)),"male",""))</f>
        <v/>
      </c>
      <c r="AV121" s="107" t="s">
        <v>292</v>
      </c>
      <c r="AW121" s="108" t="str">
        <f t="shared" ref="AW121" si="1780">IF(AS121="","",(MID(AS121,(SEARCH("^^",SUBSTITUTE(AS121," ","^^",LEN(AS121)-LEN(SUBSTITUTE(AS121," ","")))))+1,99)&amp;"_"&amp;LEFT(AS121,FIND(" ",AS121)-1)&amp;"_"&amp;AT121))</f>
        <v/>
      </c>
      <c r="AX121" s="2" t="str">
        <f t="shared" ref="AX121" si="1781">IF(AZ121="","",IF((LEN(AZ121)-LEN(SUBSTITUTE(AZ121,"male","")))/LEN("male")&gt;1,"!",IF(RIGHT(AZ121,1)=")","",IF(RIGHT(AZ121,2)=") ","",IF(RIGHT(AZ121,2)=").","","!!")))))</f>
        <v/>
      </c>
      <c r="AY121" s="99"/>
      <c r="AZ121" s="244"/>
      <c r="BA121" s="100" t="str">
        <f t="shared" ref="BA121" si="1782">IF(BE121="","",BA$3)</f>
        <v/>
      </c>
      <c r="BB121" s="101" t="str">
        <f t="shared" ref="BB121" si="1783">IF(BE121="","",BA$1)</f>
        <v/>
      </c>
      <c r="BC121" s="102"/>
      <c r="BD121" s="103"/>
      <c r="BE121" s="104" t="str">
        <f t="shared" ref="BE121" si="1784">IF(BL121="","",IF(ISNUMBER(SEARCH(":",BL121)),MID(BL121,FIND(":",BL121)+2,FIND("(",BL121)-FIND(":",BL121)-3),LEFT(BL121,FIND("(",BL121)-2)))</f>
        <v/>
      </c>
      <c r="BF121" s="105" t="str">
        <f t="shared" ref="BF121" si="1785">IF(BL121="","",MID(BL121,FIND("(",BL121)+1,4))</f>
        <v/>
      </c>
      <c r="BG121" s="106" t="str">
        <f t="shared" ref="BG121" si="1786">IF(ISNUMBER(SEARCH("*female*",BL121)),"female",IF(ISNUMBER(SEARCH("*male*",BL121)),"male",""))</f>
        <v/>
      </c>
      <c r="BH121" s="107" t="str">
        <f t="shared" ref="BH121" si="1787">IF(BL121="","",IF(ISERROR(MID(BL121,FIND("male,",BL121)+6,(FIND(")",BL121)-(FIND("male,",BL121)+6))))=TRUE,"missing/error",MID(BL121,FIND("male,",BL121)+6,(FIND(")",BL121)-(FIND("male,",BL121)+6)))))</f>
        <v/>
      </c>
      <c r="BI121" s="108" t="str">
        <f t="shared" ref="BI121" si="1788">IF(BE121="","",(MID(BE121,(SEARCH("^^",SUBSTITUTE(BE121," ","^^",LEN(BE121)-LEN(SUBSTITUTE(BE121," ","")))))+1,99)&amp;"_"&amp;LEFT(BE121,FIND(" ",BE121)-1)&amp;"_"&amp;BF121))</f>
        <v/>
      </c>
      <c r="BJ121" s="2" t="str">
        <f t="shared" ref="BJ121" si="1789">IF(BL121="","",IF((LEN(BL121)-LEN(SUBSTITUTE(BL121,"male","")))/LEN("male")&gt;1,"!",IF(RIGHT(BL121,1)=")","",IF(RIGHT(BL121,2)=") ","",IF(RIGHT(BL121,2)=").","","!!")))))</f>
        <v/>
      </c>
      <c r="BK121" s="99"/>
      <c r="BL121" s="244"/>
      <c r="BM121" s="100" t="str">
        <f t="shared" ref="BM121" si="1790">IF(BQ121="","",BM$3)</f>
        <v/>
      </c>
      <c r="BN121" s="101" t="str">
        <f t="shared" ref="BN121" si="1791">IF(BQ121="","",BM$1)</f>
        <v/>
      </c>
      <c r="BO121" s="102"/>
      <c r="BP121" s="103"/>
      <c r="BQ121" s="104" t="str">
        <f t="shared" ref="BQ121" si="1792">IF(BX121="","",IF(ISNUMBER(SEARCH(":",BX121)),MID(BX121,FIND(":",BX121)+2,FIND("(",BX121)-FIND(":",BX121)-3),LEFT(BX121,FIND("(",BX121)-2)))</f>
        <v/>
      </c>
      <c r="BR121" s="105" t="str">
        <f t="shared" ref="BR121" si="1793">IF(BX121="","",MID(BX121,FIND("(",BX121)+1,4))</f>
        <v/>
      </c>
      <c r="BS121" s="106" t="str">
        <f t="shared" ref="BS121" si="1794">IF(ISNUMBER(SEARCH("*female*",BX121)),"female",IF(ISNUMBER(SEARCH("*male*",BX121)),"male",""))</f>
        <v/>
      </c>
      <c r="BT121" s="107" t="s">
        <v>292</v>
      </c>
      <c r="BU121" s="108" t="str">
        <f t="shared" ref="BU121" si="1795">IF(BQ121="","",(MID(BQ121,(SEARCH("^^",SUBSTITUTE(BQ121," ","^^",LEN(BQ121)-LEN(SUBSTITUTE(BQ121," ","")))))+1,99)&amp;"_"&amp;LEFT(BQ121,FIND(" ",BQ121)-1)&amp;"_"&amp;BR121))</f>
        <v/>
      </c>
      <c r="BV121" s="2" t="str">
        <f t="shared" ref="BV121" si="1796">IF(BX121="","",IF((LEN(BX121)-LEN(SUBSTITUTE(BX121,"male","")))/LEN("male")&gt;1,"!",IF(RIGHT(BX121,1)=")","",IF(RIGHT(BX121,2)=") ","",IF(RIGHT(BX121,2)=").","","!!")))))</f>
        <v/>
      </c>
      <c r="BW121" s="99"/>
      <c r="BX121" s="244"/>
      <c r="BY121" s="100" t="str">
        <f t="shared" ref="BY121" si="1797">IF(CC121="","",BY$3)</f>
        <v/>
      </c>
      <c r="BZ121" s="101" t="str">
        <f t="shared" ref="BZ121" si="1798">IF(CC121="","",BY$1)</f>
        <v/>
      </c>
      <c r="CA121" s="102"/>
      <c r="CB121" s="103"/>
      <c r="CC121" s="104" t="str">
        <f t="shared" ref="CC121" si="1799">IF(CJ121="","",IF(ISNUMBER(SEARCH(":",CJ121)),MID(CJ121,FIND(":",CJ121)+2,FIND("(",CJ121)-FIND(":",CJ121)-3),LEFT(CJ121,FIND("(",CJ121)-2)))</f>
        <v/>
      </c>
      <c r="CD121" s="105" t="str">
        <f t="shared" ref="CD121" si="1800">IF(CJ121="","",MID(CJ121,FIND("(",CJ121)+1,4))</f>
        <v/>
      </c>
      <c r="CE121" s="106" t="str">
        <f t="shared" ref="CE121" si="1801">IF(ISNUMBER(SEARCH("*female*",CJ121)),"female",IF(ISNUMBER(SEARCH("*male*",CJ121)),"male",""))</f>
        <v/>
      </c>
      <c r="CF121" s="107" t="s">
        <v>292</v>
      </c>
      <c r="CG121" s="108" t="str">
        <f t="shared" ref="CG121" si="1802">IF(CC121="","",(MID(CC121,(SEARCH("^^",SUBSTITUTE(CC121," ","^^",LEN(CC121)-LEN(SUBSTITUTE(CC121," ","")))))+1,99)&amp;"_"&amp;LEFT(CC121,FIND(" ",CC121)-1)&amp;"_"&amp;CD121))</f>
        <v/>
      </c>
      <c r="CH121" s="2" t="str">
        <f t="shared" ref="CH121" si="1803">IF(CJ121="","",IF((LEN(CJ121)-LEN(SUBSTITUTE(CJ121,"male","")))/LEN("male")&gt;1,"!",IF(RIGHT(CJ121,1)=")","",IF(RIGHT(CJ121,2)=") ","",IF(RIGHT(CJ121,2)=").","","!!")))))</f>
        <v/>
      </c>
      <c r="CI121" s="99"/>
      <c r="CK121" s="100" t="str">
        <f t="shared" ref="CK121" si="1804">IF(CO121="","",CK$3)</f>
        <v/>
      </c>
      <c r="CL121" s="101" t="str">
        <f t="shared" ref="CL121" si="1805">IF(CO121="","",CK$1)</f>
        <v/>
      </c>
      <c r="CM121" s="102"/>
      <c r="CN121" s="103"/>
      <c r="CO121" s="104" t="str">
        <f t="shared" ref="CO121" si="1806">IF(CV121="","",IF(ISNUMBER(SEARCH(":",CV121)),MID(CV121,FIND(":",CV121)+2,FIND("(",CV121)-FIND(":",CV121)-3),LEFT(CV121,FIND("(",CV121)-2)))</f>
        <v/>
      </c>
      <c r="CP121" s="105" t="str">
        <f t="shared" ref="CP121" si="1807">IF(CV121="","",MID(CV121,FIND("(",CV121)+1,4))</f>
        <v/>
      </c>
      <c r="CQ121" s="106" t="str">
        <f t="shared" ref="CQ121" si="1808">IF(ISNUMBER(SEARCH("*female*",CV121)),"female",IF(ISNUMBER(SEARCH("*male*",CV121)),"male",""))</f>
        <v/>
      </c>
      <c r="CR121" s="107" t="s">
        <v>292</v>
      </c>
      <c r="CS121" s="108" t="str">
        <f t="shared" ref="CS121" si="1809">IF(CO121="","",(MID(CO121,(SEARCH("^^",SUBSTITUTE(CO121," ","^^",LEN(CO121)-LEN(SUBSTITUTE(CO121," ","")))))+1,99)&amp;"_"&amp;LEFT(CO121,FIND(" ",CO121)-1)&amp;"_"&amp;CP121))</f>
        <v/>
      </c>
      <c r="CT121" s="2" t="str">
        <f t="shared" ref="CT121" si="1810">IF(CV121="","",IF((LEN(CV121)-LEN(SUBSTITUTE(CV121,"male","")))/LEN("male")&gt;1,"!",IF(RIGHT(CV121,1)=")","",IF(RIGHT(CV121,2)=") ","",IF(RIGHT(CV121,2)=").","","!!")))))</f>
        <v/>
      </c>
      <c r="CU121" s="99"/>
      <c r="CV121" s="244"/>
      <c r="CW121" s="100" t="str">
        <f t="shared" ref="CW121" si="1811">IF(DA121="","",CW$3)</f>
        <v/>
      </c>
      <c r="CX121" s="101" t="str">
        <f t="shared" ref="CX121" si="1812">IF(DA121="","",CW$1)</f>
        <v/>
      </c>
      <c r="CY121" s="102" t="str">
        <f t="shared" ref="CY121" si="1813">IF($DA121="","",CW$2)</f>
        <v/>
      </c>
      <c r="CZ121" s="102" t="str">
        <f t="shared" ref="CZ121" si="1814">IF($DA121="","",CW$3)</f>
        <v/>
      </c>
      <c r="DA121" s="104" t="str">
        <f t="shared" ref="DA121" si="1815">IF(DH121="","",IF(ISNUMBER(SEARCH(":",DH121)),MID(DH121,FIND(":",DH121)+2,FIND("(",DH121)-FIND(":",DH121)-3),LEFT(DH121,FIND("(",DH121)-2)))</f>
        <v/>
      </c>
      <c r="DB121" s="105" t="str">
        <f t="shared" ref="DB121" si="1816">IF(DH121="","",MID(DH121,FIND("(",DH121)+1,4))</f>
        <v/>
      </c>
      <c r="DC121" s="106" t="str">
        <f t="shared" ref="DC121" si="1817">IF(ISNUMBER(SEARCH("*female*",DH121)),"female",IF(ISNUMBER(SEARCH("*male*",DH121)),"male",""))</f>
        <v/>
      </c>
      <c r="DD121" s="107" t="str">
        <f t="shared" ref="DD121" si="1818">IF(DH121="","",IF(ISERROR(MID(DH121,FIND("male,",DH121)+6,(FIND(")",DH121)-(FIND("male,",DH121)+6))))=TRUE,"missing/error",MID(DH121,FIND("male,",DH121)+6,(FIND(")",DH121)-(FIND("male,",DH121)+6)))))</f>
        <v/>
      </c>
      <c r="DE121" s="108" t="str">
        <f t="shared" ref="DE121" si="1819">IF(DA121="","",(MID(DA121,(SEARCH("^^",SUBSTITUTE(DA121," ","^^",LEN(DA121)-LEN(SUBSTITUTE(DA121," ","")))))+1,99)&amp;"_"&amp;LEFT(DA121,FIND(" ",DA121)-1)&amp;"_"&amp;DB121))</f>
        <v/>
      </c>
      <c r="DF121" s="2" t="str">
        <f t="shared" ref="DF121" si="1820">IF(DH121="","",IF((LEN(DH121)-LEN(SUBSTITUTE(DH121,"male","")))/LEN("male")&gt;1,"!",IF(RIGHT(DH121,1)=")","",IF(RIGHT(DH121,2)=") ","",IF(RIGHT(DH121,2)=").","","!!")))))</f>
        <v/>
      </c>
      <c r="DG121" s="99"/>
      <c r="DH121" s="244"/>
      <c r="DI121" s="100" t="str">
        <f t="shared" ref="DI121" si="1821">IF(DM121="","",DI$3)</f>
        <v/>
      </c>
      <c r="DJ121" s="101" t="str">
        <f t="shared" ref="DJ121" si="1822">IF(DM121="","",DI$1)</f>
        <v/>
      </c>
      <c r="DK121" s="102"/>
      <c r="DL121" s="103"/>
      <c r="DM121" s="104" t="str">
        <f t="shared" ref="DM121" si="1823">IF(DT121="","",IF(ISNUMBER(SEARCH(":",DT121)),MID(DT121,FIND(":",DT121)+2,FIND("(",DT121)-FIND(":",DT121)-3),LEFT(DT121,FIND("(",DT121)-2)))</f>
        <v/>
      </c>
      <c r="DN121" s="105" t="str">
        <f t="shared" ref="DN121" si="1824">IF(DT121="","",MID(DT121,FIND("(",DT121)+1,4))</f>
        <v/>
      </c>
      <c r="DO121" s="106" t="str">
        <f t="shared" ref="DO121" si="1825">IF(ISNUMBER(SEARCH("*female*",DT121)),"female",IF(ISNUMBER(SEARCH("*male*",DT121)),"male",""))</f>
        <v/>
      </c>
      <c r="DP121" s="107" t="str">
        <f t="shared" ref="DP121" si="1826">IF(DT121="","",IF(ISERROR(MID(DT121,FIND("male,",DT121)+6,(FIND(")",DT121)-(FIND("male,",DT121)+6))))=TRUE,"missing/error",MID(DT121,FIND("male,",DT121)+6,(FIND(")",DT121)-(FIND("male,",DT121)+6)))))</f>
        <v/>
      </c>
      <c r="DQ121" s="108" t="str">
        <f t="shared" ref="DQ121" si="1827">IF(DM121="","",(MID(DM121,(SEARCH("^^",SUBSTITUTE(DM121," ","^^",LEN(DM121)-LEN(SUBSTITUTE(DM121," ","")))))+1,99)&amp;"_"&amp;LEFT(DM121,FIND(" ",DM121)-1)&amp;"_"&amp;DN121))</f>
        <v/>
      </c>
      <c r="DR121" s="2" t="str">
        <f t="shared" ref="DR121" si="1828">IF(DT121="","",IF((LEN(DT121)-LEN(SUBSTITUTE(DT121,"male","")))/LEN("male")&gt;1,"!",IF(RIGHT(DT121,1)=")","",IF(RIGHT(DT121,2)=") ","",IF(RIGHT(DT121,2)=").","","!!")))))</f>
        <v/>
      </c>
      <c r="DS121" s="99"/>
      <c r="DT121" s="244"/>
      <c r="DU121" s="100">
        <f t="shared" si="1046"/>
        <v>43830</v>
      </c>
      <c r="DV121" s="101" t="str">
        <f t="shared" ref="DV121" si="1829">IF(DY121="","",DU$1)</f>
        <v>Solberg III</v>
      </c>
      <c r="DW121" s="102">
        <v>43588</v>
      </c>
      <c r="DX121" s="102">
        <f t="shared" ref="DX121" si="1830">IF(DY121="","",DU$3)</f>
        <v>43830</v>
      </c>
      <c r="DY121" s="104" t="str">
        <f t="shared" ref="DY121" si="1831">IF(EF121="","",IF(ISNUMBER(SEARCH(":",EF121)),MID(EF121,FIND(":",EF121)+2,FIND("(",EF121)-FIND(":",EF121)-3),LEFT(EF121,FIND("(",EF121)-2)))</f>
        <v>Terje Søvkines</v>
      </c>
      <c r="DZ121" s="105" t="str">
        <f t="shared" ref="DZ121" si="1832">IF(EF121="","",MID(EF121,FIND("(",EF121)+1,4))</f>
        <v>1969</v>
      </c>
      <c r="EA121" s="106" t="str">
        <f t="shared" ref="EA121" si="1833">IF(ISNUMBER(SEARCH("*female*",EF121)),"female",IF(ISNUMBER(SEARCH("*male*",EF121)),"male",""))</f>
        <v>male</v>
      </c>
      <c r="EB121" s="107" t="str">
        <f t="shared" ref="EB121" si="1834">IF(EF121="","",IF(ISERROR(MID(EF121,FIND("male,",EF121)+6,(FIND(")",EF121)-(FIND("male,",EF121)+6))))=TRUE,"missing/error",MID(EF121,FIND("male,",EF121)+6,(FIND(")",EF121)-(FIND("male,",EF121)+6)))))</f>
        <v>no_frp01</v>
      </c>
      <c r="EC121" s="108" t="str">
        <f t="shared" ref="EC121" si="1835">IF(DY121="","",(MID(DY121,(SEARCH("^^",SUBSTITUTE(DY121," ","^^",LEN(DY121)-LEN(SUBSTITUTE(DY121," ","")))))+1,99)&amp;"_"&amp;LEFT(DY121,FIND(" ",DY121)-1)&amp;"_"&amp;DZ121))</f>
        <v>Søvkines_Terje_1969</v>
      </c>
      <c r="ED121" s="2" t="str">
        <f t="shared" ref="ED121" si="1836">IF(EF121="","",IF((LEN(EF121)-LEN(SUBSTITUTE(EF121,"male","")))/LEN("male")&gt;1,"!",IF(RIGHT(EF121,1)=")","",IF(RIGHT(EF121,2)=") ","",IF(RIGHT(EF121,2)=").","","!!")))))</f>
        <v/>
      </c>
      <c r="EE121" s="99"/>
      <c r="EF121" s="246" t="s">
        <v>940</v>
      </c>
      <c r="EG121" s="100" t="str">
        <f t="shared" si="1047"/>
        <v/>
      </c>
      <c r="EH121" s="101" t="str">
        <f t="shared" si="1447"/>
        <v/>
      </c>
      <c r="EI121" s="102" t="str">
        <f t="shared" si="1448"/>
        <v/>
      </c>
      <c r="EJ121" s="102" t="str">
        <f t="shared" si="1663"/>
        <v/>
      </c>
      <c r="EK121" s="104" t="str">
        <f t="shared" si="1449"/>
        <v/>
      </c>
      <c r="EL121" s="105" t="str">
        <f t="shared" si="1450"/>
        <v/>
      </c>
      <c r="EM121" s="106" t="str">
        <f t="shared" si="1451"/>
        <v/>
      </c>
      <c r="EN121" s="107" t="str">
        <f t="shared" si="1452"/>
        <v/>
      </c>
      <c r="EO121" s="108" t="str">
        <f t="shared" si="1453"/>
        <v/>
      </c>
      <c r="EP121" s="2" t="str">
        <f t="shared" si="1454"/>
        <v/>
      </c>
      <c r="EQ121" s="99"/>
      <c r="ER121" s="246"/>
      <c r="ES121" s="100" t="str">
        <f t="shared" si="1048"/>
        <v/>
      </c>
      <c r="ET121" s="101" t="str">
        <f t="shared" si="1049"/>
        <v/>
      </c>
      <c r="EU121" s="102" t="str">
        <f t="shared" si="1050"/>
        <v/>
      </c>
      <c r="EV121" s="102" t="str">
        <f t="shared" si="1051"/>
        <v/>
      </c>
      <c r="EW121" s="104" t="str">
        <f t="shared" si="1052"/>
        <v/>
      </c>
      <c r="EX121" s="105" t="str">
        <f t="shared" si="1053"/>
        <v/>
      </c>
      <c r="EY121" s="106" t="str">
        <f t="shared" si="1054"/>
        <v/>
      </c>
      <c r="EZ121" s="107" t="str">
        <f t="shared" si="1055"/>
        <v/>
      </c>
      <c r="FA121" s="108" t="str">
        <f t="shared" si="1056"/>
        <v/>
      </c>
      <c r="FB121" s="2" t="str">
        <f t="shared" si="1057"/>
        <v/>
      </c>
      <c r="FC121" s="99"/>
      <c r="FD121" s="244"/>
      <c r="FE121" s="100"/>
      <c r="FF121" s="101" t="str">
        <f t="shared" ref="FF121" si="1837">IF(FI121="","",FE$1)</f>
        <v/>
      </c>
      <c r="FG121" s="102"/>
      <c r="FH121" s="103"/>
      <c r="FI121" s="104" t="str">
        <f t="shared" ref="FI121" si="1838">IF(FP121="","",IF(ISNUMBER(SEARCH(":",FP121)),MID(FP121,FIND(":",FP121)+2,FIND("(",FP121)-FIND(":",FP121)-3),LEFT(FP121,FIND("(",FP121)-2)))</f>
        <v/>
      </c>
      <c r="FJ121" s="105" t="str">
        <f t="shared" ref="FJ121" si="1839">IF(FP121="","",MID(FP121,FIND("(",FP121)+1,4))</f>
        <v/>
      </c>
      <c r="FK121" s="106" t="str">
        <f t="shared" ref="FK121" si="1840">IF(ISNUMBER(SEARCH("*female*",FP121)),"female",IF(ISNUMBER(SEARCH("*male*",FP121)),"male",""))</f>
        <v/>
      </c>
      <c r="FL121" s="107" t="str">
        <f t="shared" ref="FL121" si="1841">IF(FP121="","",IF(ISERROR(MID(FP121,FIND("male,",FP121)+6,(FIND(")",FP121)-(FIND("male,",FP121)+6))))=TRUE,"missing/error",MID(FP121,FIND("male,",FP121)+6,(FIND(")",FP121)-(FIND("male,",FP121)+6)))))</f>
        <v/>
      </c>
      <c r="FM121" s="108" t="str">
        <f t="shared" ref="FM121" si="1842">IF(FI121="","",(MID(FI121,(SEARCH("^^",SUBSTITUTE(FI121," ","^^",LEN(FI121)-LEN(SUBSTITUTE(FI121," ","")))))+1,99)&amp;"_"&amp;LEFT(FI121,FIND(" ",FI121)-1)&amp;"_"&amp;FJ121))</f>
        <v/>
      </c>
      <c r="FN121" s="2" t="str">
        <f t="shared" ref="FN121" si="1843">IF(FP121="","",IF((LEN(FP121)-LEN(SUBSTITUTE(FP121,"male","")))/LEN("male")&gt;1,"!",IF(RIGHT(FP121,1)=")","",IF(RIGHT(FP121,2)=") ","",IF(RIGHT(FP121,2)=").","","!!")))))</f>
        <v/>
      </c>
      <c r="FO121" s="99"/>
      <c r="FP121" s="244"/>
      <c r="FQ121" s="100" t="str">
        <f t="shared" ref="FQ121" si="1844">IF(FU121="","",FQ$3)</f>
        <v/>
      </c>
      <c r="FR121" s="101" t="str">
        <f t="shared" ref="FR121" si="1845">IF(FU121="","",FQ$1)</f>
        <v/>
      </c>
      <c r="FS121" s="102"/>
      <c r="FT121" s="103"/>
      <c r="FU121" s="104" t="str">
        <f t="shared" ref="FU121" si="1846">IF(GB121="","",IF(ISNUMBER(SEARCH(":",GB121)),MID(GB121,FIND(":",GB121)+2,FIND("(",GB121)-FIND(":",GB121)-3),LEFT(GB121,FIND("(",GB121)-2)))</f>
        <v/>
      </c>
      <c r="FV121" s="105" t="str">
        <f t="shared" ref="FV121" si="1847">IF(GB121="","",MID(GB121,FIND("(",GB121)+1,4))</f>
        <v/>
      </c>
      <c r="FW121" s="106" t="str">
        <f t="shared" ref="FW121" si="1848">IF(ISNUMBER(SEARCH("*female*",GB121)),"female",IF(ISNUMBER(SEARCH("*male*",GB121)),"male",""))</f>
        <v/>
      </c>
      <c r="FX121" s="107" t="str">
        <f t="shared" ref="FX121" si="1849">IF(GB121="","",IF(ISERROR(MID(GB121,FIND("male,",GB121)+6,(FIND(")",GB121)-(FIND("male,",GB121)+6))))=TRUE,"missing/error",MID(GB121,FIND("male,",GB121)+6,(FIND(")",GB121)-(FIND("male,",GB121)+6)))))</f>
        <v/>
      </c>
      <c r="FY121" s="108" t="str">
        <f t="shared" ref="FY121" si="1850">IF(FU121="","",(MID(FU121,(SEARCH("^^",SUBSTITUTE(FU121," ","^^",LEN(FU121)-LEN(SUBSTITUTE(FU121," ","")))))+1,99)&amp;"_"&amp;LEFT(FU121,FIND(" ",FU121)-1)&amp;"_"&amp;FV121))</f>
        <v/>
      </c>
      <c r="FZ121" s="2" t="str">
        <f t="shared" ref="FZ121" si="1851">IF(GB121="","",IF((LEN(GB121)-LEN(SUBSTITUTE(GB121,"male","")))/LEN("male")&gt;1,"!",IF(RIGHT(GB121,1)=")","",IF(RIGHT(GB121,2)=") ","",IF(RIGHT(GB121,2)=").","","!!")))))</f>
        <v/>
      </c>
      <c r="GA121" s="99"/>
      <c r="GB121" s="244"/>
      <c r="GC121" s="100" t="str">
        <f t="shared" ref="GC121" si="1852">IF(GG121="","",GC$3)</f>
        <v/>
      </c>
      <c r="GD121" s="101" t="str">
        <f t="shared" ref="GD121" si="1853">IF(GG121="","",GC$1)</f>
        <v/>
      </c>
      <c r="GE121" s="102"/>
      <c r="GF121" s="103"/>
      <c r="GG121" s="104" t="str">
        <f t="shared" ref="GG121" si="1854">IF(GN121="","",IF(ISNUMBER(SEARCH(":",GN121)),MID(GN121,FIND(":",GN121)+2,FIND("(",GN121)-FIND(":",GN121)-3),LEFT(GN121,FIND("(",GN121)-2)))</f>
        <v/>
      </c>
      <c r="GH121" s="105" t="str">
        <f t="shared" ref="GH121" si="1855">IF(GN121="","",MID(GN121,FIND("(",GN121)+1,4))</f>
        <v/>
      </c>
      <c r="GI121" s="106" t="str">
        <f t="shared" ref="GI121" si="1856">IF(ISNUMBER(SEARCH("*female*",GN121)),"female",IF(ISNUMBER(SEARCH("*male*",GN121)),"male",""))</f>
        <v/>
      </c>
      <c r="GJ121" s="107" t="str">
        <f t="shared" ref="GJ121" si="1857">IF(GN121="","",IF(ISERROR(MID(GN121,FIND("male,",GN121)+6,(FIND(")",GN121)-(FIND("male,",GN121)+6))))=TRUE,"missing/error",MID(GN121,FIND("male,",GN121)+6,(FIND(")",GN121)-(FIND("male,",GN121)+6)))))</f>
        <v/>
      </c>
      <c r="GK121" s="108" t="str">
        <f t="shared" ref="GK121" si="1858">IF(GG121="","",(MID(GG121,(SEARCH("^^",SUBSTITUTE(GG121," ","^^",LEN(GG121)-LEN(SUBSTITUTE(GG121," ","")))))+1,99)&amp;"_"&amp;LEFT(GG121,FIND(" ",GG121)-1)&amp;"_"&amp;GH121))</f>
        <v/>
      </c>
      <c r="GL121" s="2" t="str">
        <f t="shared" ref="GL121" si="1859">IF(GN121="","",IF((LEN(GN121)-LEN(SUBSTITUTE(GN121,"male","")))/LEN("male")&gt;1,"!",IF(RIGHT(GN121,1)=")","",IF(RIGHT(GN121,2)=") ","",IF(RIGHT(GN121,2)=").","","!!")))))</f>
        <v/>
      </c>
      <c r="GM121" s="99"/>
      <c r="GN121" s="244"/>
      <c r="GO121" s="100" t="str">
        <f t="shared" ref="GO121" si="1860">IF(GS121="","",GO$3)</f>
        <v/>
      </c>
      <c r="GP121" s="101" t="str">
        <f t="shared" ref="GP121" si="1861">IF(GS121="","",GO$1)</f>
        <v/>
      </c>
      <c r="GQ121" s="102"/>
      <c r="GR121" s="103"/>
      <c r="GS121" s="104" t="str">
        <f t="shared" ref="GS121" si="1862">IF(GZ121="","",IF(ISNUMBER(SEARCH(":",GZ121)),MID(GZ121,FIND(":",GZ121)+2,FIND("(",GZ121)-FIND(":",GZ121)-3),LEFT(GZ121,FIND("(",GZ121)-2)))</f>
        <v/>
      </c>
      <c r="GT121" s="105" t="str">
        <f t="shared" ref="GT121" si="1863">IF(GZ121="","",MID(GZ121,FIND("(",GZ121)+1,4))</f>
        <v/>
      </c>
      <c r="GU121" s="106" t="str">
        <f t="shared" ref="GU121" si="1864">IF(ISNUMBER(SEARCH("*female*",GZ121)),"female",IF(ISNUMBER(SEARCH("*male*",GZ121)),"male",""))</f>
        <v/>
      </c>
      <c r="GV121" s="107" t="str">
        <f t="shared" ref="GV121" si="1865">IF(GZ121="","",IF(ISERROR(MID(GZ121,FIND("male,",GZ121)+6,(FIND(")",GZ121)-(FIND("male,",GZ121)+6))))=TRUE,"missing/error",MID(GZ121,FIND("male,",GZ121)+6,(FIND(")",GZ121)-(FIND("male,",GZ121)+6)))))</f>
        <v/>
      </c>
      <c r="GW121" s="108" t="str">
        <f t="shared" ref="GW121" si="1866">IF(GS121="","",(MID(GS121,(SEARCH("^^",SUBSTITUTE(GS121," ","^^",LEN(GS121)-LEN(SUBSTITUTE(GS121," ","")))))+1,99)&amp;"_"&amp;LEFT(GS121,FIND(" ",GS121)-1)&amp;"_"&amp;GT121))</f>
        <v/>
      </c>
      <c r="GX121" s="2" t="str">
        <f t="shared" ref="GX121" si="1867">IF(GZ121="","",IF((LEN(GZ121)-LEN(SUBSTITUTE(GZ121,"male","")))/LEN("male")&gt;1,"!",IF(RIGHT(GZ121,1)=")","",IF(RIGHT(GZ121,2)=") ","",IF(RIGHT(GZ121,2)=").","","!!")))))</f>
        <v/>
      </c>
      <c r="GY121" s="99"/>
      <c r="GZ121" s="244"/>
      <c r="HA121" s="100" t="str">
        <f t="shared" ref="HA121" si="1868">IF(HE121="","",HA$3)</f>
        <v/>
      </c>
      <c r="HB121" s="101" t="str">
        <f t="shared" ref="HB121" si="1869">IF(HE121="","",HA$1)</f>
        <v/>
      </c>
      <c r="HC121" s="102"/>
      <c r="HD121" s="103"/>
      <c r="HE121" s="104" t="str">
        <f t="shared" ref="HE121" si="1870">IF(HL121="","",IF(ISNUMBER(SEARCH(":",HL121)),MID(HL121,FIND(":",HL121)+2,FIND("(",HL121)-FIND(":",HL121)-3),LEFT(HL121,FIND("(",HL121)-2)))</f>
        <v/>
      </c>
      <c r="HF121" s="105" t="str">
        <f t="shared" ref="HF121" si="1871">IF(HL121="","",MID(HL121,FIND("(",HL121)+1,4))</f>
        <v/>
      </c>
      <c r="HG121" s="106" t="str">
        <f t="shared" ref="HG121" si="1872">IF(ISNUMBER(SEARCH("*female*",HL121)),"female",IF(ISNUMBER(SEARCH("*male*",HL121)),"male",""))</f>
        <v/>
      </c>
      <c r="HH121" s="107" t="str">
        <f t="shared" ref="HH121" si="1873">IF(HL121="","",IF(ISERROR(MID(HL121,FIND("male,",HL121)+6,(FIND(")",HL121)-(FIND("male,",HL121)+6))))=TRUE,"missing/error",MID(HL121,FIND("male,",HL121)+6,(FIND(")",HL121)-(FIND("male,",HL121)+6)))))</f>
        <v/>
      </c>
      <c r="HI121" s="108" t="str">
        <f t="shared" ref="HI121" si="1874">IF(HE121="","",(MID(HE121,(SEARCH("^^",SUBSTITUTE(HE121," ","^^",LEN(HE121)-LEN(SUBSTITUTE(HE121," ","")))))+1,99)&amp;"_"&amp;LEFT(HE121,FIND(" ",HE121)-1)&amp;"_"&amp;HF121))</f>
        <v/>
      </c>
      <c r="HJ121" s="2" t="str">
        <f t="shared" ref="HJ121" si="1875">IF(HL121="","",IF((LEN(HL121)-LEN(SUBSTITUTE(HL121,"male","")))/LEN("male")&gt;1,"!",IF(RIGHT(HL121,1)=")","",IF(RIGHT(HL121,2)=") ","",IF(RIGHT(HL121,2)=").","","!!")))))</f>
        <v/>
      </c>
      <c r="HK121" s="99"/>
      <c r="HL121" s="244"/>
      <c r="HM121" s="100" t="str">
        <f t="shared" ref="HM121" si="1876">IF(HQ121="","",HM$3)</f>
        <v/>
      </c>
      <c r="HN121" s="101" t="str">
        <f t="shared" ref="HN121" si="1877">IF(HQ121="","",HM$1)</f>
        <v/>
      </c>
      <c r="HO121" s="102"/>
      <c r="HP121" s="103"/>
      <c r="HQ121" s="104" t="str">
        <f t="shared" ref="HQ121" si="1878">IF(HX121="","",IF(ISNUMBER(SEARCH(":",HX121)),MID(HX121,FIND(":",HX121)+2,FIND("(",HX121)-FIND(":",HX121)-3),LEFT(HX121,FIND("(",HX121)-2)))</f>
        <v/>
      </c>
      <c r="HR121" s="105" t="str">
        <f t="shared" ref="HR121" si="1879">IF(HX121="","",MID(HX121,FIND("(",HX121)+1,4))</f>
        <v/>
      </c>
      <c r="HS121" s="106" t="str">
        <f t="shared" ref="HS121" si="1880">IF(ISNUMBER(SEARCH("*female*",HX121)),"female",IF(ISNUMBER(SEARCH("*male*",HX121)),"male",""))</f>
        <v/>
      </c>
      <c r="HT121" s="107" t="str">
        <f t="shared" ref="HT121" si="1881">IF(HX121="","",IF(ISERROR(MID(HX121,FIND("male,",HX121)+6,(FIND(")",HX121)-(FIND("male,",HX121)+6))))=TRUE,"missing/error",MID(HX121,FIND("male,",HX121)+6,(FIND(")",HX121)-(FIND("male,",HX121)+6)))))</f>
        <v/>
      </c>
      <c r="HU121" s="108" t="str">
        <f t="shared" ref="HU121" si="1882">IF(HQ121="","",(MID(HQ121,(SEARCH("^^",SUBSTITUTE(HQ121," ","^^",LEN(HQ121)-LEN(SUBSTITUTE(HQ121," ","")))))+1,99)&amp;"_"&amp;LEFT(HQ121,FIND(" ",HQ121)-1)&amp;"_"&amp;HR121))</f>
        <v/>
      </c>
      <c r="HV121" s="2" t="str">
        <f t="shared" ref="HV121" si="1883">IF(HX121="","",IF((LEN(HX121)-LEN(SUBSTITUTE(HX121,"male","")))/LEN("male")&gt;1,"!",IF(RIGHT(HX121,1)=")","",IF(RIGHT(HX121,2)=") ","",IF(RIGHT(HX121,2)=").","","!!")))))</f>
        <v/>
      </c>
      <c r="HW121" s="99"/>
      <c r="HX121" s="244"/>
      <c r="HY121" s="100" t="str">
        <f t="shared" ref="HY121" si="1884">IF(IC121="","",HY$3)</f>
        <v/>
      </c>
      <c r="HZ121" s="101" t="str">
        <f t="shared" ref="HZ121" si="1885">IF(IC121="","",HY$1)</f>
        <v/>
      </c>
      <c r="IA121" s="102"/>
      <c r="IB121" s="103"/>
      <c r="IC121" s="104" t="str">
        <f t="shared" ref="IC121" si="1886">IF(IJ121="","",IF(ISNUMBER(SEARCH(":",IJ121)),MID(IJ121,FIND(":",IJ121)+2,FIND("(",IJ121)-FIND(":",IJ121)-3),LEFT(IJ121,FIND("(",IJ121)-2)))</f>
        <v/>
      </c>
      <c r="ID121" s="105" t="str">
        <f t="shared" ref="ID121" si="1887">IF(IJ121="","",MID(IJ121,FIND("(",IJ121)+1,4))</f>
        <v/>
      </c>
      <c r="IE121" s="106" t="str">
        <f t="shared" ref="IE121" si="1888">IF(ISNUMBER(SEARCH("*female*",IJ121)),"female",IF(ISNUMBER(SEARCH("*male*",IJ121)),"male",""))</f>
        <v/>
      </c>
      <c r="IF121" s="107" t="str">
        <f t="shared" ref="IF121" si="1889">IF(IJ121="","",IF(ISERROR(MID(IJ121,FIND("male,",IJ121)+6,(FIND(")",IJ121)-(FIND("male,",IJ121)+6))))=TRUE,"missing/error",MID(IJ121,FIND("male,",IJ121)+6,(FIND(")",IJ121)-(FIND("male,",IJ121)+6)))))</f>
        <v/>
      </c>
      <c r="IG121" s="108" t="str">
        <f t="shared" ref="IG121" si="1890">IF(IC121="","",(MID(IC121,(SEARCH("^^",SUBSTITUTE(IC121," ","^^",LEN(IC121)-LEN(SUBSTITUTE(IC121," ","")))))+1,99)&amp;"_"&amp;LEFT(IC121,FIND(" ",IC121)-1)&amp;"_"&amp;ID121))</f>
        <v/>
      </c>
      <c r="IH121" s="2" t="str">
        <f t="shared" ref="IH121" si="1891">IF(IJ121="","",IF((LEN(IJ121)-LEN(SUBSTITUTE(IJ121,"male","")))/LEN("male")&gt;1,"!",IF(RIGHT(IJ121,1)=")","",IF(RIGHT(IJ121,2)=") ","",IF(RIGHT(IJ121,2)=").","","!!")))))</f>
        <v/>
      </c>
      <c r="II121" s="99"/>
      <c r="IJ121" s="244"/>
      <c r="IK121" s="100" t="str">
        <f t="shared" ref="IK121" si="1892">IF(IO121="","",IK$3)</f>
        <v/>
      </c>
      <c r="IL121" s="101" t="str">
        <f t="shared" ref="IL121" si="1893">IF(IO121="","",IK$1)</f>
        <v/>
      </c>
      <c r="IM121" s="102"/>
      <c r="IN121" s="103"/>
      <c r="IO121" s="104" t="str">
        <f t="shared" ref="IO121" si="1894">IF(IV121="","",IF(ISNUMBER(SEARCH(":",IV121)),MID(IV121,FIND(":",IV121)+2,FIND("(",IV121)-FIND(":",IV121)-3),LEFT(IV121,FIND("(",IV121)-2)))</f>
        <v/>
      </c>
      <c r="IP121" s="105" t="str">
        <f t="shared" ref="IP121" si="1895">IF(IV121="","",MID(IV121,FIND("(",IV121)+1,4))</f>
        <v/>
      </c>
      <c r="IQ121" s="106" t="str">
        <f t="shared" ref="IQ121" si="1896">IF(ISNUMBER(SEARCH("*female*",IV121)),"female",IF(ISNUMBER(SEARCH("*male*",IV121)),"male",""))</f>
        <v/>
      </c>
      <c r="IR121" s="107" t="str">
        <f t="shared" ref="IR121" si="1897">IF(IV121="","",IF(ISERROR(MID(IV121,FIND("male,",IV121)+6,(FIND(")",IV121)-(FIND("male,",IV121)+6))))=TRUE,"missing/error",MID(IV121,FIND("male,",IV121)+6,(FIND(")",IV121)-(FIND("male,",IV121)+6)))))</f>
        <v/>
      </c>
      <c r="IS121" s="108" t="str">
        <f t="shared" ref="IS121" si="1898">IF(IO121="","",(MID(IO121,(SEARCH("^^",SUBSTITUTE(IO121," ","^^",LEN(IO121)-LEN(SUBSTITUTE(IO121," ","")))))+1,99)&amp;"_"&amp;LEFT(IO121,FIND(" ",IO121)-1)&amp;"_"&amp;IP121))</f>
        <v/>
      </c>
      <c r="IT121" s="2" t="str">
        <f t="shared" ref="IT121" si="1899">IF(IV121="","",IF((LEN(IV121)-LEN(SUBSTITUTE(IV121,"male","")))/LEN("male")&gt;1,"!",IF(RIGHT(IV121,1)=")","",IF(RIGHT(IV121,2)=") ","",IF(RIGHT(IV121,2)=").","","!!")))))</f>
        <v/>
      </c>
      <c r="IU121" s="99"/>
      <c r="IV121" s="244"/>
      <c r="IW121" s="100" t="str">
        <f t="shared" ref="IW121" si="1900">IF(JA121="","",IW$3)</f>
        <v/>
      </c>
      <c r="IX121" s="101" t="str">
        <f t="shared" ref="IX121" si="1901">IF(JA121="","",IW$1)</f>
        <v/>
      </c>
      <c r="IY121" s="102"/>
      <c r="IZ121" s="103"/>
      <c r="JA121" s="104" t="str">
        <f t="shared" ref="JA121" si="1902">IF(JH121="","",IF(ISNUMBER(SEARCH(":",JH121)),MID(JH121,FIND(":",JH121)+2,FIND("(",JH121)-FIND(":",JH121)-3),LEFT(JH121,FIND("(",JH121)-2)))</f>
        <v/>
      </c>
      <c r="JB121" s="105" t="str">
        <f t="shared" ref="JB121" si="1903">IF(JH121="","",MID(JH121,FIND("(",JH121)+1,4))</f>
        <v/>
      </c>
      <c r="JC121" s="106" t="str">
        <f t="shared" ref="JC121" si="1904">IF(ISNUMBER(SEARCH("*female*",JH121)),"female",IF(ISNUMBER(SEARCH("*male*",JH121)),"male",""))</f>
        <v/>
      </c>
      <c r="JD121" s="107" t="str">
        <f t="shared" ref="JD121" si="1905">IF(JH121="","",IF(ISERROR(MID(JH121,FIND("male,",JH121)+6,(FIND(")",JH121)-(FIND("male,",JH121)+6))))=TRUE,"missing/error",MID(JH121,FIND("male,",JH121)+6,(FIND(")",JH121)-(FIND("male,",JH121)+6)))))</f>
        <v/>
      </c>
      <c r="JE121" s="108" t="str">
        <f t="shared" ref="JE121" si="1906">IF(JA121="","",(MID(JA121,(SEARCH("^^",SUBSTITUTE(JA121," ","^^",LEN(JA121)-LEN(SUBSTITUTE(JA121," ","")))))+1,99)&amp;"_"&amp;LEFT(JA121,FIND(" ",JA121)-1)&amp;"_"&amp;JB121))</f>
        <v/>
      </c>
      <c r="JF121" s="2" t="str">
        <f t="shared" ref="JF121" si="1907">IF(JH121="","",IF((LEN(JH121)-LEN(SUBSTITUTE(JH121,"male","")))/LEN("male")&gt;1,"!",IF(RIGHT(JH121,1)=")","",IF(RIGHT(JH121,2)=") ","",IF(RIGHT(JH121,2)=").","","!!")))))</f>
        <v/>
      </c>
      <c r="JG121" s="99"/>
      <c r="JH121" s="244"/>
      <c r="JI121" s="100" t="str">
        <f t="shared" ref="JI121" si="1908">IF(JM121="","",JI$3)</f>
        <v/>
      </c>
      <c r="JJ121" s="101" t="str">
        <f t="shared" ref="JJ121" si="1909">IF(JM121="","",JI$1)</f>
        <v/>
      </c>
      <c r="JK121" s="102"/>
      <c r="JL121" s="103"/>
      <c r="JM121" s="104" t="str">
        <f t="shared" ref="JM121" si="1910">IF(JT121="","",IF(ISNUMBER(SEARCH(":",JT121)),MID(JT121,FIND(":",JT121)+2,FIND("(",JT121)-FIND(":",JT121)-3),LEFT(JT121,FIND("(",JT121)-2)))</f>
        <v/>
      </c>
      <c r="JN121" s="105" t="str">
        <f t="shared" ref="JN121" si="1911">IF(JT121="","",MID(JT121,FIND("(",JT121)+1,4))</f>
        <v/>
      </c>
      <c r="JO121" s="106" t="str">
        <f t="shared" ref="JO121" si="1912">IF(ISNUMBER(SEARCH("*female*",JT121)),"female",IF(ISNUMBER(SEARCH("*male*",JT121)),"male",""))</f>
        <v/>
      </c>
      <c r="JP121" s="107" t="str">
        <f t="shared" ref="JP121" si="1913">IF(JT121="","",IF(ISERROR(MID(JT121,FIND("male,",JT121)+6,(FIND(")",JT121)-(FIND("male,",JT121)+6))))=TRUE,"missing/error",MID(JT121,FIND("male,",JT121)+6,(FIND(")",JT121)-(FIND("male,",JT121)+6)))))</f>
        <v/>
      </c>
      <c r="JQ121" s="108" t="str">
        <f t="shared" ref="JQ121" si="1914">IF(JM121="","",(MID(JM121,(SEARCH("^^",SUBSTITUTE(JM121," ","^^",LEN(JM121)-LEN(SUBSTITUTE(JM121," ","")))))+1,99)&amp;"_"&amp;LEFT(JM121,FIND(" ",JM121)-1)&amp;"_"&amp;JN121))</f>
        <v/>
      </c>
      <c r="JR121" s="2" t="str">
        <f t="shared" ref="JR121" si="1915">IF(JT121="","",IF((LEN(JT121)-LEN(SUBSTITUTE(JT121,"male","")))/LEN("male")&gt;1,"!",IF(RIGHT(JT121,1)=")","",IF(RIGHT(JT121,2)=") ","",IF(RIGHT(JT121,2)=").","","!!")))))</f>
        <v/>
      </c>
      <c r="JS121" s="99"/>
      <c r="JT121" s="244"/>
      <c r="JU121" s="100" t="str">
        <f t="shared" ref="JU121" si="1916">IF(JY121="","",JU$3)</f>
        <v/>
      </c>
      <c r="JV121" s="101" t="str">
        <f t="shared" ref="JV121" si="1917">IF(JY121="","",JU$1)</f>
        <v/>
      </c>
      <c r="JW121" s="102"/>
      <c r="JX121" s="103"/>
      <c r="JY121" s="104" t="str">
        <f t="shared" ref="JY121" si="1918">IF(KF121="","",IF(ISNUMBER(SEARCH(":",KF121)),MID(KF121,FIND(":",KF121)+2,FIND("(",KF121)-FIND(":",KF121)-3),LEFT(KF121,FIND("(",KF121)-2)))</f>
        <v/>
      </c>
      <c r="JZ121" s="105" t="str">
        <f t="shared" ref="JZ121" si="1919">IF(KF121="","",MID(KF121,FIND("(",KF121)+1,4))</f>
        <v/>
      </c>
      <c r="KA121" s="106" t="str">
        <f t="shared" ref="KA121" si="1920">IF(ISNUMBER(SEARCH("*female*",KF121)),"female",IF(ISNUMBER(SEARCH("*male*",KF121)),"male",""))</f>
        <v/>
      </c>
      <c r="KB121" s="107" t="str">
        <f t="shared" ref="KB121" si="1921">IF(KF121="","",IF(ISERROR(MID(KF121,FIND("male,",KF121)+6,(FIND(")",KF121)-(FIND("male,",KF121)+6))))=TRUE,"missing/error",MID(KF121,FIND("male,",KF121)+6,(FIND(")",KF121)-(FIND("male,",KF121)+6)))))</f>
        <v/>
      </c>
      <c r="KC121" s="108" t="str">
        <f t="shared" ref="KC121" si="1922">IF(JY121="","",(MID(JY121,(SEARCH("^^",SUBSTITUTE(JY121," ","^^",LEN(JY121)-LEN(SUBSTITUTE(JY121," ","")))))+1,99)&amp;"_"&amp;LEFT(JY121,FIND(" ",JY121)-1)&amp;"_"&amp;JZ121))</f>
        <v/>
      </c>
      <c r="KD121" s="2" t="str">
        <f t="shared" ref="KD121" si="1923">IF(KF121="","",IF((LEN(KF121)-LEN(SUBSTITUTE(KF121,"male","")))/LEN("male")&gt;1,"!",IF(RIGHT(KF121,1)=")","",IF(RIGHT(KF121,2)=") ","",IF(RIGHT(KF121,2)=").","","!!")))))</f>
        <v/>
      </c>
      <c r="KE121" s="99"/>
      <c r="KF121" s="244"/>
    </row>
    <row r="122" spans="1:292" ht="13.5" customHeight="1" x14ac:dyDescent="0.25">
      <c r="A122" s="20"/>
      <c r="B122" s="2" t="s">
        <v>949</v>
      </c>
      <c r="C122" s="256" t="s">
        <v>950</v>
      </c>
      <c r="E122" s="100" t="str">
        <f t="shared" si="1364"/>
        <v/>
      </c>
      <c r="F122" s="101" t="str">
        <f t="shared" si="1365"/>
        <v/>
      </c>
      <c r="G122" s="102"/>
      <c r="H122" s="103"/>
      <c r="I122" s="104" t="str">
        <f t="shared" si="1366"/>
        <v/>
      </c>
      <c r="J122" s="105" t="str">
        <f t="shared" si="1367"/>
        <v/>
      </c>
      <c r="K122" s="106" t="str">
        <f t="shared" si="1368"/>
        <v/>
      </c>
      <c r="L122" s="107" t="str">
        <f t="shared" si="1369"/>
        <v/>
      </c>
      <c r="M122" s="108" t="str">
        <f t="shared" si="1370"/>
        <v/>
      </c>
      <c r="N122" s="2" t="str">
        <f t="shared" si="1371"/>
        <v/>
      </c>
      <c r="O122" s="99"/>
      <c r="P122" s="244"/>
      <c r="Q122" s="100" t="str">
        <f t="shared" si="1372"/>
        <v/>
      </c>
      <c r="R122" s="101" t="str">
        <f t="shared" si="1373"/>
        <v/>
      </c>
      <c r="S122" s="102"/>
      <c r="T122" s="103"/>
      <c r="U122" s="104" t="str">
        <f t="shared" si="1374"/>
        <v/>
      </c>
      <c r="V122" s="105" t="str">
        <f t="shared" si="1375"/>
        <v/>
      </c>
      <c r="W122" s="106" t="str">
        <f t="shared" si="1376"/>
        <v/>
      </c>
      <c r="X122" s="107" t="str">
        <f t="shared" si="1377"/>
        <v/>
      </c>
      <c r="Y122" s="108" t="str">
        <f t="shared" si="1378"/>
        <v/>
      </c>
      <c r="Z122" s="2" t="str">
        <f t="shared" si="1379"/>
        <v/>
      </c>
      <c r="AA122" s="99"/>
      <c r="AB122" s="244"/>
      <c r="AC122" s="100" t="str">
        <f t="shared" si="1380"/>
        <v/>
      </c>
      <c r="AD122" s="101" t="str">
        <f t="shared" si="1381"/>
        <v/>
      </c>
      <c r="AE122" s="102"/>
      <c r="AF122" s="103"/>
      <c r="AG122" s="104" t="str">
        <f t="shared" si="1382"/>
        <v/>
      </c>
      <c r="AH122" s="105" t="str">
        <f t="shared" si="1383"/>
        <v/>
      </c>
      <c r="AI122" s="106" t="str">
        <f t="shared" si="1384"/>
        <v/>
      </c>
      <c r="AJ122" s="107" t="str">
        <f t="shared" si="1385"/>
        <v/>
      </c>
      <c r="AK122" s="108" t="str">
        <f t="shared" si="1386"/>
        <v/>
      </c>
      <c r="AL122" s="2" t="str">
        <f t="shared" si="1387"/>
        <v/>
      </c>
      <c r="AM122" s="99"/>
      <c r="AN122" s="244"/>
      <c r="AO122" s="100" t="str">
        <f t="shared" si="1388"/>
        <v/>
      </c>
      <c r="AP122" s="101" t="str">
        <f t="shared" si="1389"/>
        <v/>
      </c>
      <c r="AQ122" s="102"/>
      <c r="AR122" s="103"/>
      <c r="AS122" s="104" t="str">
        <f t="shared" si="1390"/>
        <v/>
      </c>
      <c r="AT122" s="105" t="str">
        <f t="shared" si="1391"/>
        <v/>
      </c>
      <c r="AU122" s="106" t="str">
        <f t="shared" si="1392"/>
        <v/>
      </c>
      <c r="AV122" s="107" t="s">
        <v>292</v>
      </c>
      <c r="AW122" s="108" t="str">
        <f t="shared" si="1393"/>
        <v/>
      </c>
      <c r="AX122" s="2" t="str">
        <f t="shared" si="1394"/>
        <v/>
      </c>
      <c r="AY122" s="99"/>
      <c r="AZ122" s="244"/>
      <c r="BA122" s="100" t="str">
        <f t="shared" si="1395"/>
        <v/>
      </c>
      <c r="BB122" s="101" t="str">
        <f t="shared" si="1396"/>
        <v/>
      </c>
      <c r="BC122" s="102"/>
      <c r="BD122" s="103"/>
      <c r="BE122" s="104" t="str">
        <f t="shared" si="1397"/>
        <v/>
      </c>
      <c r="BF122" s="105" t="str">
        <f t="shared" si="1398"/>
        <v/>
      </c>
      <c r="BG122" s="106" t="str">
        <f t="shared" si="1399"/>
        <v/>
      </c>
      <c r="BH122" s="107" t="str">
        <f t="shared" si="1400"/>
        <v/>
      </c>
      <c r="BI122" s="108" t="str">
        <f t="shared" si="1401"/>
        <v/>
      </c>
      <c r="BJ122" s="2" t="str">
        <f t="shared" si="1402"/>
        <v/>
      </c>
      <c r="BK122" s="99"/>
      <c r="BL122" s="244"/>
      <c r="BM122" s="100" t="str">
        <f t="shared" si="1403"/>
        <v/>
      </c>
      <c r="BN122" s="101" t="str">
        <f t="shared" si="1404"/>
        <v/>
      </c>
      <c r="BO122" s="102"/>
      <c r="BP122" s="103"/>
      <c r="BQ122" s="104" t="str">
        <f t="shared" si="1405"/>
        <v/>
      </c>
      <c r="BR122" s="105" t="str">
        <f t="shared" si="1406"/>
        <v/>
      </c>
      <c r="BS122" s="106" t="str">
        <f t="shared" si="1407"/>
        <v/>
      </c>
      <c r="BT122" s="107" t="s">
        <v>292</v>
      </c>
      <c r="BU122" s="108" t="str">
        <f t="shared" si="1408"/>
        <v/>
      </c>
      <c r="BV122" s="2" t="str">
        <f t="shared" si="1409"/>
        <v/>
      </c>
      <c r="BW122" s="99"/>
      <c r="BX122" s="244"/>
      <c r="BY122" s="100" t="str">
        <f t="shared" si="1410"/>
        <v/>
      </c>
      <c r="BZ122" s="101" t="str">
        <f t="shared" si="1411"/>
        <v/>
      </c>
      <c r="CA122" s="102"/>
      <c r="CB122" s="103"/>
      <c r="CC122" s="104" t="str">
        <f t="shared" si="1412"/>
        <v/>
      </c>
      <c r="CD122" s="105" t="str">
        <f t="shared" si="1413"/>
        <v/>
      </c>
      <c r="CE122" s="106" t="str">
        <f t="shared" si="1414"/>
        <v/>
      </c>
      <c r="CF122" s="107" t="s">
        <v>292</v>
      </c>
      <c r="CG122" s="108" t="str">
        <f t="shared" si="1415"/>
        <v/>
      </c>
      <c r="CH122" s="2" t="str">
        <f t="shared" si="1416"/>
        <v/>
      </c>
      <c r="CI122" s="99"/>
      <c r="CJ122" s="244" t="s">
        <v>292</v>
      </c>
      <c r="CK122" s="100" t="str">
        <f t="shared" si="1417"/>
        <v/>
      </c>
      <c r="CL122" s="101" t="str">
        <f t="shared" si="1418"/>
        <v/>
      </c>
      <c r="CM122" s="102"/>
      <c r="CN122" s="103"/>
      <c r="CO122" s="104" t="str">
        <f t="shared" si="1419"/>
        <v/>
      </c>
      <c r="CP122" s="105" t="str">
        <f t="shared" si="1420"/>
        <v/>
      </c>
      <c r="CQ122" s="106" t="str">
        <f t="shared" si="1421"/>
        <v/>
      </c>
      <c r="CR122" s="107" t="s">
        <v>292</v>
      </c>
      <c r="CS122" s="108" t="str">
        <f t="shared" si="1422"/>
        <v/>
      </c>
      <c r="CT122" s="2" t="str">
        <f t="shared" si="1423"/>
        <v/>
      </c>
      <c r="CU122" s="99"/>
      <c r="CV122" s="244"/>
      <c r="CW122" s="100" t="str">
        <f t="shared" si="1424"/>
        <v/>
      </c>
      <c r="CX122" s="101" t="str">
        <f t="shared" si="1425"/>
        <v/>
      </c>
      <c r="CY122" s="102" t="str">
        <f t="shared" si="1211"/>
        <v/>
      </c>
      <c r="CZ122" s="102" t="str">
        <f t="shared" si="1212"/>
        <v/>
      </c>
      <c r="DA122" s="104" t="str">
        <f t="shared" si="1426"/>
        <v/>
      </c>
      <c r="DB122" s="105" t="str">
        <f t="shared" si="1427"/>
        <v/>
      </c>
      <c r="DC122" s="106" t="str">
        <f t="shared" si="1428"/>
        <v/>
      </c>
      <c r="DD122" s="107" t="str">
        <f t="shared" si="1429"/>
        <v/>
      </c>
      <c r="DE122" s="108" t="str">
        <f t="shared" si="1430"/>
        <v/>
      </c>
      <c r="DF122" s="2" t="str">
        <f t="shared" si="1431"/>
        <v/>
      </c>
      <c r="DG122" s="99"/>
      <c r="DH122" s="244"/>
      <c r="DI122" s="100" t="str">
        <f t="shared" si="1432"/>
        <v/>
      </c>
      <c r="DJ122" s="101" t="str">
        <f t="shared" si="1433"/>
        <v/>
      </c>
      <c r="DK122" s="102"/>
      <c r="DL122" s="103"/>
      <c r="DM122" s="104" t="str">
        <f t="shared" si="1434"/>
        <v/>
      </c>
      <c r="DN122" s="105" t="str">
        <f t="shared" si="1435"/>
        <v/>
      </c>
      <c r="DO122" s="106" t="str">
        <f t="shared" si="1436"/>
        <v/>
      </c>
      <c r="DP122" s="107" t="str">
        <f t="shared" si="1437"/>
        <v/>
      </c>
      <c r="DQ122" s="108" t="str">
        <f t="shared" si="1438"/>
        <v/>
      </c>
      <c r="DR122" s="2" t="str">
        <f t="shared" si="1439"/>
        <v/>
      </c>
      <c r="DS122" s="99"/>
      <c r="DT122" s="244"/>
      <c r="DU122" s="100" t="str">
        <f t="shared" si="1046"/>
        <v/>
      </c>
      <c r="DV122" s="101" t="str">
        <f t="shared" si="1440"/>
        <v/>
      </c>
      <c r="DW122" s="102"/>
      <c r="DX122" s="103"/>
      <c r="DY122" s="104" t="str">
        <f t="shared" si="1441"/>
        <v/>
      </c>
      <c r="DZ122" s="105" t="str">
        <f t="shared" si="1442"/>
        <v/>
      </c>
      <c r="EA122" s="106" t="str">
        <f t="shared" si="1443"/>
        <v/>
      </c>
      <c r="EB122" s="107" t="str">
        <f t="shared" si="1444"/>
        <v/>
      </c>
      <c r="EC122" s="108" t="str">
        <f t="shared" si="1445"/>
        <v/>
      </c>
      <c r="ED122" s="2" t="str">
        <f t="shared" si="1446"/>
        <v/>
      </c>
      <c r="EE122" s="99"/>
      <c r="EF122" s="244"/>
      <c r="EG122" s="100">
        <f t="shared" si="1047"/>
        <v>44483</v>
      </c>
      <c r="EH122" s="101" t="str">
        <f t="shared" ref="EH122" si="1924">IF(EK122="","",EG$1)</f>
        <v>Solberg IV</v>
      </c>
      <c r="EI122" s="102">
        <f t="shared" ref="EI122" si="1925">IF(EK122="","",EG$2)</f>
        <v>43854</v>
      </c>
      <c r="EJ122" s="102">
        <f t="shared" si="1663"/>
        <v>44483</v>
      </c>
      <c r="EK122" s="104" t="str">
        <f t="shared" ref="EK122" si="1926">IF(ER122="","",IF(ISNUMBER(SEARCH(":",ER122)),MID(ER122,FIND(":",ER122)+2,FIND("(",ER122)-FIND(":",ER122)-3),LEFT(ER122,FIND("(",ER122)-2)))</f>
        <v>Linda Hofstad Helleland</v>
      </c>
      <c r="EL122" s="105" t="str">
        <f t="shared" ref="EL122" si="1927">IF(ER122="","",MID(ER122,FIND("(",ER122)+1,4))</f>
        <v>1977</v>
      </c>
      <c r="EM122" s="106" t="str">
        <f t="shared" ref="EM122" si="1928">IF(ISNUMBER(SEARCH("*female*",ER122)),"female",IF(ISNUMBER(SEARCH("*male*",ER122)),"male",""))</f>
        <v>female</v>
      </c>
      <c r="EN122" s="107" t="str">
        <f t="shared" ref="EN122" si="1929">IF(ER122="","",IF(ISERROR(MID(ER122,FIND("male,",ER122)+6,(FIND(")",ER122)-(FIND("male,",ER122)+6))))=TRUE,"missing/error",MID(ER122,FIND("male,",ER122)+6,(FIND(")",ER122)-(FIND("male,",ER122)+6)))))</f>
        <v>no_h01</v>
      </c>
      <c r="EO122" s="108" t="str">
        <f t="shared" ref="EO122" si="1930">IF(EK122="","",(MID(EK122,(SEARCH("^^",SUBSTITUTE(EK122," ","^^",LEN(EK122)-LEN(SUBSTITUTE(EK122," ","")))))+1,99)&amp;"_"&amp;LEFT(EK122,FIND(" ",EK122)-1)&amp;"_"&amp;EL122))</f>
        <v>Helleland_Linda_1977</v>
      </c>
      <c r="EP122" s="2" t="str">
        <f t="shared" ref="EP122" si="1931">IF(ER122="","",IF((LEN(ER122)-LEN(SUBSTITUTE(ER122,"male","")))/LEN("male")&gt;1,"!",IF(RIGHT(ER122,1)=")","",IF(RIGHT(ER122,2)=") ","",IF(RIGHT(ER122,2)=").","","!!")))))</f>
        <v/>
      </c>
      <c r="EQ122" s="99"/>
      <c r="ER122" s="244" t="s">
        <v>951</v>
      </c>
      <c r="ES122" s="100" t="str">
        <f t="shared" si="1048"/>
        <v/>
      </c>
      <c r="ET122" s="101" t="str">
        <f t="shared" si="1049"/>
        <v/>
      </c>
      <c r="EU122" s="102" t="str">
        <f t="shared" si="1050"/>
        <v/>
      </c>
      <c r="EV122" s="102" t="str">
        <f t="shared" si="1051"/>
        <v/>
      </c>
      <c r="EW122" s="104" t="str">
        <f t="shared" si="1052"/>
        <v/>
      </c>
      <c r="EX122" s="105" t="str">
        <f t="shared" si="1053"/>
        <v/>
      </c>
      <c r="EY122" s="106" t="str">
        <f t="shared" si="1054"/>
        <v/>
      </c>
      <c r="EZ122" s="107" t="str">
        <f t="shared" si="1055"/>
        <v/>
      </c>
      <c r="FA122" s="108" t="str">
        <f t="shared" si="1056"/>
        <v/>
      </c>
      <c r="FB122" s="2" t="str">
        <f t="shared" si="1057"/>
        <v/>
      </c>
      <c r="FC122" s="99"/>
      <c r="FD122" s="244"/>
      <c r="FE122" s="100"/>
      <c r="FF122" s="101" t="str">
        <f t="shared" si="1455"/>
        <v/>
      </c>
      <c r="FG122" s="102"/>
      <c r="FH122" s="103"/>
      <c r="FI122" s="104" t="str">
        <f t="shared" si="1456"/>
        <v/>
      </c>
      <c r="FJ122" s="105" t="str">
        <f t="shared" si="1457"/>
        <v/>
      </c>
      <c r="FK122" s="106" t="str">
        <f t="shared" si="1458"/>
        <v/>
      </c>
      <c r="FL122" s="107" t="str">
        <f t="shared" si="1459"/>
        <v/>
      </c>
      <c r="FM122" s="108" t="str">
        <f t="shared" si="1460"/>
        <v/>
      </c>
      <c r="FN122" s="2" t="str">
        <f t="shared" si="1461"/>
        <v/>
      </c>
      <c r="FO122" s="99"/>
      <c r="FP122" s="244"/>
      <c r="FQ122" s="100" t="str">
        <f t="shared" si="1462"/>
        <v/>
      </c>
      <c r="FR122" s="101" t="str">
        <f t="shared" si="1463"/>
        <v/>
      </c>
      <c r="FS122" s="102"/>
      <c r="FT122" s="103"/>
      <c r="FU122" s="104" t="str">
        <f t="shared" si="1464"/>
        <v/>
      </c>
      <c r="FV122" s="105" t="str">
        <f t="shared" si="1465"/>
        <v/>
      </c>
      <c r="FW122" s="106" t="str">
        <f t="shared" si="1466"/>
        <v/>
      </c>
      <c r="FX122" s="107" t="str">
        <f t="shared" si="1467"/>
        <v/>
      </c>
      <c r="FY122" s="108" t="str">
        <f t="shared" si="1468"/>
        <v/>
      </c>
      <c r="FZ122" s="2" t="str">
        <f t="shared" si="1469"/>
        <v/>
      </c>
      <c r="GA122" s="99"/>
      <c r="GB122" s="244"/>
      <c r="GC122" s="100" t="str">
        <f t="shared" si="1470"/>
        <v/>
      </c>
      <c r="GD122" s="101" t="str">
        <f t="shared" si="1471"/>
        <v/>
      </c>
      <c r="GE122" s="102"/>
      <c r="GF122" s="103"/>
      <c r="GG122" s="104" t="str">
        <f t="shared" si="1472"/>
        <v/>
      </c>
      <c r="GH122" s="105" t="str">
        <f t="shared" si="1473"/>
        <v/>
      </c>
      <c r="GI122" s="106" t="str">
        <f t="shared" si="1474"/>
        <v/>
      </c>
      <c r="GJ122" s="107" t="str">
        <f t="shared" si="1475"/>
        <v/>
      </c>
      <c r="GK122" s="108" t="str">
        <f t="shared" si="1476"/>
        <v/>
      </c>
      <c r="GL122" s="2" t="str">
        <f t="shared" si="1477"/>
        <v/>
      </c>
      <c r="GM122" s="99"/>
      <c r="GN122" s="244"/>
      <c r="GO122" s="100" t="str">
        <f t="shared" si="1478"/>
        <v/>
      </c>
      <c r="GP122" s="101" t="str">
        <f t="shared" si="1479"/>
        <v/>
      </c>
      <c r="GQ122" s="102"/>
      <c r="GR122" s="103"/>
      <c r="GS122" s="104" t="str">
        <f t="shared" si="1480"/>
        <v/>
      </c>
      <c r="GT122" s="105" t="str">
        <f t="shared" si="1481"/>
        <v/>
      </c>
      <c r="GU122" s="106" t="str">
        <f t="shared" si="1482"/>
        <v/>
      </c>
      <c r="GV122" s="107" t="str">
        <f t="shared" si="1483"/>
        <v/>
      </c>
      <c r="GW122" s="108" t="str">
        <f t="shared" si="1484"/>
        <v/>
      </c>
      <c r="GX122" s="2" t="str">
        <f t="shared" si="1485"/>
        <v/>
      </c>
      <c r="GY122" s="99"/>
      <c r="GZ122" s="244"/>
      <c r="HA122" s="100" t="str">
        <f t="shared" si="1486"/>
        <v/>
      </c>
      <c r="HB122" s="101" t="str">
        <f t="shared" si="1487"/>
        <v/>
      </c>
      <c r="HC122" s="102"/>
      <c r="HD122" s="103"/>
      <c r="HE122" s="104" t="str">
        <f t="shared" si="1488"/>
        <v/>
      </c>
      <c r="HF122" s="105" t="str">
        <f t="shared" si="1489"/>
        <v/>
      </c>
      <c r="HG122" s="106" t="str">
        <f t="shared" si="1490"/>
        <v/>
      </c>
      <c r="HH122" s="107" t="str">
        <f t="shared" si="1491"/>
        <v/>
      </c>
      <c r="HI122" s="108" t="str">
        <f t="shared" si="1492"/>
        <v/>
      </c>
      <c r="HJ122" s="2" t="str">
        <f t="shared" si="1493"/>
        <v/>
      </c>
      <c r="HK122" s="99"/>
      <c r="HL122" s="244"/>
      <c r="HM122" s="100" t="str">
        <f t="shared" si="1494"/>
        <v/>
      </c>
      <c r="HN122" s="101" t="str">
        <f t="shared" si="1495"/>
        <v/>
      </c>
      <c r="HO122" s="102"/>
      <c r="HP122" s="103"/>
      <c r="HQ122" s="104" t="str">
        <f t="shared" si="1496"/>
        <v/>
      </c>
      <c r="HR122" s="105" t="str">
        <f t="shared" si="1497"/>
        <v/>
      </c>
      <c r="HS122" s="106" t="str">
        <f t="shared" si="1498"/>
        <v/>
      </c>
      <c r="HT122" s="107" t="str">
        <f t="shared" si="1499"/>
        <v/>
      </c>
      <c r="HU122" s="108" t="str">
        <f t="shared" si="1500"/>
        <v/>
      </c>
      <c r="HV122" s="2" t="str">
        <f t="shared" si="1501"/>
        <v/>
      </c>
      <c r="HW122" s="99"/>
      <c r="HX122" s="244"/>
      <c r="HY122" s="100" t="str">
        <f t="shared" si="1502"/>
        <v/>
      </c>
      <c r="HZ122" s="101" t="str">
        <f t="shared" si="1503"/>
        <v/>
      </c>
      <c r="IA122" s="102"/>
      <c r="IB122" s="103"/>
      <c r="IC122" s="104" t="str">
        <f t="shared" si="1504"/>
        <v/>
      </c>
      <c r="ID122" s="105" t="str">
        <f t="shared" si="1505"/>
        <v/>
      </c>
      <c r="IE122" s="106" t="str">
        <f t="shared" si="1506"/>
        <v/>
      </c>
      <c r="IF122" s="107" t="str">
        <f t="shared" si="1507"/>
        <v/>
      </c>
      <c r="IG122" s="108" t="str">
        <f t="shared" si="1508"/>
        <v/>
      </c>
      <c r="IH122" s="2" t="str">
        <f t="shared" si="1509"/>
        <v/>
      </c>
      <c r="II122" s="99"/>
      <c r="IJ122" s="244"/>
      <c r="IK122" s="100" t="str">
        <f t="shared" si="1510"/>
        <v/>
      </c>
      <c r="IL122" s="101" t="str">
        <f t="shared" si="1511"/>
        <v/>
      </c>
      <c r="IM122" s="102"/>
      <c r="IN122" s="103"/>
      <c r="IO122" s="104" t="str">
        <f t="shared" si="1512"/>
        <v/>
      </c>
      <c r="IP122" s="105" t="str">
        <f t="shared" si="1513"/>
        <v/>
      </c>
      <c r="IQ122" s="106" t="str">
        <f t="shared" si="1514"/>
        <v/>
      </c>
      <c r="IR122" s="107" t="str">
        <f t="shared" si="1515"/>
        <v/>
      </c>
      <c r="IS122" s="108" t="str">
        <f t="shared" si="1516"/>
        <v/>
      </c>
      <c r="IT122" s="2" t="str">
        <f t="shared" si="1517"/>
        <v/>
      </c>
      <c r="IU122" s="99"/>
      <c r="IV122" s="244"/>
      <c r="IW122" s="100" t="str">
        <f t="shared" si="1518"/>
        <v/>
      </c>
      <c r="IX122" s="101" t="str">
        <f t="shared" si="1519"/>
        <v/>
      </c>
      <c r="IY122" s="102"/>
      <c r="IZ122" s="103"/>
      <c r="JA122" s="104" t="str">
        <f t="shared" si="1520"/>
        <v/>
      </c>
      <c r="JB122" s="105" t="str">
        <f t="shared" si="1521"/>
        <v/>
      </c>
      <c r="JC122" s="106" t="str">
        <f t="shared" si="1522"/>
        <v/>
      </c>
      <c r="JD122" s="107" t="str">
        <f t="shared" si="1523"/>
        <v/>
      </c>
      <c r="JE122" s="108" t="str">
        <f t="shared" si="1524"/>
        <v/>
      </c>
      <c r="JF122" s="2" t="str">
        <f t="shared" si="1525"/>
        <v/>
      </c>
      <c r="JG122" s="99"/>
      <c r="JH122" s="244"/>
      <c r="JI122" s="100" t="str">
        <f t="shared" si="1526"/>
        <v/>
      </c>
      <c r="JJ122" s="101" t="str">
        <f t="shared" si="1527"/>
        <v/>
      </c>
      <c r="JK122" s="102"/>
      <c r="JL122" s="103"/>
      <c r="JM122" s="104" t="str">
        <f t="shared" si="1528"/>
        <v/>
      </c>
      <c r="JN122" s="105" t="str">
        <f t="shared" si="1529"/>
        <v/>
      </c>
      <c r="JO122" s="106" t="str">
        <f t="shared" si="1530"/>
        <v/>
      </c>
      <c r="JP122" s="107" t="str">
        <f t="shared" si="1531"/>
        <v/>
      </c>
      <c r="JQ122" s="108" t="str">
        <f t="shared" si="1532"/>
        <v/>
      </c>
      <c r="JR122" s="2" t="str">
        <f t="shared" si="1533"/>
        <v/>
      </c>
      <c r="JS122" s="99"/>
      <c r="JT122" s="244"/>
      <c r="JU122" s="100" t="str">
        <f t="shared" si="1534"/>
        <v/>
      </c>
      <c r="JV122" s="101" t="str">
        <f t="shared" si="1535"/>
        <v/>
      </c>
      <c r="JW122" s="102"/>
      <c r="JX122" s="103"/>
      <c r="JY122" s="104" t="str">
        <f t="shared" si="1536"/>
        <v/>
      </c>
      <c r="JZ122" s="105" t="str">
        <f t="shared" si="1537"/>
        <v/>
      </c>
      <c r="KA122" s="106" t="str">
        <f t="shared" si="1538"/>
        <v/>
      </c>
      <c r="KB122" s="107" t="str">
        <f t="shared" si="1539"/>
        <v/>
      </c>
      <c r="KC122" s="108" t="str">
        <f t="shared" si="1540"/>
        <v/>
      </c>
      <c r="KD122" s="2" t="str">
        <f t="shared" si="1541"/>
        <v/>
      </c>
      <c r="KE122" s="99"/>
      <c r="KF122" s="244"/>
    </row>
    <row r="123" spans="1:292" ht="13.5" customHeight="1" x14ac:dyDescent="0.25">
      <c r="A123" s="20"/>
      <c r="B123" s="2" t="s">
        <v>959</v>
      </c>
      <c r="C123" s="2" t="s">
        <v>1061</v>
      </c>
      <c r="E123" s="100" t="str">
        <f t="shared" si="1364"/>
        <v/>
      </c>
      <c r="F123" s="101" t="str">
        <f t="shared" si="1365"/>
        <v/>
      </c>
      <c r="G123" s="102"/>
      <c r="H123" s="103"/>
      <c r="I123" s="104" t="str">
        <f t="shared" si="1366"/>
        <v/>
      </c>
      <c r="J123" s="105" t="str">
        <f t="shared" si="1367"/>
        <v/>
      </c>
      <c r="K123" s="106" t="str">
        <f t="shared" si="1368"/>
        <v/>
      </c>
      <c r="L123" s="107" t="str">
        <f t="shared" si="1369"/>
        <v/>
      </c>
      <c r="M123" s="108" t="str">
        <f t="shared" si="1370"/>
        <v/>
      </c>
      <c r="N123" s="2" t="str">
        <f t="shared" si="1371"/>
        <v/>
      </c>
      <c r="O123" s="99"/>
      <c r="P123" s="244"/>
      <c r="Q123" s="100" t="str">
        <f t="shared" si="1372"/>
        <v/>
      </c>
      <c r="R123" s="101" t="str">
        <f t="shared" si="1373"/>
        <v/>
      </c>
      <c r="S123" s="102"/>
      <c r="T123" s="103"/>
      <c r="U123" s="104" t="str">
        <f t="shared" si="1374"/>
        <v/>
      </c>
      <c r="V123" s="105" t="str">
        <f t="shared" si="1375"/>
        <v/>
      </c>
      <c r="W123" s="106" t="str">
        <f t="shared" si="1376"/>
        <v/>
      </c>
      <c r="X123" s="107" t="str">
        <f t="shared" si="1377"/>
        <v/>
      </c>
      <c r="Y123" s="108" t="str">
        <f t="shared" si="1378"/>
        <v/>
      </c>
      <c r="Z123" s="2" t="str">
        <f t="shared" si="1379"/>
        <v/>
      </c>
      <c r="AA123" s="99"/>
      <c r="AB123" s="244"/>
      <c r="AC123" s="100" t="str">
        <f t="shared" si="1380"/>
        <v/>
      </c>
      <c r="AD123" s="101" t="str">
        <f t="shared" si="1381"/>
        <v/>
      </c>
      <c r="AE123" s="102"/>
      <c r="AF123" s="103"/>
      <c r="AG123" s="104" t="str">
        <f t="shared" si="1382"/>
        <v/>
      </c>
      <c r="AH123" s="105" t="str">
        <f t="shared" si="1383"/>
        <v/>
      </c>
      <c r="AI123" s="106" t="str">
        <f t="shared" si="1384"/>
        <v/>
      </c>
      <c r="AJ123" s="107" t="str">
        <f t="shared" si="1385"/>
        <v/>
      </c>
      <c r="AK123" s="108" t="str">
        <f t="shared" si="1386"/>
        <v/>
      </c>
      <c r="AL123" s="2" t="str">
        <f t="shared" si="1387"/>
        <v/>
      </c>
      <c r="AM123" s="99"/>
      <c r="AN123" s="244"/>
      <c r="AO123" s="100" t="str">
        <f t="shared" si="1388"/>
        <v/>
      </c>
      <c r="AP123" s="101" t="str">
        <f t="shared" si="1389"/>
        <v/>
      </c>
      <c r="AQ123" s="102"/>
      <c r="AR123" s="103"/>
      <c r="AS123" s="104" t="str">
        <f t="shared" si="1390"/>
        <v/>
      </c>
      <c r="AT123" s="105" t="str">
        <f t="shared" si="1391"/>
        <v/>
      </c>
      <c r="AU123" s="106" t="str">
        <f t="shared" si="1392"/>
        <v/>
      </c>
      <c r="AV123" s="107" t="s">
        <v>292</v>
      </c>
      <c r="AW123" s="108" t="str">
        <f t="shared" si="1393"/>
        <v/>
      </c>
      <c r="AX123" s="2" t="str">
        <f t="shared" si="1394"/>
        <v/>
      </c>
      <c r="AY123" s="99"/>
      <c r="AZ123" s="244"/>
      <c r="BA123" s="100" t="str">
        <f t="shared" si="1395"/>
        <v/>
      </c>
      <c r="BB123" s="101" t="str">
        <f t="shared" si="1396"/>
        <v/>
      </c>
      <c r="BC123" s="102"/>
      <c r="BD123" s="103"/>
      <c r="BE123" s="104" t="str">
        <f t="shared" si="1397"/>
        <v/>
      </c>
      <c r="BF123" s="105" t="str">
        <f t="shared" si="1398"/>
        <v/>
      </c>
      <c r="BG123" s="106" t="str">
        <f t="shared" si="1399"/>
        <v/>
      </c>
      <c r="BH123" s="107" t="str">
        <f t="shared" si="1400"/>
        <v/>
      </c>
      <c r="BI123" s="108" t="str">
        <f t="shared" si="1401"/>
        <v/>
      </c>
      <c r="BJ123" s="2" t="str">
        <f t="shared" si="1402"/>
        <v/>
      </c>
      <c r="BK123" s="99"/>
      <c r="BL123" s="244"/>
      <c r="BM123" s="100" t="str">
        <f t="shared" si="1403"/>
        <v/>
      </c>
      <c r="BN123" s="101" t="str">
        <f t="shared" si="1404"/>
        <v/>
      </c>
      <c r="BO123" s="102"/>
      <c r="BP123" s="103"/>
      <c r="BQ123" s="104" t="str">
        <f t="shared" si="1405"/>
        <v/>
      </c>
      <c r="BR123" s="105" t="str">
        <f t="shared" si="1406"/>
        <v/>
      </c>
      <c r="BS123" s="106" t="str">
        <f t="shared" si="1407"/>
        <v/>
      </c>
      <c r="BT123" s="107" t="s">
        <v>292</v>
      </c>
      <c r="BU123" s="108" t="str">
        <f t="shared" si="1408"/>
        <v/>
      </c>
      <c r="BV123" s="2" t="str">
        <f t="shared" si="1409"/>
        <v/>
      </c>
      <c r="BW123" s="99"/>
      <c r="BX123" s="244"/>
      <c r="BY123" s="100" t="str">
        <f t="shared" si="1410"/>
        <v/>
      </c>
      <c r="BZ123" s="101" t="str">
        <f t="shared" si="1411"/>
        <v/>
      </c>
      <c r="CA123" s="102"/>
      <c r="CB123" s="103"/>
      <c r="CC123" s="104" t="str">
        <f t="shared" si="1412"/>
        <v/>
      </c>
      <c r="CD123" s="105" t="str">
        <f t="shared" si="1413"/>
        <v/>
      </c>
      <c r="CE123" s="106" t="str">
        <f t="shared" si="1414"/>
        <v/>
      </c>
      <c r="CF123" s="107" t="s">
        <v>292</v>
      </c>
      <c r="CG123" s="108" t="str">
        <f t="shared" si="1415"/>
        <v/>
      </c>
      <c r="CH123" s="2" t="str">
        <f t="shared" si="1416"/>
        <v/>
      </c>
      <c r="CI123" s="99"/>
      <c r="CJ123" s="244" t="s">
        <v>292</v>
      </c>
      <c r="CK123" s="100" t="str">
        <f t="shared" si="1417"/>
        <v/>
      </c>
      <c r="CL123" s="101" t="str">
        <f t="shared" si="1418"/>
        <v/>
      </c>
      <c r="CM123" s="102"/>
      <c r="CN123" s="103"/>
      <c r="CO123" s="104" t="str">
        <f t="shared" si="1419"/>
        <v/>
      </c>
      <c r="CP123" s="105" t="str">
        <f t="shared" si="1420"/>
        <v/>
      </c>
      <c r="CQ123" s="106" t="str">
        <f t="shared" si="1421"/>
        <v/>
      </c>
      <c r="CR123" s="107" t="s">
        <v>292</v>
      </c>
      <c r="CS123" s="108" t="str">
        <f t="shared" si="1422"/>
        <v/>
      </c>
      <c r="CT123" s="2" t="str">
        <f t="shared" si="1423"/>
        <v/>
      </c>
      <c r="CU123" s="99"/>
      <c r="CV123" s="244"/>
      <c r="CW123" s="100" t="str">
        <f t="shared" si="1424"/>
        <v/>
      </c>
      <c r="CX123" s="101" t="str">
        <f t="shared" si="1425"/>
        <v/>
      </c>
      <c r="CY123" s="102" t="str">
        <f t="shared" si="1211"/>
        <v/>
      </c>
      <c r="CZ123" s="102" t="str">
        <f t="shared" si="1212"/>
        <v/>
      </c>
      <c r="DA123" s="104" t="str">
        <f t="shared" si="1426"/>
        <v/>
      </c>
      <c r="DB123" s="105" t="str">
        <f t="shared" si="1427"/>
        <v/>
      </c>
      <c r="DC123" s="106" t="str">
        <f t="shared" si="1428"/>
        <v/>
      </c>
      <c r="DD123" s="107" t="str">
        <f t="shared" si="1429"/>
        <v/>
      </c>
      <c r="DE123" s="108" t="str">
        <f t="shared" si="1430"/>
        <v/>
      </c>
      <c r="DF123" s="2" t="str">
        <f t="shared" si="1431"/>
        <v/>
      </c>
      <c r="DG123" s="99"/>
      <c r="DH123" s="244"/>
      <c r="DI123" s="100" t="str">
        <f t="shared" si="1432"/>
        <v/>
      </c>
      <c r="DJ123" s="101" t="str">
        <f t="shared" si="1433"/>
        <v/>
      </c>
      <c r="DK123" s="102"/>
      <c r="DL123" s="103"/>
      <c r="DM123" s="104" t="str">
        <f t="shared" si="1434"/>
        <v/>
      </c>
      <c r="DN123" s="105" t="str">
        <f t="shared" si="1435"/>
        <v/>
      </c>
      <c r="DO123" s="106" t="str">
        <f t="shared" si="1436"/>
        <v/>
      </c>
      <c r="DP123" s="107" t="str">
        <f t="shared" si="1437"/>
        <v/>
      </c>
      <c r="DQ123" s="108" t="str">
        <f t="shared" si="1438"/>
        <v/>
      </c>
      <c r="DR123" s="2" t="str">
        <f t="shared" si="1439"/>
        <v/>
      </c>
      <c r="DS123" s="99"/>
      <c r="DT123" s="244"/>
      <c r="DU123" s="100" t="str">
        <f t="shared" si="1046"/>
        <v/>
      </c>
      <c r="DV123" s="101" t="str">
        <f t="shared" si="1440"/>
        <v/>
      </c>
      <c r="DW123" s="102"/>
      <c r="DX123" s="103"/>
      <c r="DY123" s="104" t="str">
        <f t="shared" si="1441"/>
        <v/>
      </c>
      <c r="DZ123" s="105" t="str">
        <f t="shared" si="1442"/>
        <v/>
      </c>
      <c r="EA123" s="106" t="str">
        <f t="shared" si="1443"/>
        <v/>
      </c>
      <c r="EB123" s="107" t="str">
        <f t="shared" si="1444"/>
        <v/>
      </c>
      <c r="EC123" s="108" t="str">
        <f t="shared" si="1445"/>
        <v/>
      </c>
      <c r="ED123" s="2" t="str">
        <f t="shared" si="1446"/>
        <v/>
      </c>
      <c r="EE123" s="99"/>
      <c r="EF123" s="244"/>
      <c r="EG123" s="100" t="str">
        <f t="shared" ref="EG123" si="1932">IF(EK123="","",EG$2)</f>
        <v/>
      </c>
      <c r="EH123" s="101" t="str">
        <f t="shared" si="1447"/>
        <v/>
      </c>
      <c r="EI123" s="102"/>
      <c r="EJ123" s="103"/>
      <c r="EK123" s="104" t="str">
        <f t="shared" si="1449"/>
        <v/>
      </c>
      <c r="EL123" s="105" t="str">
        <f t="shared" si="1450"/>
        <v/>
      </c>
      <c r="EM123" s="106" t="str">
        <f t="shared" si="1451"/>
        <v/>
      </c>
      <c r="EN123" s="107" t="str">
        <f t="shared" si="1452"/>
        <v/>
      </c>
      <c r="EO123" s="108" t="str">
        <f t="shared" si="1453"/>
        <v/>
      </c>
      <c r="EP123" s="2" t="str">
        <f t="shared" si="1454"/>
        <v/>
      </c>
      <c r="EQ123" s="99"/>
      <c r="ER123" s="244"/>
      <c r="ES123" s="100">
        <f t="shared" si="1048"/>
        <v>45291</v>
      </c>
      <c r="ET123" s="101" t="str">
        <f t="shared" si="1049"/>
        <v>Støre I</v>
      </c>
      <c r="EU123" s="102">
        <f t="shared" si="1050"/>
        <v>44483</v>
      </c>
      <c r="EV123" s="102">
        <v>45105</v>
      </c>
      <c r="EW123" s="104" t="str">
        <f t="shared" si="1052"/>
        <v>Anette Trettebergstuen</v>
      </c>
      <c r="EX123" s="105" t="str">
        <f t="shared" si="1053"/>
        <v>1981</v>
      </c>
      <c r="EY123" s="106" t="str">
        <f t="shared" si="1054"/>
        <v>female</v>
      </c>
      <c r="EZ123" s="107" t="str">
        <f t="shared" si="1055"/>
        <v>no_dna01</v>
      </c>
      <c r="FA123" s="108" t="str">
        <f t="shared" si="1056"/>
        <v>Trettebergstuen_Anette_1981</v>
      </c>
      <c r="FB123" s="2" t="str">
        <f t="shared" si="1057"/>
        <v/>
      </c>
      <c r="FC123" s="99"/>
      <c r="FD123" s="244" t="s">
        <v>960</v>
      </c>
      <c r="FE123" s="100"/>
      <c r="FF123" s="101" t="str">
        <f t="shared" si="1455"/>
        <v/>
      </c>
      <c r="FG123" s="102"/>
      <c r="FH123" s="103"/>
      <c r="FI123" s="104" t="str">
        <f t="shared" si="1456"/>
        <v/>
      </c>
      <c r="FJ123" s="105" t="str">
        <f t="shared" si="1457"/>
        <v/>
      </c>
      <c r="FK123" s="106" t="str">
        <f t="shared" si="1458"/>
        <v/>
      </c>
      <c r="FL123" s="107" t="str">
        <f t="shared" si="1459"/>
        <v/>
      </c>
      <c r="FM123" s="108" t="str">
        <f t="shared" si="1460"/>
        <v/>
      </c>
      <c r="FN123" s="2" t="str">
        <f t="shared" si="1461"/>
        <v/>
      </c>
      <c r="FO123" s="99"/>
      <c r="FP123" s="244"/>
      <c r="FQ123" s="100" t="str">
        <f t="shared" si="1462"/>
        <v/>
      </c>
      <c r="FR123" s="101" t="str">
        <f t="shared" si="1463"/>
        <v/>
      </c>
      <c r="FS123" s="102"/>
      <c r="FT123" s="103"/>
      <c r="FU123" s="104" t="str">
        <f t="shared" si="1464"/>
        <v/>
      </c>
      <c r="FV123" s="105" t="str">
        <f t="shared" si="1465"/>
        <v/>
      </c>
      <c r="FW123" s="106" t="str">
        <f t="shared" si="1466"/>
        <v/>
      </c>
      <c r="FX123" s="107" t="str">
        <f t="shared" si="1467"/>
        <v/>
      </c>
      <c r="FY123" s="108" t="str">
        <f t="shared" si="1468"/>
        <v/>
      </c>
      <c r="FZ123" s="2" t="str">
        <f t="shared" si="1469"/>
        <v/>
      </c>
      <c r="GA123" s="99"/>
      <c r="GB123" s="244"/>
      <c r="GC123" s="100" t="str">
        <f t="shared" si="1470"/>
        <v/>
      </c>
      <c r="GD123" s="101" t="str">
        <f t="shared" si="1471"/>
        <v/>
      </c>
      <c r="GE123" s="102"/>
      <c r="GF123" s="103"/>
      <c r="GG123" s="104" t="str">
        <f t="shared" si="1472"/>
        <v/>
      </c>
      <c r="GH123" s="105" t="str">
        <f t="shared" si="1473"/>
        <v/>
      </c>
      <c r="GI123" s="106" t="str">
        <f t="shared" si="1474"/>
        <v/>
      </c>
      <c r="GJ123" s="107" t="str">
        <f t="shared" si="1475"/>
        <v/>
      </c>
      <c r="GK123" s="108" t="str">
        <f t="shared" si="1476"/>
        <v/>
      </c>
      <c r="GL123" s="2" t="str">
        <f t="shared" si="1477"/>
        <v/>
      </c>
      <c r="GM123" s="99"/>
      <c r="GN123" s="244"/>
      <c r="GO123" s="100" t="str">
        <f t="shared" si="1478"/>
        <v/>
      </c>
      <c r="GP123" s="101" t="str">
        <f t="shared" si="1479"/>
        <v/>
      </c>
      <c r="GQ123" s="102"/>
      <c r="GR123" s="103"/>
      <c r="GS123" s="104" t="str">
        <f t="shared" si="1480"/>
        <v/>
      </c>
      <c r="GT123" s="105" t="str">
        <f t="shared" si="1481"/>
        <v/>
      </c>
      <c r="GU123" s="106" t="str">
        <f t="shared" si="1482"/>
        <v/>
      </c>
      <c r="GV123" s="107" t="str">
        <f t="shared" si="1483"/>
        <v/>
      </c>
      <c r="GW123" s="108" t="str">
        <f t="shared" si="1484"/>
        <v/>
      </c>
      <c r="GX123" s="2" t="str">
        <f t="shared" si="1485"/>
        <v/>
      </c>
      <c r="GY123" s="99"/>
      <c r="GZ123" s="244"/>
      <c r="HA123" s="100" t="str">
        <f t="shared" si="1486"/>
        <v/>
      </c>
      <c r="HB123" s="101" t="str">
        <f t="shared" si="1487"/>
        <v/>
      </c>
      <c r="HC123" s="102"/>
      <c r="HD123" s="103"/>
      <c r="HE123" s="104" t="str">
        <f t="shared" si="1488"/>
        <v/>
      </c>
      <c r="HF123" s="105" t="str">
        <f t="shared" si="1489"/>
        <v/>
      </c>
      <c r="HG123" s="106" t="str">
        <f t="shared" si="1490"/>
        <v/>
      </c>
      <c r="HH123" s="107" t="str">
        <f t="shared" si="1491"/>
        <v/>
      </c>
      <c r="HI123" s="108" t="str">
        <f t="shared" si="1492"/>
        <v/>
      </c>
      <c r="HJ123" s="2" t="str">
        <f t="shared" si="1493"/>
        <v/>
      </c>
      <c r="HK123" s="99"/>
      <c r="HL123" s="244"/>
      <c r="HM123" s="100" t="str">
        <f t="shared" si="1494"/>
        <v/>
      </c>
      <c r="HN123" s="101" t="str">
        <f t="shared" si="1495"/>
        <v/>
      </c>
      <c r="HO123" s="102"/>
      <c r="HP123" s="103"/>
      <c r="HQ123" s="104" t="str">
        <f t="shared" si="1496"/>
        <v/>
      </c>
      <c r="HR123" s="105" t="str">
        <f t="shared" si="1497"/>
        <v/>
      </c>
      <c r="HS123" s="106" t="str">
        <f t="shared" si="1498"/>
        <v/>
      </c>
      <c r="HT123" s="107" t="str">
        <f t="shared" si="1499"/>
        <v/>
      </c>
      <c r="HU123" s="108" t="str">
        <f t="shared" si="1500"/>
        <v/>
      </c>
      <c r="HV123" s="2" t="str">
        <f t="shared" si="1501"/>
        <v/>
      </c>
      <c r="HW123" s="99"/>
      <c r="HX123" s="244"/>
      <c r="HY123" s="100" t="str">
        <f t="shared" si="1502"/>
        <v/>
      </c>
      <c r="HZ123" s="101" t="str">
        <f t="shared" si="1503"/>
        <v/>
      </c>
      <c r="IA123" s="102"/>
      <c r="IB123" s="103"/>
      <c r="IC123" s="104" t="str">
        <f t="shared" si="1504"/>
        <v/>
      </c>
      <c r="ID123" s="105" t="str">
        <f t="shared" si="1505"/>
        <v/>
      </c>
      <c r="IE123" s="106" t="str">
        <f t="shared" si="1506"/>
        <v/>
      </c>
      <c r="IF123" s="107" t="str">
        <f t="shared" si="1507"/>
        <v/>
      </c>
      <c r="IG123" s="108" t="str">
        <f t="shared" si="1508"/>
        <v/>
      </c>
      <c r="IH123" s="2" t="str">
        <f t="shared" si="1509"/>
        <v/>
      </c>
      <c r="II123" s="99"/>
      <c r="IJ123" s="244"/>
      <c r="IK123" s="100" t="str">
        <f t="shared" si="1510"/>
        <v/>
      </c>
      <c r="IL123" s="101" t="str">
        <f t="shared" si="1511"/>
        <v/>
      </c>
      <c r="IM123" s="102"/>
      <c r="IN123" s="103"/>
      <c r="IO123" s="104" t="str">
        <f t="shared" si="1512"/>
        <v/>
      </c>
      <c r="IP123" s="105" t="str">
        <f t="shared" si="1513"/>
        <v/>
      </c>
      <c r="IQ123" s="106" t="str">
        <f t="shared" si="1514"/>
        <v/>
      </c>
      <c r="IR123" s="107" t="str">
        <f t="shared" si="1515"/>
        <v/>
      </c>
      <c r="IS123" s="108" t="str">
        <f t="shared" si="1516"/>
        <v/>
      </c>
      <c r="IT123" s="2" t="str">
        <f t="shared" si="1517"/>
        <v/>
      </c>
      <c r="IU123" s="99"/>
      <c r="IV123" s="244"/>
      <c r="IW123" s="100" t="str">
        <f t="shared" si="1518"/>
        <v/>
      </c>
      <c r="IX123" s="101" t="str">
        <f t="shared" si="1519"/>
        <v/>
      </c>
      <c r="IY123" s="102"/>
      <c r="IZ123" s="103"/>
      <c r="JA123" s="104" t="str">
        <f t="shared" si="1520"/>
        <v/>
      </c>
      <c r="JB123" s="105" t="str">
        <f t="shared" si="1521"/>
        <v/>
      </c>
      <c r="JC123" s="106" t="str">
        <f t="shared" si="1522"/>
        <v/>
      </c>
      <c r="JD123" s="107" t="str">
        <f t="shared" si="1523"/>
        <v/>
      </c>
      <c r="JE123" s="108" t="str">
        <f t="shared" si="1524"/>
        <v/>
      </c>
      <c r="JF123" s="2" t="str">
        <f t="shared" si="1525"/>
        <v/>
      </c>
      <c r="JG123" s="99"/>
      <c r="JH123" s="244"/>
      <c r="JI123" s="100" t="str">
        <f t="shared" si="1526"/>
        <v/>
      </c>
      <c r="JJ123" s="101" t="str">
        <f t="shared" si="1527"/>
        <v/>
      </c>
      <c r="JK123" s="102"/>
      <c r="JL123" s="103"/>
      <c r="JM123" s="104" t="str">
        <f t="shared" si="1528"/>
        <v/>
      </c>
      <c r="JN123" s="105" t="str">
        <f t="shared" si="1529"/>
        <v/>
      </c>
      <c r="JO123" s="106" t="str">
        <f t="shared" si="1530"/>
        <v/>
      </c>
      <c r="JP123" s="107" t="str">
        <f t="shared" si="1531"/>
        <v/>
      </c>
      <c r="JQ123" s="108" t="str">
        <f t="shared" si="1532"/>
        <v/>
      </c>
      <c r="JR123" s="2" t="str">
        <f t="shared" si="1533"/>
        <v/>
      </c>
      <c r="JS123" s="99"/>
      <c r="JT123" s="244"/>
      <c r="JU123" s="100" t="str">
        <f t="shared" si="1534"/>
        <v/>
      </c>
      <c r="JV123" s="101" t="str">
        <f t="shared" si="1535"/>
        <v/>
      </c>
      <c r="JW123" s="102"/>
      <c r="JX123" s="103"/>
      <c r="JY123" s="104" t="str">
        <f t="shared" si="1536"/>
        <v/>
      </c>
      <c r="JZ123" s="105" t="str">
        <f t="shared" si="1537"/>
        <v/>
      </c>
      <c r="KA123" s="106" t="str">
        <f t="shared" si="1538"/>
        <v/>
      </c>
      <c r="KB123" s="107" t="str">
        <f t="shared" si="1539"/>
        <v/>
      </c>
      <c r="KC123" s="108" t="str">
        <f t="shared" si="1540"/>
        <v/>
      </c>
      <c r="KD123" s="2" t="str">
        <f t="shared" si="1541"/>
        <v/>
      </c>
      <c r="KE123" s="99"/>
      <c r="KF123" s="244"/>
    </row>
    <row r="124" spans="1:292" ht="13.5" customHeight="1" x14ac:dyDescent="0.25">
      <c r="A124" s="20"/>
      <c r="B124" s="2" t="s">
        <v>959</v>
      </c>
      <c r="C124" s="2" t="s">
        <v>1061</v>
      </c>
      <c r="E124" s="109"/>
      <c r="F124" s="110"/>
      <c r="G124" s="102"/>
      <c r="H124" s="4"/>
      <c r="I124" s="111"/>
      <c r="J124" s="112"/>
      <c r="K124" s="113"/>
      <c r="L124" s="107"/>
      <c r="M124" s="114"/>
      <c r="O124" s="4"/>
      <c r="Q124" s="109"/>
      <c r="R124" s="110"/>
      <c r="S124" s="102"/>
      <c r="T124" s="4"/>
      <c r="U124" s="111"/>
      <c r="V124" s="112"/>
      <c r="W124" s="113"/>
      <c r="X124" s="107"/>
      <c r="Y124" s="114"/>
      <c r="AA124" s="4"/>
      <c r="AC124" s="109"/>
      <c r="AD124" s="110"/>
      <c r="AE124" s="102"/>
      <c r="AF124" s="4"/>
      <c r="AG124" s="111"/>
      <c r="AH124" s="112"/>
      <c r="AI124" s="113"/>
      <c r="AJ124" s="107"/>
      <c r="AK124" s="114"/>
      <c r="AM124" s="4"/>
      <c r="AO124" s="109"/>
      <c r="AP124" s="110"/>
      <c r="AQ124" s="102"/>
      <c r="AR124" s="4"/>
      <c r="AS124" s="111"/>
      <c r="AT124" s="112"/>
      <c r="AU124" s="113"/>
      <c r="AV124" s="107"/>
      <c r="AW124" s="114"/>
      <c r="AY124" s="4"/>
      <c r="BA124" s="109"/>
      <c r="BB124" s="110"/>
      <c r="BC124" s="102"/>
      <c r="BD124" s="4"/>
      <c r="BE124" s="111"/>
      <c r="BF124" s="112"/>
      <c r="BG124" s="113"/>
      <c r="BH124" s="107"/>
      <c r="BI124" s="114"/>
      <c r="BK124" s="4"/>
      <c r="BM124" s="109"/>
      <c r="BN124" s="110"/>
      <c r="BO124" s="102"/>
      <c r="BP124" s="4"/>
      <c r="BQ124" s="111"/>
      <c r="BR124" s="112"/>
      <c r="BS124" s="113"/>
      <c r="BT124" s="107"/>
      <c r="BU124" s="114"/>
      <c r="BW124" s="4"/>
      <c r="BY124" s="109"/>
      <c r="BZ124" s="110"/>
      <c r="CA124" s="102"/>
      <c r="CB124" s="4"/>
      <c r="CC124" s="111"/>
      <c r="CD124" s="112"/>
      <c r="CE124" s="113"/>
      <c r="CF124" s="107"/>
      <c r="CG124" s="114"/>
      <c r="CI124" s="4"/>
      <c r="CK124" s="109"/>
      <c r="CL124" s="110"/>
      <c r="CM124" s="102"/>
      <c r="CN124" s="4"/>
      <c r="CO124" s="111"/>
      <c r="CP124" s="112"/>
      <c r="CQ124" s="113"/>
      <c r="CR124" s="107"/>
      <c r="CS124" s="114"/>
      <c r="CU124" s="4"/>
      <c r="CW124" s="109"/>
      <c r="CX124" s="110"/>
      <c r="CY124" s="102" t="str">
        <f t="shared" si="1211"/>
        <v/>
      </c>
      <c r="CZ124" s="102" t="str">
        <f t="shared" si="1212"/>
        <v/>
      </c>
      <c r="DA124" s="111"/>
      <c r="DB124" s="112"/>
      <c r="DC124" s="113"/>
      <c r="DD124" s="107"/>
      <c r="DE124" s="114"/>
      <c r="DG124" s="4"/>
      <c r="DI124" s="109"/>
      <c r="DJ124" s="110"/>
      <c r="DK124" s="102"/>
      <c r="DL124" s="4"/>
      <c r="DM124" s="111"/>
      <c r="DN124" s="112"/>
      <c r="DO124" s="113"/>
      <c r="DP124" s="107"/>
      <c r="DQ124" s="114"/>
      <c r="DS124" s="4"/>
      <c r="DU124" s="109"/>
      <c r="DV124" s="110"/>
      <c r="DW124" s="102"/>
      <c r="DX124" s="4"/>
      <c r="DY124" s="111"/>
      <c r="DZ124" s="112"/>
      <c r="EA124" s="113"/>
      <c r="EB124" s="107"/>
      <c r="EC124" s="114"/>
      <c r="EE124" s="4"/>
      <c r="EG124" s="109"/>
      <c r="EH124" s="110"/>
      <c r="EI124" s="102"/>
      <c r="EJ124" s="4"/>
      <c r="EK124" s="111"/>
      <c r="EL124" s="112"/>
      <c r="EM124" s="113"/>
      <c r="EN124" s="107"/>
      <c r="EO124" s="114"/>
      <c r="EQ124" s="4"/>
      <c r="ES124" s="100">
        <f t="shared" ref="ES124" si="1933">IF(EW124="","",ES$3)</f>
        <v>45291</v>
      </c>
      <c r="ET124" s="101" t="str">
        <f t="shared" ref="ET124" si="1934">IF(EW124="","",ES$1)</f>
        <v>Støre I</v>
      </c>
      <c r="EU124" s="102">
        <v>45105</v>
      </c>
      <c r="EV124" s="102">
        <f t="shared" ref="EV124" si="1935">IF(EW124="","",ES$3)</f>
        <v>45291</v>
      </c>
      <c r="EW124" s="104" t="str">
        <f t="shared" ref="EW124" si="1936">IF(FD124="","",IF(ISNUMBER(SEARCH(":",FD124)),MID(FD124,FIND(":",FD124)+2,FIND("(",FD124)-FIND(":",FD124)-3),LEFT(FD124,FIND("(",FD124)-2)))</f>
        <v>Lubna Jaffery</v>
      </c>
      <c r="EX124" s="105" t="str">
        <f t="shared" ref="EX124" si="1937">IF(FD124="","",MID(FD124,FIND("(",FD124)+1,4))</f>
        <v>1980</v>
      </c>
      <c r="EY124" s="106" t="str">
        <f t="shared" ref="EY124" si="1938">IF(ISNUMBER(SEARCH("*female*",FD124)),"female",IF(ISNUMBER(SEARCH("*male*",FD124)),"male",""))</f>
        <v>female</v>
      </c>
      <c r="EZ124" s="107" t="str">
        <f t="shared" ref="EZ124" si="1939">IF(FD124="","",IF(ISERROR(MID(FD124,FIND("male,",FD124)+6,(FIND(")",FD124)-(FIND("male,",FD124)+6))))=TRUE,"missing/error",MID(FD124,FIND("male,",FD124)+6,(FIND(")",FD124)-(FIND("male,",FD124)+6)))))</f>
        <v>no_dna01</v>
      </c>
      <c r="FA124" s="108" t="str">
        <f t="shared" ref="FA124" si="1940">IF(EW124="","",(MID(EW124,(SEARCH("^^",SUBSTITUTE(EW124," ","^^",LEN(EW124)-LEN(SUBSTITUTE(EW124," ","")))))+1,99)&amp;"_"&amp;LEFT(EW124,FIND(" ",EW124)-1)&amp;"_"&amp;EX124))</f>
        <v>Jaffery_Lubna_1980</v>
      </c>
      <c r="FB124" s="2" t="str">
        <f t="shared" si="1057"/>
        <v/>
      </c>
      <c r="FC124" s="99"/>
      <c r="FD124" s="244" t="s">
        <v>1062</v>
      </c>
      <c r="FE124" s="109"/>
      <c r="FF124" s="110"/>
      <c r="FG124" s="102"/>
      <c r="FH124" s="4"/>
      <c r="FI124" s="111"/>
      <c r="FJ124" s="112"/>
      <c r="FK124" s="113"/>
      <c r="FL124" s="107"/>
      <c r="FM124" s="114"/>
      <c r="FO124" s="4"/>
      <c r="FQ124" s="109"/>
      <c r="FR124" s="110"/>
      <c r="FS124" s="102"/>
      <c r="FT124" s="4"/>
      <c r="FU124" s="111"/>
      <c r="FV124" s="112"/>
      <c r="FW124" s="113"/>
      <c r="FX124" s="107"/>
      <c r="FY124" s="114"/>
      <c r="GA124" s="4"/>
      <c r="GC124" s="109"/>
      <c r="GD124" s="110"/>
      <c r="GE124" s="102"/>
      <c r="GF124" s="4"/>
      <c r="GG124" s="111"/>
      <c r="GH124" s="112"/>
      <c r="GI124" s="113"/>
      <c r="GJ124" s="107"/>
      <c r="GK124" s="114"/>
      <c r="GM124" s="4"/>
      <c r="GO124" s="109"/>
      <c r="GP124" s="110"/>
      <c r="GQ124" s="102"/>
      <c r="GR124" s="4"/>
      <c r="GS124" s="111"/>
      <c r="GT124" s="112"/>
      <c r="GU124" s="113"/>
      <c r="GV124" s="107"/>
      <c r="GW124" s="114"/>
      <c r="GY124" s="4"/>
      <c r="HA124" s="109"/>
      <c r="HB124" s="110"/>
      <c r="HC124" s="102"/>
      <c r="HD124" s="4"/>
      <c r="HE124" s="111"/>
      <c r="HF124" s="112"/>
      <c r="HG124" s="113"/>
      <c r="HH124" s="107"/>
      <c r="HI124" s="114"/>
      <c r="HK124" s="4"/>
      <c r="HM124" s="109"/>
      <c r="HN124" s="110"/>
      <c r="HO124" s="102"/>
      <c r="HP124" s="4"/>
      <c r="HQ124" s="111"/>
      <c r="HR124" s="112"/>
      <c r="HS124" s="113"/>
      <c r="HT124" s="107"/>
      <c r="HU124" s="114"/>
      <c r="HW124" s="4"/>
      <c r="HY124" s="109"/>
      <c r="HZ124" s="110"/>
      <c r="IA124" s="102"/>
      <c r="IB124" s="4"/>
      <c r="IC124" s="111"/>
      <c r="ID124" s="112"/>
      <c r="IE124" s="113"/>
      <c r="IF124" s="107"/>
      <c r="IG124" s="114"/>
      <c r="II124" s="4"/>
      <c r="IK124" s="109"/>
      <c r="IL124" s="110"/>
      <c r="IM124" s="102"/>
      <c r="IN124" s="4"/>
      <c r="IO124" s="111"/>
      <c r="IP124" s="112"/>
      <c r="IQ124" s="113"/>
      <c r="IR124" s="107"/>
      <c r="IS124" s="114"/>
      <c r="IU124" s="4"/>
      <c r="IW124" s="109"/>
      <c r="IX124" s="110"/>
      <c r="IY124" s="102"/>
      <c r="IZ124" s="4"/>
      <c r="JA124" s="111"/>
      <c r="JB124" s="112"/>
      <c r="JC124" s="113"/>
      <c r="JD124" s="107"/>
      <c r="JE124" s="114"/>
      <c r="JG124" s="4"/>
      <c r="JI124" s="109"/>
      <c r="JJ124" s="110"/>
      <c r="JK124" s="102"/>
      <c r="JL124" s="4"/>
      <c r="JM124" s="111"/>
      <c r="JN124" s="112"/>
      <c r="JO124" s="113"/>
      <c r="JP124" s="107"/>
      <c r="JQ124" s="114"/>
      <c r="JS124" s="4"/>
      <c r="JU124" s="109"/>
      <c r="JV124" s="110"/>
      <c r="JW124" s="102"/>
      <c r="JX124" s="4"/>
      <c r="JY124" s="111"/>
      <c r="JZ124" s="112"/>
      <c r="KA124" s="113"/>
      <c r="KB124" s="107"/>
      <c r="KC124" s="114"/>
      <c r="KE124" s="4"/>
    </row>
    <row r="125" spans="1:292" ht="13.5" customHeight="1" x14ac:dyDescent="0.25">
      <c r="A125" s="20"/>
      <c r="B125" s="2" t="s">
        <v>1068</v>
      </c>
      <c r="C125" s="2" t="s">
        <v>1069</v>
      </c>
      <c r="E125" s="109"/>
      <c r="F125" s="110"/>
      <c r="G125" s="102"/>
      <c r="H125" s="4"/>
      <c r="I125" s="111"/>
      <c r="J125" s="112"/>
      <c r="K125" s="113"/>
      <c r="L125" s="107"/>
      <c r="M125" s="114"/>
      <c r="O125" s="4"/>
      <c r="Q125" s="109"/>
      <c r="R125" s="110"/>
      <c r="S125" s="102"/>
      <c r="T125" s="4"/>
      <c r="U125" s="111"/>
      <c r="V125" s="112"/>
      <c r="W125" s="113"/>
      <c r="X125" s="107"/>
      <c r="Y125" s="114"/>
      <c r="AA125" s="4"/>
      <c r="AC125" s="109"/>
      <c r="AD125" s="110"/>
      <c r="AE125" s="102"/>
      <c r="AF125" s="4"/>
      <c r="AG125" s="111"/>
      <c r="AH125" s="112"/>
      <c r="AI125" s="113"/>
      <c r="AJ125" s="107"/>
      <c r="AK125" s="114"/>
      <c r="AM125" s="4"/>
      <c r="AO125" s="109"/>
      <c r="AP125" s="110"/>
      <c r="AQ125" s="102"/>
      <c r="AR125" s="4"/>
      <c r="AS125" s="111"/>
      <c r="AT125" s="112"/>
      <c r="AU125" s="113"/>
      <c r="AV125" s="107"/>
      <c r="AW125" s="114"/>
      <c r="AY125" s="4"/>
      <c r="BA125" s="109"/>
      <c r="BB125" s="110"/>
      <c r="BC125" s="102"/>
      <c r="BD125" s="4"/>
      <c r="BE125" s="111"/>
      <c r="BF125" s="112"/>
      <c r="BG125" s="113"/>
      <c r="BH125" s="107"/>
      <c r="BI125" s="114"/>
      <c r="BK125" s="4"/>
      <c r="BM125" s="109"/>
      <c r="BN125" s="110"/>
      <c r="BO125" s="102"/>
      <c r="BP125" s="4"/>
      <c r="BQ125" s="111"/>
      <c r="BR125" s="112"/>
      <c r="BS125" s="113"/>
      <c r="BT125" s="107"/>
      <c r="BU125" s="114"/>
      <c r="BW125" s="4"/>
      <c r="BY125" s="109"/>
      <c r="BZ125" s="110"/>
      <c r="CA125" s="102"/>
      <c r="CB125" s="4"/>
      <c r="CC125" s="111"/>
      <c r="CD125" s="112"/>
      <c r="CE125" s="113"/>
      <c r="CF125" s="107"/>
      <c r="CG125" s="114"/>
      <c r="CI125" s="4"/>
      <c r="CK125" s="109"/>
      <c r="CL125" s="110"/>
      <c r="CM125" s="102"/>
      <c r="CN125" s="4"/>
      <c r="CO125" s="111"/>
      <c r="CP125" s="112"/>
      <c r="CQ125" s="113"/>
      <c r="CR125" s="107"/>
      <c r="CS125" s="114"/>
      <c r="CU125" s="4"/>
      <c r="CW125" s="109"/>
      <c r="CX125" s="110"/>
      <c r="CY125" s="102" t="str">
        <f t="shared" si="1211"/>
        <v/>
      </c>
      <c r="CZ125" s="102" t="str">
        <f t="shared" si="1212"/>
        <v/>
      </c>
      <c r="DA125" s="111"/>
      <c r="DB125" s="112"/>
      <c r="DC125" s="113"/>
      <c r="DD125" s="107"/>
      <c r="DE125" s="114"/>
      <c r="DG125" s="4"/>
      <c r="DI125" s="109"/>
      <c r="DJ125" s="110"/>
      <c r="DK125" s="102"/>
      <c r="DL125" s="4"/>
      <c r="DM125" s="111"/>
      <c r="DN125" s="112"/>
      <c r="DO125" s="113"/>
      <c r="DP125" s="107"/>
      <c r="DQ125" s="114"/>
      <c r="DS125" s="4"/>
      <c r="DU125" s="109"/>
      <c r="DV125" s="110"/>
      <c r="DW125" s="102"/>
      <c r="DX125" s="4"/>
      <c r="DY125" s="111"/>
      <c r="DZ125" s="112"/>
      <c r="EA125" s="113"/>
      <c r="EB125" s="107"/>
      <c r="EC125" s="114"/>
      <c r="EE125" s="4"/>
      <c r="EG125" s="109"/>
      <c r="EH125" s="110"/>
      <c r="EI125" s="102"/>
      <c r="EJ125" s="4"/>
      <c r="EK125" s="111"/>
      <c r="EL125" s="112"/>
      <c r="EM125" s="113"/>
      <c r="EN125" s="107"/>
      <c r="EO125" s="114"/>
      <c r="EQ125" s="4"/>
      <c r="ES125" s="100">
        <f t="shared" si="1048"/>
        <v>45291</v>
      </c>
      <c r="ET125" s="101" t="str">
        <f t="shared" si="1049"/>
        <v>Støre I</v>
      </c>
      <c r="EU125" s="102">
        <v>45215</v>
      </c>
      <c r="EV125" s="102">
        <f t="shared" si="1051"/>
        <v>45291</v>
      </c>
      <c r="EW125" s="104" t="str">
        <f t="shared" si="1052"/>
        <v>Karianne Oldernes Tung</v>
      </c>
      <c r="EX125" s="105" t="str">
        <f t="shared" si="1053"/>
        <v>1978</v>
      </c>
      <c r="EY125" s="106" t="str">
        <f t="shared" si="1054"/>
        <v>female</v>
      </c>
      <c r="EZ125" s="107" t="str">
        <f t="shared" si="1055"/>
        <v>no_dna01</v>
      </c>
      <c r="FA125" s="108" t="str">
        <f t="shared" si="1056"/>
        <v>Tung_Karianne_1978</v>
      </c>
      <c r="FB125" s="2" t="str">
        <f t="shared" si="1057"/>
        <v/>
      </c>
      <c r="FC125" s="99"/>
      <c r="FD125" s="244" t="s">
        <v>1070</v>
      </c>
      <c r="FE125" s="109"/>
      <c r="FF125" s="110"/>
      <c r="FG125" s="102"/>
      <c r="FH125" s="4"/>
      <c r="FI125" s="111"/>
      <c r="FJ125" s="112"/>
      <c r="FK125" s="113"/>
      <c r="FL125" s="107"/>
      <c r="FM125" s="114"/>
      <c r="FO125" s="4"/>
      <c r="FQ125" s="109"/>
      <c r="FR125" s="110"/>
      <c r="FS125" s="102"/>
      <c r="FT125" s="4"/>
      <c r="FU125" s="111"/>
      <c r="FV125" s="112"/>
      <c r="FW125" s="113"/>
      <c r="FX125" s="107"/>
      <c r="FY125" s="114"/>
      <c r="GA125" s="4"/>
      <c r="GC125" s="109"/>
      <c r="GD125" s="110"/>
      <c r="GE125" s="102"/>
      <c r="GF125" s="4"/>
      <c r="GG125" s="111"/>
      <c r="GH125" s="112"/>
      <c r="GI125" s="113"/>
      <c r="GJ125" s="107"/>
      <c r="GK125" s="114"/>
      <c r="GM125" s="4"/>
      <c r="GO125" s="109"/>
      <c r="GP125" s="110"/>
      <c r="GQ125" s="102"/>
      <c r="GR125" s="4"/>
      <c r="GS125" s="111"/>
      <c r="GT125" s="112"/>
      <c r="GU125" s="113"/>
      <c r="GV125" s="107"/>
      <c r="GW125" s="114"/>
      <c r="GY125" s="4"/>
      <c r="HA125" s="109"/>
      <c r="HB125" s="110"/>
      <c r="HC125" s="102"/>
      <c r="HD125" s="4"/>
      <c r="HE125" s="111"/>
      <c r="HF125" s="112"/>
      <c r="HG125" s="113"/>
      <c r="HH125" s="107"/>
      <c r="HI125" s="114"/>
      <c r="HK125" s="4"/>
      <c r="HM125" s="109"/>
      <c r="HN125" s="110"/>
      <c r="HO125" s="102"/>
      <c r="HP125" s="4"/>
      <c r="HQ125" s="111"/>
      <c r="HR125" s="112"/>
      <c r="HS125" s="113"/>
      <c r="HT125" s="107"/>
      <c r="HU125" s="114"/>
      <c r="HW125" s="4"/>
      <c r="HY125" s="109"/>
      <c r="HZ125" s="110"/>
      <c r="IA125" s="102"/>
      <c r="IB125" s="4"/>
      <c r="IC125" s="111"/>
      <c r="ID125" s="112"/>
      <c r="IE125" s="113"/>
      <c r="IF125" s="107"/>
      <c r="IG125" s="114"/>
      <c r="II125" s="4"/>
      <c r="IK125" s="109"/>
      <c r="IL125" s="110"/>
      <c r="IM125" s="102"/>
      <c r="IN125" s="4"/>
      <c r="IO125" s="111"/>
      <c r="IP125" s="112"/>
      <c r="IQ125" s="113"/>
      <c r="IR125" s="107"/>
      <c r="IS125" s="114"/>
      <c r="IU125" s="4"/>
      <c r="IW125" s="109"/>
      <c r="IX125" s="110"/>
      <c r="IY125" s="102"/>
      <c r="IZ125" s="4"/>
      <c r="JA125" s="111"/>
      <c r="JB125" s="112"/>
      <c r="JC125" s="113"/>
      <c r="JD125" s="107"/>
      <c r="JE125" s="114"/>
      <c r="JG125" s="4"/>
      <c r="JI125" s="109"/>
      <c r="JJ125" s="110"/>
      <c r="JK125" s="102"/>
      <c r="JL125" s="4"/>
      <c r="JM125" s="111"/>
      <c r="JN125" s="112"/>
      <c r="JO125" s="113"/>
      <c r="JP125" s="107"/>
      <c r="JQ125" s="114"/>
      <c r="JS125" s="4"/>
      <c r="JU125" s="109"/>
      <c r="JV125" s="110"/>
      <c r="JW125" s="102"/>
      <c r="JX125" s="4"/>
      <c r="JY125" s="111"/>
      <c r="JZ125" s="112"/>
      <c r="KA125" s="113"/>
      <c r="KB125" s="107"/>
      <c r="KC125" s="114"/>
      <c r="KE125" s="4"/>
    </row>
    <row r="126" spans="1:292" ht="13.5" customHeight="1" x14ac:dyDescent="0.25">
      <c r="A126" s="20"/>
      <c r="E126" s="109"/>
      <c r="F126" s="110"/>
      <c r="G126" s="102"/>
      <c r="H126" s="4"/>
      <c r="I126" s="111"/>
      <c r="J126" s="112"/>
      <c r="K126" s="113"/>
      <c r="L126" s="107"/>
      <c r="M126" s="114"/>
      <c r="O126" s="4"/>
      <c r="Q126" s="109"/>
      <c r="R126" s="110"/>
      <c r="S126" s="102"/>
      <c r="T126" s="4"/>
      <c r="U126" s="111"/>
      <c r="V126" s="112"/>
      <c r="W126" s="113"/>
      <c r="X126" s="107"/>
      <c r="Y126" s="114"/>
      <c r="AA126" s="4"/>
      <c r="AC126" s="109"/>
      <c r="AD126" s="110"/>
      <c r="AE126" s="102"/>
      <c r="AF126" s="4"/>
      <c r="AG126" s="111"/>
      <c r="AH126" s="112"/>
      <c r="AI126" s="113"/>
      <c r="AJ126" s="107"/>
      <c r="AK126" s="114"/>
      <c r="AM126" s="4"/>
      <c r="AO126" s="109"/>
      <c r="AP126" s="110"/>
      <c r="AQ126" s="102"/>
      <c r="AR126" s="4"/>
      <c r="AS126" s="111"/>
      <c r="AT126" s="112"/>
      <c r="AU126" s="113"/>
      <c r="AV126" s="107"/>
      <c r="AW126" s="114"/>
      <c r="AY126" s="4"/>
      <c r="BA126" s="109"/>
      <c r="BB126" s="110"/>
      <c r="BC126" s="102"/>
      <c r="BD126" s="4"/>
      <c r="BE126" s="111"/>
      <c r="BF126" s="112"/>
      <c r="BG126" s="113"/>
      <c r="BH126" s="107"/>
      <c r="BI126" s="114"/>
      <c r="BK126" s="4"/>
      <c r="BM126" s="109"/>
      <c r="BN126" s="110"/>
      <c r="BO126" s="102"/>
      <c r="BP126" s="4"/>
      <c r="BQ126" s="111"/>
      <c r="BR126" s="112"/>
      <c r="BS126" s="113"/>
      <c r="BT126" s="107"/>
      <c r="BU126" s="114"/>
      <c r="BW126" s="4"/>
      <c r="BY126" s="109"/>
      <c r="BZ126" s="110"/>
      <c r="CA126" s="102"/>
      <c r="CB126" s="4"/>
      <c r="CC126" s="111"/>
      <c r="CD126" s="112"/>
      <c r="CE126" s="113"/>
      <c r="CF126" s="107"/>
      <c r="CG126" s="114"/>
      <c r="CI126" s="4"/>
      <c r="CK126" s="109"/>
      <c r="CL126" s="110"/>
      <c r="CM126" s="102"/>
      <c r="CN126" s="4"/>
      <c r="CO126" s="111"/>
      <c r="CP126" s="112"/>
      <c r="CQ126" s="113"/>
      <c r="CR126" s="107"/>
      <c r="CS126" s="114"/>
      <c r="CU126" s="4"/>
      <c r="CW126" s="109"/>
      <c r="CX126" s="110"/>
      <c r="CY126" s="102" t="str">
        <f t="shared" si="1211"/>
        <v/>
      </c>
      <c r="CZ126" s="102" t="str">
        <f t="shared" si="1212"/>
        <v/>
      </c>
      <c r="DA126" s="111"/>
      <c r="DB126" s="112"/>
      <c r="DC126" s="113"/>
      <c r="DD126" s="107"/>
      <c r="DE126" s="114"/>
      <c r="DG126" s="4"/>
      <c r="DI126" s="109"/>
      <c r="DJ126" s="110"/>
      <c r="DK126" s="102"/>
      <c r="DL126" s="4"/>
      <c r="DM126" s="111"/>
      <c r="DN126" s="112"/>
      <c r="DO126" s="113"/>
      <c r="DP126" s="107"/>
      <c r="DQ126" s="114"/>
      <c r="DS126" s="4"/>
      <c r="DU126" s="109"/>
      <c r="DV126" s="110"/>
      <c r="DW126" s="102"/>
      <c r="DX126" s="4"/>
      <c r="DY126" s="111"/>
      <c r="DZ126" s="112"/>
      <c r="EA126" s="113"/>
      <c r="EB126" s="107"/>
      <c r="EC126" s="114"/>
      <c r="EE126" s="4"/>
      <c r="EG126" s="109"/>
      <c r="EH126" s="110"/>
      <c r="EI126" s="102"/>
      <c r="EJ126" s="4"/>
      <c r="EK126" s="111"/>
      <c r="EL126" s="112"/>
      <c r="EM126" s="113"/>
      <c r="EN126" s="107"/>
      <c r="EO126" s="114"/>
      <c r="EQ126" s="4"/>
      <c r="ES126" s="100" t="str">
        <f t="shared" si="1048"/>
        <v/>
      </c>
      <c r="ET126" s="101" t="str">
        <f t="shared" si="1049"/>
        <v/>
      </c>
      <c r="EU126" s="102" t="str">
        <f t="shared" si="1050"/>
        <v/>
      </c>
      <c r="EV126" s="102" t="str">
        <f t="shared" si="1051"/>
        <v/>
      </c>
      <c r="EW126" s="104" t="str">
        <f t="shared" si="1052"/>
        <v/>
      </c>
      <c r="EX126" s="105" t="str">
        <f t="shared" si="1053"/>
        <v/>
      </c>
      <c r="EY126" s="106" t="str">
        <f t="shared" si="1054"/>
        <v/>
      </c>
      <c r="EZ126" s="107" t="str">
        <f t="shared" si="1055"/>
        <v/>
      </c>
      <c r="FA126" s="108" t="str">
        <f t="shared" si="1056"/>
        <v/>
      </c>
      <c r="FB126" s="2" t="str">
        <f t="shared" si="1057"/>
        <v/>
      </c>
      <c r="FC126" s="99"/>
      <c r="FE126" s="109"/>
      <c r="FF126" s="110"/>
      <c r="FG126" s="102"/>
      <c r="FH126" s="4"/>
      <c r="FI126" s="111"/>
      <c r="FJ126" s="112"/>
      <c r="FK126" s="113"/>
      <c r="FL126" s="107"/>
      <c r="FM126" s="114"/>
      <c r="FO126" s="4"/>
      <c r="FQ126" s="109"/>
      <c r="FR126" s="110"/>
      <c r="FS126" s="102"/>
      <c r="FT126" s="4"/>
      <c r="FU126" s="111"/>
      <c r="FV126" s="112"/>
      <c r="FW126" s="113"/>
      <c r="FX126" s="107"/>
      <c r="FY126" s="114"/>
      <c r="GA126" s="4"/>
      <c r="GC126" s="109"/>
      <c r="GD126" s="110"/>
      <c r="GE126" s="102"/>
      <c r="GF126" s="4"/>
      <c r="GG126" s="111"/>
      <c r="GH126" s="112"/>
      <c r="GI126" s="113"/>
      <c r="GJ126" s="107"/>
      <c r="GK126" s="114"/>
      <c r="GM126" s="4"/>
      <c r="GO126" s="109"/>
      <c r="GP126" s="110"/>
      <c r="GQ126" s="102"/>
      <c r="GR126" s="4"/>
      <c r="GS126" s="111"/>
      <c r="GT126" s="112"/>
      <c r="GU126" s="113"/>
      <c r="GV126" s="107"/>
      <c r="GW126" s="114"/>
      <c r="GY126" s="4"/>
      <c r="HA126" s="109"/>
      <c r="HB126" s="110"/>
      <c r="HC126" s="102"/>
      <c r="HD126" s="4"/>
      <c r="HE126" s="111"/>
      <c r="HF126" s="112"/>
      <c r="HG126" s="113"/>
      <c r="HH126" s="107"/>
      <c r="HI126" s="114"/>
      <c r="HK126" s="4"/>
      <c r="HM126" s="109"/>
      <c r="HN126" s="110"/>
      <c r="HO126" s="102"/>
      <c r="HP126" s="4"/>
      <c r="HQ126" s="111"/>
      <c r="HR126" s="112"/>
      <c r="HS126" s="113"/>
      <c r="HT126" s="107"/>
      <c r="HU126" s="114"/>
      <c r="HW126" s="4"/>
      <c r="HY126" s="109"/>
      <c r="HZ126" s="110"/>
      <c r="IA126" s="102"/>
      <c r="IB126" s="4"/>
      <c r="IC126" s="111"/>
      <c r="ID126" s="112"/>
      <c r="IE126" s="113"/>
      <c r="IF126" s="107"/>
      <c r="IG126" s="114"/>
      <c r="II126" s="4"/>
      <c r="IK126" s="109"/>
      <c r="IL126" s="110"/>
      <c r="IM126" s="102"/>
      <c r="IN126" s="4"/>
      <c r="IO126" s="111"/>
      <c r="IP126" s="112"/>
      <c r="IQ126" s="113"/>
      <c r="IR126" s="107"/>
      <c r="IS126" s="114"/>
      <c r="IU126" s="4"/>
      <c r="IW126" s="109"/>
      <c r="IX126" s="110"/>
      <c r="IY126" s="102"/>
      <c r="IZ126" s="4"/>
      <c r="JA126" s="111"/>
      <c r="JB126" s="112"/>
      <c r="JC126" s="113"/>
      <c r="JD126" s="107"/>
      <c r="JE126" s="114"/>
      <c r="JG126" s="4"/>
      <c r="JI126" s="109"/>
      <c r="JJ126" s="110"/>
      <c r="JK126" s="102"/>
      <c r="JL126" s="4"/>
      <c r="JM126" s="111"/>
      <c r="JN126" s="112"/>
      <c r="JO126" s="113"/>
      <c r="JP126" s="107"/>
      <c r="JQ126" s="114"/>
      <c r="JS126" s="4"/>
      <c r="JU126" s="109"/>
      <c r="JV126" s="110"/>
      <c r="JW126" s="102"/>
      <c r="JX126" s="4"/>
      <c r="JY126" s="111"/>
      <c r="JZ126" s="112"/>
      <c r="KA126" s="113"/>
      <c r="KB126" s="107"/>
      <c r="KC126" s="114"/>
      <c r="KE126" s="4"/>
    </row>
    <row r="127" spans="1:292" ht="13.5" customHeight="1" x14ac:dyDescent="0.25">
      <c r="A127" s="20"/>
      <c r="E127" s="109"/>
      <c r="F127" s="110"/>
      <c r="G127" s="102"/>
      <c r="H127" s="4"/>
      <c r="I127" s="111"/>
      <c r="J127" s="112"/>
      <c r="K127" s="113"/>
      <c r="L127" s="107"/>
      <c r="M127" s="114"/>
      <c r="O127" s="4"/>
      <c r="Q127" s="109"/>
      <c r="R127" s="110"/>
      <c r="S127" s="102"/>
      <c r="T127" s="4"/>
      <c r="U127" s="111"/>
      <c r="V127" s="112"/>
      <c r="W127" s="113"/>
      <c r="X127" s="107"/>
      <c r="Y127" s="114"/>
      <c r="AA127" s="4"/>
      <c r="AC127" s="109"/>
      <c r="AD127" s="110"/>
      <c r="AE127" s="102"/>
      <c r="AF127" s="4"/>
      <c r="AG127" s="111"/>
      <c r="AH127" s="112"/>
      <c r="AI127" s="113"/>
      <c r="AJ127" s="107"/>
      <c r="AK127" s="114"/>
      <c r="AM127" s="4"/>
      <c r="AO127" s="109"/>
      <c r="AP127" s="110"/>
      <c r="AQ127" s="102"/>
      <c r="AR127" s="4"/>
      <c r="AS127" s="111"/>
      <c r="AT127" s="112"/>
      <c r="AU127" s="113"/>
      <c r="AV127" s="107"/>
      <c r="AW127" s="114"/>
      <c r="AY127" s="4"/>
      <c r="BA127" s="109"/>
      <c r="BB127" s="110"/>
      <c r="BC127" s="102"/>
      <c r="BD127" s="4"/>
      <c r="BE127" s="111"/>
      <c r="BF127" s="112"/>
      <c r="BG127" s="113"/>
      <c r="BH127" s="107"/>
      <c r="BI127" s="114"/>
      <c r="BK127" s="4"/>
      <c r="BM127" s="109"/>
      <c r="BN127" s="110"/>
      <c r="BO127" s="102"/>
      <c r="BP127" s="4"/>
      <c r="BQ127" s="111"/>
      <c r="BR127" s="112"/>
      <c r="BS127" s="113"/>
      <c r="BT127" s="107"/>
      <c r="BU127" s="114"/>
      <c r="BW127" s="4"/>
      <c r="BY127" s="109"/>
      <c r="BZ127" s="110"/>
      <c r="CA127" s="102"/>
      <c r="CB127" s="4"/>
      <c r="CC127" s="111"/>
      <c r="CD127" s="112"/>
      <c r="CE127" s="113"/>
      <c r="CF127" s="107"/>
      <c r="CG127" s="114"/>
      <c r="CI127" s="4"/>
      <c r="CK127" s="109"/>
      <c r="CL127" s="110"/>
      <c r="CM127" s="102"/>
      <c r="CN127" s="4"/>
      <c r="CO127" s="111"/>
      <c r="CP127" s="112"/>
      <c r="CQ127" s="113"/>
      <c r="CR127" s="107"/>
      <c r="CS127" s="114"/>
      <c r="CU127" s="4"/>
      <c r="CW127" s="109"/>
      <c r="CX127" s="110"/>
      <c r="CY127" s="102" t="str">
        <f t="shared" si="1211"/>
        <v/>
      </c>
      <c r="CZ127" s="102" t="str">
        <f t="shared" si="1212"/>
        <v/>
      </c>
      <c r="DA127" s="111"/>
      <c r="DB127" s="112"/>
      <c r="DC127" s="113"/>
      <c r="DD127" s="107"/>
      <c r="DE127" s="114"/>
      <c r="DG127" s="4"/>
      <c r="DI127" s="109"/>
      <c r="DJ127" s="110"/>
      <c r="DK127" s="102"/>
      <c r="DL127" s="4"/>
      <c r="DM127" s="111"/>
      <c r="DN127" s="112"/>
      <c r="DO127" s="113"/>
      <c r="DP127" s="107"/>
      <c r="DQ127" s="114"/>
      <c r="DS127" s="4"/>
      <c r="DU127" s="109"/>
      <c r="DV127" s="110"/>
      <c r="DW127" s="102"/>
      <c r="DX127" s="4"/>
      <c r="DY127" s="111"/>
      <c r="DZ127" s="112"/>
      <c r="EA127" s="113"/>
      <c r="EB127" s="107"/>
      <c r="EC127" s="114"/>
      <c r="EE127" s="4"/>
      <c r="EG127" s="109"/>
      <c r="EH127" s="110"/>
      <c r="EI127" s="102"/>
      <c r="EJ127" s="4"/>
      <c r="EK127" s="111"/>
      <c r="EL127" s="112"/>
      <c r="EM127" s="113"/>
      <c r="EN127" s="107"/>
      <c r="EO127" s="114"/>
      <c r="EQ127" s="4"/>
      <c r="ES127" s="100" t="str">
        <f t="shared" si="1048"/>
        <v/>
      </c>
      <c r="ET127" s="101" t="str">
        <f t="shared" si="1049"/>
        <v/>
      </c>
      <c r="EU127" s="102" t="str">
        <f t="shared" si="1050"/>
        <v/>
      </c>
      <c r="EV127" s="102" t="str">
        <f t="shared" si="1051"/>
        <v/>
      </c>
      <c r="EW127" s="104" t="str">
        <f t="shared" si="1052"/>
        <v/>
      </c>
      <c r="EX127" s="105" t="str">
        <f t="shared" si="1053"/>
        <v/>
      </c>
      <c r="EY127" s="106" t="str">
        <f t="shared" si="1054"/>
        <v/>
      </c>
      <c r="EZ127" s="107" t="str">
        <f t="shared" si="1055"/>
        <v/>
      </c>
      <c r="FA127" s="108" t="str">
        <f t="shared" si="1056"/>
        <v/>
      </c>
      <c r="FB127" s="2" t="str">
        <f t="shared" si="1057"/>
        <v/>
      </c>
      <c r="FC127" s="99"/>
      <c r="FE127" s="109"/>
      <c r="FF127" s="110"/>
      <c r="FG127" s="102"/>
      <c r="FH127" s="4"/>
      <c r="FI127" s="111"/>
      <c r="FJ127" s="112"/>
      <c r="FK127" s="113"/>
      <c r="FL127" s="107"/>
      <c r="FM127" s="114"/>
      <c r="FO127" s="4"/>
      <c r="FQ127" s="109"/>
      <c r="FR127" s="110"/>
      <c r="FS127" s="102"/>
      <c r="FT127" s="4"/>
      <c r="FU127" s="111"/>
      <c r="FV127" s="112"/>
      <c r="FW127" s="113"/>
      <c r="FX127" s="107"/>
      <c r="FY127" s="114"/>
      <c r="GA127" s="4"/>
      <c r="GC127" s="109"/>
      <c r="GD127" s="110"/>
      <c r="GE127" s="102"/>
      <c r="GF127" s="4"/>
      <c r="GG127" s="111"/>
      <c r="GH127" s="112"/>
      <c r="GI127" s="113"/>
      <c r="GJ127" s="107"/>
      <c r="GK127" s="114"/>
      <c r="GM127" s="4"/>
      <c r="GO127" s="109"/>
      <c r="GP127" s="110"/>
      <c r="GQ127" s="102"/>
      <c r="GR127" s="4"/>
      <c r="GS127" s="111"/>
      <c r="GT127" s="112"/>
      <c r="GU127" s="113"/>
      <c r="GV127" s="107"/>
      <c r="GW127" s="114"/>
      <c r="GY127" s="4"/>
      <c r="HA127" s="109"/>
      <c r="HB127" s="110"/>
      <c r="HC127" s="102"/>
      <c r="HD127" s="4"/>
      <c r="HE127" s="111"/>
      <c r="HF127" s="112"/>
      <c r="HG127" s="113"/>
      <c r="HH127" s="107"/>
      <c r="HI127" s="114"/>
      <c r="HK127" s="4"/>
      <c r="HM127" s="109"/>
      <c r="HN127" s="110"/>
      <c r="HO127" s="102"/>
      <c r="HP127" s="4"/>
      <c r="HQ127" s="111"/>
      <c r="HR127" s="112"/>
      <c r="HS127" s="113"/>
      <c r="HT127" s="107"/>
      <c r="HU127" s="114"/>
      <c r="HW127" s="4"/>
      <c r="HY127" s="109"/>
      <c r="HZ127" s="110"/>
      <c r="IA127" s="102"/>
      <c r="IB127" s="4"/>
      <c r="IC127" s="111"/>
      <c r="ID127" s="112"/>
      <c r="IE127" s="113"/>
      <c r="IF127" s="107"/>
      <c r="IG127" s="114"/>
      <c r="II127" s="4"/>
      <c r="IK127" s="109"/>
      <c r="IL127" s="110"/>
      <c r="IM127" s="102"/>
      <c r="IN127" s="4"/>
      <c r="IO127" s="111"/>
      <c r="IP127" s="112"/>
      <c r="IQ127" s="113"/>
      <c r="IR127" s="107"/>
      <c r="IS127" s="114"/>
      <c r="IU127" s="4"/>
      <c r="IW127" s="109"/>
      <c r="IX127" s="110"/>
      <c r="IY127" s="102"/>
      <c r="IZ127" s="4"/>
      <c r="JA127" s="111"/>
      <c r="JB127" s="112"/>
      <c r="JC127" s="113"/>
      <c r="JD127" s="107"/>
      <c r="JE127" s="114"/>
      <c r="JG127" s="4"/>
      <c r="JI127" s="109"/>
      <c r="JJ127" s="110"/>
      <c r="JK127" s="102"/>
      <c r="JL127" s="4"/>
      <c r="JM127" s="111"/>
      <c r="JN127" s="112"/>
      <c r="JO127" s="113"/>
      <c r="JP127" s="107"/>
      <c r="JQ127" s="114"/>
      <c r="JS127" s="4"/>
      <c r="JU127" s="109"/>
      <c r="JV127" s="110"/>
      <c r="JW127" s="102"/>
      <c r="JX127" s="4"/>
      <c r="JY127" s="111"/>
      <c r="JZ127" s="112"/>
      <c r="KA127" s="113"/>
      <c r="KB127" s="107"/>
      <c r="KC127" s="114"/>
      <c r="KE127" s="4"/>
    </row>
    <row r="128" spans="1:292" ht="13.5" customHeight="1" x14ac:dyDescent="0.25">
      <c r="A128" s="20"/>
      <c r="E128" s="109"/>
      <c r="F128" s="110"/>
      <c r="G128" s="102"/>
      <c r="H128" s="4"/>
      <c r="I128" s="111"/>
      <c r="J128" s="112"/>
      <c r="K128" s="113"/>
      <c r="L128" s="107"/>
      <c r="M128" s="114"/>
      <c r="O128" s="4"/>
      <c r="Q128" s="109"/>
      <c r="R128" s="110"/>
      <c r="S128" s="102"/>
      <c r="T128" s="4"/>
      <c r="U128" s="111"/>
      <c r="V128" s="112"/>
      <c r="W128" s="113"/>
      <c r="X128" s="107"/>
      <c r="Y128" s="114"/>
      <c r="AA128" s="4"/>
      <c r="AC128" s="109"/>
      <c r="AD128" s="110"/>
      <c r="AE128" s="102"/>
      <c r="AF128" s="4"/>
      <c r="AG128" s="111"/>
      <c r="AH128" s="112"/>
      <c r="AI128" s="113"/>
      <c r="AJ128" s="107"/>
      <c r="AK128" s="114"/>
      <c r="AM128" s="4"/>
      <c r="AO128" s="109"/>
      <c r="AP128" s="110"/>
      <c r="AQ128" s="102"/>
      <c r="AR128" s="4"/>
      <c r="AS128" s="111"/>
      <c r="AT128" s="112"/>
      <c r="AU128" s="113"/>
      <c r="AV128" s="107"/>
      <c r="AW128" s="114"/>
      <c r="AY128" s="4"/>
      <c r="BA128" s="109"/>
      <c r="BB128" s="110"/>
      <c r="BC128" s="102"/>
      <c r="BD128" s="4"/>
      <c r="BE128" s="111"/>
      <c r="BF128" s="112"/>
      <c r="BG128" s="113"/>
      <c r="BH128" s="107"/>
      <c r="BI128" s="114"/>
      <c r="BK128" s="4"/>
      <c r="BM128" s="109"/>
      <c r="BN128" s="110"/>
      <c r="BO128" s="102"/>
      <c r="BP128" s="4"/>
      <c r="BQ128" s="111"/>
      <c r="BR128" s="112"/>
      <c r="BS128" s="113"/>
      <c r="BT128" s="107"/>
      <c r="BU128" s="114"/>
      <c r="BW128" s="4"/>
      <c r="BY128" s="109"/>
      <c r="BZ128" s="110"/>
      <c r="CA128" s="102"/>
      <c r="CB128" s="4"/>
      <c r="CC128" s="111"/>
      <c r="CD128" s="112"/>
      <c r="CE128" s="113"/>
      <c r="CF128" s="107"/>
      <c r="CG128" s="114"/>
      <c r="CI128" s="4"/>
      <c r="CK128" s="109"/>
      <c r="CL128" s="110"/>
      <c r="CM128" s="102"/>
      <c r="CN128" s="4"/>
      <c r="CO128" s="111"/>
      <c r="CP128" s="112"/>
      <c r="CQ128" s="113"/>
      <c r="CR128" s="107"/>
      <c r="CS128" s="114"/>
      <c r="CU128" s="4"/>
      <c r="CW128" s="109"/>
      <c r="CX128" s="110"/>
      <c r="CY128" s="102" t="str">
        <f t="shared" si="1211"/>
        <v/>
      </c>
      <c r="CZ128" s="102" t="str">
        <f t="shared" si="1212"/>
        <v/>
      </c>
      <c r="DA128" s="111"/>
      <c r="DB128" s="112"/>
      <c r="DC128" s="113"/>
      <c r="DD128" s="107"/>
      <c r="DE128" s="114"/>
      <c r="DG128" s="4"/>
      <c r="DI128" s="109"/>
      <c r="DJ128" s="110"/>
      <c r="DK128" s="102"/>
      <c r="DL128" s="4"/>
      <c r="DM128" s="111"/>
      <c r="DN128" s="112"/>
      <c r="DO128" s="113"/>
      <c r="DP128" s="107"/>
      <c r="DQ128" s="114"/>
      <c r="DS128" s="4"/>
      <c r="DU128" s="109"/>
      <c r="DV128" s="110"/>
      <c r="DW128" s="102"/>
      <c r="DX128" s="4"/>
      <c r="DY128" s="111"/>
      <c r="DZ128" s="112"/>
      <c r="EA128" s="113"/>
      <c r="EB128" s="107"/>
      <c r="EC128" s="114"/>
      <c r="EE128" s="4"/>
      <c r="EG128" s="109"/>
      <c r="EH128" s="110"/>
      <c r="EI128" s="102"/>
      <c r="EJ128" s="4"/>
      <c r="EK128" s="111"/>
      <c r="EL128" s="112"/>
      <c r="EM128" s="113"/>
      <c r="EN128" s="107"/>
      <c r="EO128" s="114"/>
      <c r="EQ128" s="4"/>
      <c r="ES128" s="109"/>
      <c r="ET128" s="110"/>
      <c r="EU128" s="102"/>
      <c r="EV128" s="4"/>
      <c r="EW128" s="111"/>
      <c r="EX128" s="112"/>
      <c r="EY128" s="113"/>
      <c r="EZ128" s="107"/>
      <c r="FA128" s="114"/>
      <c r="FC128" s="4"/>
      <c r="FE128" s="109"/>
      <c r="FF128" s="110"/>
      <c r="FG128" s="102"/>
      <c r="FH128" s="4"/>
      <c r="FI128" s="111"/>
      <c r="FJ128" s="112"/>
      <c r="FK128" s="113"/>
      <c r="FL128" s="107"/>
      <c r="FM128" s="114"/>
      <c r="FO128" s="4"/>
      <c r="FQ128" s="109"/>
      <c r="FR128" s="110"/>
      <c r="FS128" s="102"/>
      <c r="FT128" s="4"/>
      <c r="FU128" s="111"/>
      <c r="FV128" s="112"/>
      <c r="FW128" s="113"/>
      <c r="FX128" s="107"/>
      <c r="FY128" s="114"/>
      <c r="GA128" s="4"/>
      <c r="GC128" s="109"/>
      <c r="GD128" s="110"/>
      <c r="GE128" s="102"/>
      <c r="GF128" s="4"/>
      <c r="GG128" s="111"/>
      <c r="GH128" s="112"/>
      <c r="GI128" s="113"/>
      <c r="GJ128" s="107"/>
      <c r="GK128" s="114"/>
      <c r="GM128" s="4"/>
      <c r="GO128" s="109"/>
      <c r="GP128" s="110"/>
      <c r="GQ128" s="102"/>
      <c r="GR128" s="4"/>
      <c r="GS128" s="111"/>
      <c r="GT128" s="112"/>
      <c r="GU128" s="113"/>
      <c r="GV128" s="107"/>
      <c r="GW128" s="114"/>
      <c r="GY128" s="4"/>
      <c r="HA128" s="109"/>
      <c r="HB128" s="110"/>
      <c r="HC128" s="102"/>
      <c r="HD128" s="4"/>
      <c r="HE128" s="111"/>
      <c r="HF128" s="112"/>
      <c r="HG128" s="113"/>
      <c r="HH128" s="107"/>
      <c r="HI128" s="114"/>
      <c r="HK128" s="4"/>
      <c r="HM128" s="109"/>
      <c r="HN128" s="110"/>
      <c r="HO128" s="102"/>
      <c r="HP128" s="4"/>
      <c r="HQ128" s="111"/>
      <c r="HR128" s="112"/>
      <c r="HS128" s="113"/>
      <c r="HT128" s="107"/>
      <c r="HU128" s="114"/>
      <c r="HW128" s="4"/>
      <c r="HY128" s="109"/>
      <c r="HZ128" s="110"/>
      <c r="IA128" s="102"/>
      <c r="IB128" s="4"/>
      <c r="IC128" s="111"/>
      <c r="ID128" s="112"/>
      <c r="IE128" s="113"/>
      <c r="IF128" s="107"/>
      <c r="IG128" s="114"/>
      <c r="II128" s="4"/>
      <c r="IK128" s="109"/>
      <c r="IL128" s="110"/>
      <c r="IM128" s="102"/>
      <c r="IN128" s="4"/>
      <c r="IO128" s="111"/>
      <c r="IP128" s="112"/>
      <c r="IQ128" s="113"/>
      <c r="IR128" s="107"/>
      <c r="IS128" s="114"/>
      <c r="IU128" s="4"/>
      <c r="IW128" s="109"/>
      <c r="IX128" s="110"/>
      <c r="IY128" s="102"/>
      <c r="IZ128" s="4"/>
      <c r="JA128" s="111"/>
      <c r="JB128" s="112"/>
      <c r="JC128" s="113"/>
      <c r="JD128" s="107"/>
      <c r="JE128" s="114"/>
      <c r="JG128" s="4"/>
      <c r="JI128" s="109"/>
      <c r="JJ128" s="110"/>
      <c r="JK128" s="102"/>
      <c r="JL128" s="4"/>
      <c r="JM128" s="111"/>
      <c r="JN128" s="112"/>
      <c r="JO128" s="113"/>
      <c r="JP128" s="107"/>
      <c r="JQ128" s="114"/>
      <c r="JS128" s="4"/>
      <c r="JU128" s="109"/>
      <c r="JV128" s="110"/>
      <c r="JW128" s="102"/>
      <c r="JX128" s="4"/>
      <c r="JY128" s="111"/>
      <c r="JZ128" s="112"/>
      <c r="KA128" s="113"/>
      <c r="KB128" s="107"/>
      <c r="KC128" s="114"/>
      <c r="KE128" s="4"/>
    </row>
    <row r="129" spans="1:291" ht="13.5" customHeight="1" x14ac:dyDescent="0.25">
      <c r="A129" s="20"/>
      <c r="E129" s="109"/>
      <c r="F129" s="110"/>
      <c r="G129" s="102"/>
      <c r="H129" s="4"/>
      <c r="I129" s="111"/>
      <c r="J129" s="112"/>
      <c r="K129" s="113"/>
      <c r="L129" s="107"/>
      <c r="M129" s="114"/>
      <c r="O129" s="4"/>
      <c r="Q129" s="109"/>
      <c r="R129" s="110"/>
      <c r="S129" s="102"/>
      <c r="T129" s="4"/>
      <c r="U129" s="111"/>
      <c r="V129" s="112"/>
      <c r="W129" s="113"/>
      <c r="X129" s="107"/>
      <c r="Y129" s="114"/>
      <c r="AA129" s="4"/>
      <c r="AC129" s="109"/>
      <c r="AD129" s="110"/>
      <c r="AE129" s="102"/>
      <c r="AF129" s="4"/>
      <c r="AG129" s="111"/>
      <c r="AH129" s="112"/>
      <c r="AI129" s="113"/>
      <c r="AJ129" s="107"/>
      <c r="AK129" s="114"/>
      <c r="AM129" s="4"/>
      <c r="AO129" s="109"/>
      <c r="AP129" s="110"/>
      <c r="AQ129" s="102"/>
      <c r="AR129" s="4"/>
      <c r="AS129" s="111"/>
      <c r="AT129" s="112"/>
      <c r="AU129" s="113"/>
      <c r="AV129" s="107"/>
      <c r="AW129" s="114"/>
      <c r="AY129" s="4"/>
      <c r="BA129" s="109"/>
      <c r="BB129" s="110"/>
      <c r="BC129" s="102"/>
      <c r="BD129" s="4"/>
      <c r="BE129" s="111"/>
      <c r="BF129" s="112"/>
      <c r="BG129" s="113"/>
      <c r="BH129" s="107"/>
      <c r="BI129" s="114"/>
      <c r="BK129" s="4"/>
      <c r="BM129" s="109"/>
      <c r="BN129" s="110"/>
      <c r="BO129" s="102"/>
      <c r="BP129" s="4"/>
      <c r="BQ129" s="111"/>
      <c r="BR129" s="112"/>
      <c r="BS129" s="113"/>
      <c r="BT129" s="107"/>
      <c r="BU129" s="114"/>
      <c r="BW129" s="4"/>
      <c r="BY129" s="109"/>
      <c r="BZ129" s="110"/>
      <c r="CA129" s="102"/>
      <c r="CB129" s="4"/>
      <c r="CC129" s="111"/>
      <c r="CD129" s="112"/>
      <c r="CE129" s="113"/>
      <c r="CF129" s="107"/>
      <c r="CG129" s="114"/>
      <c r="CI129" s="4"/>
      <c r="CK129" s="109"/>
      <c r="CL129" s="110"/>
      <c r="CM129" s="102"/>
      <c r="CN129" s="4"/>
      <c r="CO129" s="111"/>
      <c r="CP129" s="112"/>
      <c r="CQ129" s="113"/>
      <c r="CR129" s="107"/>
      <c r="CS129" s="114"/>
      <c r="CU129" s="4"/>
      <c r="CW129" s="109"/>
      <c r="CX129" s="110"/>
      <c r="CY129" s="102" t="str">
        <f t="shared" si="1211"/>
        <v/>
      </c>
      <c r="CZ129" s="102" t="str">
        <f t="shared" si="1212"/>
        <v/>
      </c>
      <c r="DA129" s="111"/>
      <c r="DB129" s="112"/>
      <c r="DC129" s="113"/>
      <c r="DD129" s="107"/>
      <c r="DE129" s="114"/>
      <c r="DG129" s="4"/>
      <c r="DI129" s="109"/>
      <c r="DJ129" s="110"/>
      <c r="DK129" s="102"/>
      <c r="DL129" s="4"/>
      <c r="DM129" s="111"/>
      <c r="DN129" s="112"/>
      <c r="DO129" s="113"/>
      <c r="DP129" s="107"/>
      <c r="DQ129" s="114"/>
      <c r="DS129" s="4"/>
      <c r="DU129" s="109"/>
      <c r="DV129" s="110"/>
      <c r="DW129" s="102"/>
      <c r="DX129" s="4"/>
      <c r="DY129" s="111"/>
      <c r="DZ129" s="112"/>
      <c r="EA129" s="113"/>
      <c r="EB129" s="107"/>
      <c r="EC129" s="114"/>
      <c r="EE129" s="4"/>
      <c r="EG129" s="109"/>
      <c r="EH129" s="110"/>
      <c r="EI129" s="102"/>
      <c r="EJ129" s="4"/>
      <c r="EK129" s="111"/>
      <c r="EL129" s="112"/>
      <c r="EM129" s="113"/>
      <c r="EN129" s="107"/>
      <c r="EO129" s="114"/>
      <c r="EQ129" s="4"/>
      <c r="ES129" s="109"/>
      <c r="ET129" s="110"/>
      <c r="EU129" s="102"/>
      <c r="EV129" s="4"/>
      <c r="EW129" s="111"/>
      <c r="EX129" s="112"/>
      <c r="EY129" s="113"/>
      <c r="EZ129" s="107"/>
      <c r="FA129" s="114"/>
      <c r="FC129" s="4"/>
      <c r="FE129" s="109"/>
      <c r="FF129" s="110"/>
      <c r="FG129" s="102"/>
      <c r="FH129" s="4"/>
      <c r="FI129" s="111"/>
      <c r="FJ129" s="112"/>
      <c r="FK129" s="113"/>
      <c r="FL129" s="107"/>
      <c r="FM129" s="114"/>
      <c r="FO129" s="4"/>
      <c r="FQ129" s="109"/>
      <c r="FR129" s="110"/>
      <c r="FS129" s="102"/>
      <c r="FT129" s="4"/>
      <c r="FU129" s="111"/>
      <c r="FV129" s="112"/>
      <c r="FW129" s="113"/>
      <c r="FX129" s="107"/>
      <c r="FY129" s="114"/>
      <c r="GA129" s="4"/>
      <c r="GC129" s="109"/>
      <c r="GD129" s="110"/>
      <c r="GE129" s="102"/>
      <c r="GF129" s="4"/>
      <c r="GG129" s="111"/>
      <c r="GH129" s="112"/>
      <c r="GI129" s="113"/>
      <c r="GJ129" s="107"/>
      <c r="GK129" s="114"/>
      <c r="GM129" s="4"/>
      <c r="GO129" s="109"/>
      <c r="GP129" s="110"/>
      <c r="GQ129" s="102"/>
      <c r="GR129" s="4"/>
      <c r="GS129" s="111"/>
      <c r="GT129" s="112"/>
      <c r="GU129" s="113"/>
      <c r="GV129" s="107"/>
      <c r="GW129" s="114"/>
      <c r="GY129" s="4"/>
      <c r="HA129" s="109"/>
      <c r="HB129" s="110"/>
      <c r="HC129" s="102"/>
      <c r="HD129" s="4"/>
      <c r="HE129" s="111"/>
      <c r="HF129" s="112"/>
      <c r="HG129" s="113"/>
      <c r="HH129" s="107"/>
      <c r="HI129" s="114"/>
      <c r="HK129" s="4"/>
      <c r="HM129" s="109"/>
      <c r="HN129" s="110"/>
      <c r="HO129" s="102"/>
      <c r="HP129" s="4"/>
      <c r="HQ129" s="111"/>
      <c r="HR129" s="112"/>
      <c r="HS129" s="113"/>
      <c r="HT129" s="107"/>
      <c r="HU129" s="114"/>
      <c r="HW129" s="4"/>
      <c r="HY129" s="109"/>
      <c r="HZ129" s="110"/>
      <c r="IA129" s="102"/>
      <c r="IB129" s="4"/>
      <c r="IC129" s="111"/>
      <c r="ID129" s="112"/>
      <c r="IE129" s="113"/>
      <c r="IF129" s="107"/>
      <c r="IG129" s="114"/>
      <c r="II129" s="4"/>
      <c r="IK129" s="109"/>
      <c r="IL129" s="110"/>
      <c r="IM129" s="102"/>
      <c r="IN129" s="4"/>
      <c r="IO129" s="111"/>
      <c r="IP129" s="112"/>
      <c r="IQ129" s="113"/>
      <c r="IR129" s="107"/>
      <c r="IS129" s="114"/>
      <c r="IU129" s="4"/>
      <c r="IW129" s="109"/>
      <c r="IX129" s="110"/>
      <c r="IY129" s="102"/>
      <c r="IZ129" s="4"/>
      <c r="JA129" s="111"/>
      <c r="JB129" s="112"/>
      <c r="JC129" s="113"/>
      <c r="JD129" s="107"/>
      <c r="JE129" s="114"/>
      <c r="JG129" s="4"/>
      <c r="JI129" s="109"/>
      <c r="JJ129" s="110"/>
      <c r="JK129" s="102"/>
      <c r="JL129" s="4"/>
      <c r="JM129" s="111"/>
      <c r="JN129" s="112"/>
      <c r="JO129" s="113"/>
      <c r="JP129" s="107"/>
      <c r="JQ129" s="114"/>
      <c r="JS129" s="4"/>
      <c r="JU129" s="109"/>
      <c r="JV129" s="110"/>
      <c r="JW129" s="102"/>
      <c r="JX129" s="4"/>
      <c r="JY129" s="111"/>
      <c r="JZ129" s="112"/>
      <c r="KA129" s="113"/>
      <c r="KB129" s="107"/>
      <c r="KC129" s="114"/>
      <c r="KE129" s="4"/>
    </row>
    <row r="130" spans="1:291" ht="13.5" customHeight="1" x14ac:dyDescent="0.25">
      <c r="A130" s="20"/>
      <c r="E130" s="109"/>
      <c r="F130" s="110"/>
      <c r="G130" s="102"/>
      <c r="H130" s="4"/>
      <c r="I130" s="111"/>
      <c r="J130" s="112"/>
      <c r="K130" s="113"/>
      <c r="L130" s="107"/>
      <c r="M130" s="114"/>
      <c r="O130" s="4"/>
      <c r="Q130" s="109"/>
      <c r="R130" s="110"/>
      <c r="S130" s="102"/>
      <c r="T130" s="4"/>
      <c r="U130" s="111"/>
      <c r="V130" s="112"/>
      <c r="W130" s="113"/>
      <c r="X130" s="107"/>
      <c r="Y130" s="114"/>
      <c r="AA130" s="4"/>
      <c r="AC130" s="109"/>
      <c r="AD130" s="110"/>
      <c r="AE130" s="102"/>
      <c r="AF130" s="4"/>
      <c r="AG130" s="111"/>
      <c r="AH130" s="112"/>
      <c r="AI130" s="113"/>
      <c r="AJ130" s="107"/>
      <c r="AK130" s="114"/>
      <c r="AM130" s="4"/>
      <c r="AO130" s="109"/>
      <c r="AP130" s="110"/>
      <c r="AQ130" s="102"/>
      <c r="AR130" s="4"/>
      <c r="AS130" s="111"/>
      <c r="AT130" s="112"/>
      <c r="AU130" s="113"/>
      <c r="AV130" s="107"/>
      <c r="AW130" s="114"/>
      <c r="AY130" s="4"/>
      <c r="BA130" s="109"/>
      <c r="BB130" s="110"/>
      <c r="BC130" s="102"/>
      <c r="BD130" s="4"/>
      <c r="BE130" s="111"/>
      <c r="BF130" s="112"/>
      <c r="BG130" s="113"/>
      <c r="BH130" s="107"/>
      <c r="BI130" s="114"/>
      <c r="BK130" s="4"/>
      <c r="BM130" s="109"/>
      <c r="BN130" s="110"/>
      <c r="BO130" s="102"/>
      <c r="BP130" s="4"/>
      <c r="BQ130" s="111"/>
      <c r="BR130" s="112"/>
      <c r="BS130" s="113"/>
      <c r="BT130" s="107"/>
      <c r="BU130" s="114"/>
      <c r="BW130" s="4"/>
      <c r="BY130" s="109"/>
      <c r="BZ130" s="110"/>
      <c r="CA130" s="102"/>
      <c r="CB130" s="4"/>
      <c r="CC130" s="111"/>
      <c r="CD130" s="112"/>
      <c r="CE130" s="113"/>
      <c r="CF130" s="107"/>
      <c r="CG130" s="114"/>
      <c r="CI130" s="4"/>
      <c r="CK130" s="109"/>
      <c r="CL130" s="110"/>
      <c r="CM130" s="102"/>
      <c r="CN130" s="4"/>
      <c r="CO130" s="111"/>
      <c r="CP130" s="112"/>
      <c r="CQ130" s="113"/>
      <c r="CR130" s="107"/>
      <c r="CS130" s="114"/>
      <c r="CU130" s="4"/>
      <c r="CW130" s="109"/>
      <c r="CX130" s="110"/>
      <c r="CY130" s="102" t="str">
        <f t="shared" si="1211"/>
        <v/>
      </c>
      <c r="CZ130" s="102" t="str">
        <f t="shared" si="1212"/>
        <v/>
      </c>
      <c r="DA130" s="111"/>
      <c r="DB130" s="112"/>
      <c r="DC130" s="113"/>
      <c r="DD130" s="107"/>
      <c r="DE130" s="114"/>
      <c r="DG130" s="4"/>
      <c r="DI130" s="109"/>
      <c r="DJ130" s="110"/>
      <c r="DK130" s="102"/>
      <c r="DL130" s="4"/>
      <c r="DM130" s="111"/>
      <c r="DN130" s="112"/>
      <c r="DO130" s="113"/>
      <c r="DP130" s="107"/>
      <c r="DQ130" s="114"/>
      <c r="DS130" s="4"/>
      <c r="DU130" s="109"/>
      <c r="DV130" s="110"/>
      <c r="DW130" s="102"/>
      <c r="DX130" s="4"/>
      <c r="DY130" s="111"/>
      <c r="DZ130" s="112"/>
      <c r="EA130" s="113"/>
      <c r="EB130" s="107"/>
      <c r="EC130" s="114"/>
      <c r="EE130" s="4"/>
      <c r="EG130" s="109"/>
      <c r="EH130" s="110"/>
      <c r="EI130" s="102"/>
      <c r="EJ130" s="4"/>
      <c r="EK130" s="111"/>
      <c r="EL130" s="112"/>
      <c r="EM130" s="113"/>
      <c r="EN130" s="107"/>
      <c r="EO130" s="114"/>
      <c r="EQ130" s="4"/>
      <c r="ES130" s="109"/>
      <c r="ET130" s="110"/>
      <c r="EU130" s="102"/>
      <c r="EV130" s="4"/>
      <c r="EW130" s="111"/>
      <c r="EX130" s="112"/>
      <c r="EY130" s="113"/>
      <c r="EZ130" s="107"/>
      <c r="FA130" s="114"/>
      <c r="FC130" s="4"/>
      <c r="FE130" s="109"/>
      <c r="FF130" s="110"/>
      <c r="FG130" s="102"/>
      <c r="FH130" s="4"/>
      <c r="FI130" s="111"/>
      <c r="FJ130" s="112"/>
      <c r="FK130" s="113"/>
      <c r="FL130" s="107"/>
      <c r="FM130" s="114"/>
      <c r="FO130" s="4"/>
      <c r="FQ130" s="109"/>
      <c r="FR130" s="110"/>
      <c r="FS130" s="102"/>
      <c r="FT130" s="4"/>
      <c r="FU130" s="111"/>
      <c r="FV130" s="112"/>
      <c r="FW130" s="113"/>
      <c r="FX130" s="107"/>
      <c r="FY130" s="114"/>
      <c r="GA130" s="4"/>
      <c r="GC130" s="109"/>
      <c r="GD130" s="110"/>
      <c r="GE130" s="102"/>
      <c r="GF130" s="4"/>
      <c r="GG130" s="111"/>
      <c r="GH130" s="112"/>
      <c r="GI130" s="113"/>
      <c r="GJ130" s="107"/>
      <c r="GK130" s="114"/>
      <c r="GM130" s="4"/>
      <c r="GO130" s="109"/>
      <c r="GP130" s="110"/>
      <c r="GQ130" s="102"/>
      <c r="GR130" s="4"/>
      <c r="GS130" s="111"/>
      <c r="GT130" s="112"/>
      <c r="GU130" s="113"/>
      <c r="GV130" s="107"/>
      <c r="GW130" s="114"/>
      <c r="GY130" s="4"/>
      <c r="HA130" s="109"/>
      <c r="HB130" s="110"/>
      <c r="HC130" s="102"/>
      <c r="HD130" s="4"/>
      <c r="HE130" s="111"/>
      <c r="HF130" s="112"/>
      <c r="HG130" s="113"/>
      <c r="HH130" s="107"/>
      <c r="HI130" s="114"/>
      <c r="HK130" s="4"/>
      <c r="HM130" s="109"/>
      <c r="HN130" s="110"/>
      <c r="HO130" s="102"/>
      <c r="HP130" s="4"/>
      <c r="HQ130" s="111"/>
      <c r="HR130" s="112"/>
      <c r="HS130" s="113"/>
      <c r="HT130" s="107"/>
      <c r="HU130" s="114"/>
      <c r="HW130" s="4"/>
      <c r="HY130" s="109"/>
      <c r="HZ130" s="110"/>
      <c r="IA130" s="102"/>
      <c r="IB130" s="4"/>
      <c r="IC130" s="111"/>
      <c r="ID130" s="112"/>
      <c r="IE130" s="113"/>
      <c r="IF130" s="107"/>
      <c r="IG130" s="114"/>
      <c r="II130" s="4"/>
      <c r="IK130" s="109"/>
      <c r="IL130" s="110"/>
      <c r="IM130" s="102"/>
      <c r="IN130" s="4"/>
      <c r="IO130" s="111"/>
      <c r="IP130" s="112"/>
      <c r="IQ130" s="113"/>
      <c r="IR130" s="107"/>
      <c r="IS130" s="114"/>
      <c r="IU130" s="4"/>
      <c r="IW130" s="109"/>
      <c r="IX130" s="110"/>
      <c r="IY130" s="102"/>
      <c r="IZ130" s="4"/>
      <c r="JA130" s="111"/>
      <c r="JB130" s="112"/>
      <c r="JC130" s="113"/>
      <c r="JD130" s="107"/>
      <c r="JE130" s="114"/>
      <c r="JG130" s="4"/>
      <c r="JI130" s="109"/>
      <c r="JJ130" s="110"/>
      <c r="JK130" s="102"/>
      <c r="JL130" s="4"/>
      <c r="JM130" s="111"/>
      <c r="JN130" s="112"/>
      <c r="JO130" s="113"/>
      <c r="JP130" s="107"/>
      <c r="JQ130" s="114"/>
      <c r="JS130" s="4"/>
      <c r="JU130" s="109"/>
      <c r="JV130" s="110"/>
      <c r="JW130" s="102"/>
      <c r="JX130" s="4"/>
      <c r="JY130" s="111"/>
      <c r="JZ130" s="112"/>
      <c r="KA130" s="113"/>
      <c r="KB130" s="107"/>
      <c r="KC130" s="114"/>
      <c r="KE130" s="4"/>
    </row>
    <row r="131" spans="1:291" ht="13.5" customHeight="1" x14ac:dyDescent="0.25">
      <c r="A131" s="20"/>
      <c r="E131" s="109"/>
      <c r="F131" s="110"/>
      <c r="G131" s="102"/>
      <c r="H131" s="4"/>
      <c r="I131" s="111"/>
      <c r="J131" s="112"/>
      <c r="K131" s="113"/>
      <c r="L131" s="107"/>
      <c r="M131" s="114"/>
      <c r="O131" s="4"/>
      <c r="Q131" s="109"/>
      <c r="R131" s="110"/>
      <c r="S131" s="102"/>
      <c r="T131" s="4"/>
      <c r="U131" s="111"/>
      <c r="V131" s="112"/>
      <c r="W131" s="113"/>
      <c r="X131" s="107"/>
      <c r="Y131" s="114"/>
      <c r="AA131" s="4"/>
      <c r="AC131" s="109"/>
      <c r="AD131" s="110"/>
      <c r="AE131" s="102"/>
      <c r="AF131" s="4"/>
      <c r="AG131" s="111"/>
      <c r="AH131" s="112"/>
      <c r="AI131" s="113"/>
      <c r="AJ131" s="107"/>
      <c r="AK131" s="114"/>
      <c r="AM131" s="4"/>
      <c r="AO131" s="109"/>
      <c r="AP131" s="110"/>
      <c r="AQ131" s="102"/>
      <c r="AR131" s="4"/>
      <c r="AS131" s="111"/>
      <c r="AT131" s="112"/>
      <c r="AU131" s="113"/>
      <c r="AV131" s="107"/>
      <c r="AW131" s="114"/>
      <c r="AY131" s="4"/>
      <c r="BA131" s="109"/>
      <c r="BB131" s="110"/>
      <c r="BC131" s="102"/>
      <c r="BD131" s="4"/>
      <c r="BE131" s="111"/>
      <c r="BF131" s="112"/>
      <c r="BG131" s="113"/>
      <c r="BH131" s="107"/>
      <c r="BI131" s="114"/>
      <c r="BK131" s="4"/>
      <c r="BM131" s="109"/>
      <c r="BN131" s="110"/>
      <c r="BO131" s="102"/>
      <c r="BP131" s="4"/>
      <c r="BQ131" s="111"/>
      <c r="BR131" s="112"/>
      <c r="BS131" s="113"/>
      <c r="BT131" s="107"/>
      <c r="BU131" s="114"/>
      <c r="BW131" s="4"/>
      <c r="BY131" s="109"/>
      <c r="BZ131" s="110"/>
      <c r="CA131" s="102"/>
      <c r="CB131" s="4"/>
      <c r="CC131" s="111"/>
      <c r="CD131" s="112"/>
      <c r="CE131" s="113"/>
      <c r="CF131" s="107"/>
      <c r="CG131" s="114"/>
      <c r="CI131" s="4"/>
      <c r="CK131" s="109"/>
      <c r="CL131" s="110"/>
      <c r="CM131" s="102"/>
      <c r="CN131" s="4"/>
      <c r="CO131" s="111"/>
      <c r="CP131" s="112"/>
      <c r="CQ131" s="113"/>
      <c r="CR131" s="107"/>
      <c r="CS131" s="114"/>
      <c r="CU131" s="4"/>
      <c r="CW131" s="109"/>
      <c r="CX131" s="110"/>
      <c r="CY131" s="102" t="str">
        <f t="shared" si="1211"/>
        <v/>
      </c>
      <c r="CZ131" s="102" t="str">
        <f t="shared" si="1212"/>
        <v/>
      </c>
      <c r="DA131" s="111"/>
      <c r="DB131" s="112"/>
      <c r="DC131" s="113"/>
      <c r="DD131" s="107"/>
      <c r="DE131" s="114"/>
      <c r="DG131" s="4"/>
      <c r="DI131" s="109"/>
      <c r="DJ131" s="110"/>
      <c r="DK131" s="102"/>
      <c r="DL131" s="4"/>
      <c r="DM131" s="111"/>
      <c r="DN131" s="112"/>
      <c r="DO131" s="113"/>
      <c r="DP131" s="107"/>
      <c r="DQ131" s="114"/>
      <c r="DS131" s="4"/>
      <c r="DU131" s="109"/>
      <c r="DV131" s="110"/>
      <c r="DW131" s="102"/>
      <c r="DX131" s="4"/>
      <c r="DY131" s="111"/>
      <c r="DZ131" s="112"/>
      <c r="EA131" s="113"/>
      <c r="EB131" s="107"/>
      <c r="EC131" s="114"/>
      <c r="EE131" s="4"/>
      <c r="EG131" s="109"/>
      <c r="EH131" s="110"/>
      <c r="EI131" s="102"/>
      <c r="EJ131" s="4"/>
      <c r="EK131" s="111"/>
      <c r="EL131" s="112"/>
      <c r="EM131" s="113"/>
      <c r="EN131" s="107"/>
      <c r="EO131" s="114"/>
      <c r="EQ131" s="4"/>
      <c r="ES131" s="109"/>
      <c r="ET131" s="110"/>
      <c r="EU131" s="102"/>
      <c r="EV131" s="4"/>
      <c r="EW131" s="111"/>
      <c r="EX131" s="112"/>
      <c r="EY131" s="113"/>
      <c r="EZ131" s="107"/>
      <c r="FA131" s="114"/>
      <c r="FC131" s="4"/>
      <c r="FE131" s="109"/>
      <c r="FF131" s="110"/>
      <c r="FG131" s="102"/>
      <c r="FH131" s="4"/>
      <c r="FI131" s="111"/>
      <c r="FJ131" s="112"/>
      <c r="FK131" s="113"/>
      <c r="FL131" s="107"/>
      <c r="FM131" s="114"/>
      <c r="FO131" s="4"/>
      <c r="FQ131" s="109"/>
      <c r="FR131" s="110"/>
      <c r="FS131" s="102"/>
      <c r="FT131" s="4"/>
      <c r="FU131" s="111"/>
      <c r="FV131" s="112"/>
      <c r="FW131" s="113"/>
      <c r="FX131" s="107"/>
      <c r="FY131" s="114"/>
      <c r="GA131" s="4"/>
      <c r="GC131" s="109"/>
      <c r="GD131" s="110"/>
      <c r="GE131" s="102"/>
      <c r="GF131" s="4"/>
      <c r="GG131" s="111"/>
      <c r="GH131" s="112"/>
      <c r="GI131" s="113"/>
      <c r="GJ131" s="107"/>
      <c r="GK131" s="114"/>
      <c r="GM131" s="4"/>
      <c r="GO131" s="109"/>
      <c r="GP131" s="110"/>
      <c r="GQ131" s="102"/>
      <c r="GR131" s="4"/>
      <c r="GS131" s="111"/>
      <c r="GT131" s="112"/>
      <c r="GU131" s="113"/>
      <c r="GV131" s="107"/>
      <c r="GW131" s="114"/>
      <c r="GY131" s="4"/>
      <c r="HA131" s="109"/>
      <c r="HB131" s="110"/>
      <c r="HC131" s="102"/>
      <c r="HD131" s="4"/>
      <c r="HE131" s="111"/>
      <c r="HF131" s="112"/>
      <c r="HG131" s="113"/>
      <c r="HH131" s="107"/>
      <c r="HI131" s="114"/>
      <c r="HK131" s="4"/>
      <c r="HM131" s="109"/>
      <c r="HN131" s="110"/>
      <c r="HO131" s="102"/>
      <c r="HP131" s="4"/>
      <c r="HQ131" s="111"/>
      <c r="HR131" s="112"/>
      <c r="HS131" s="113"/>
      <c r="HT131" s="107"/>
      <c r="HU131" s="114"/>
      <c r="HW131" s="4"/>
      <c r="HY131" s="109"/>
      <c r="HZ131" s="110"/>
      <c r="IA131" s="102"/>
      <c r="IB131" s="4"/>
      <c r="IC131" s="111"/>
      <c r="ID131" s="112"/>
      <c r="IE131" s="113"/>
      <c r="IF131" s="107"/>
      <c r="IG131" s="114"/>
      <c r="II131" s="4"/>
      <c r="IK131" s="109"/>
      <c r="IL131" s="110"/>
      <c r="IM131" s="102"/>
      <c r="IN131" s="4"/>
      <c r="IO131" s="111"/>
      <c r="IP131" s="112"/>
      <c r="IQ131" s="113"/>
      <c r="IR131" s="107"/>
      <c r="IS131" s="114"/>
      <c r="IU131" s="4"/>
      <c r="IW131" s="109"/>
      <c r="IX131" s="110"/>
      <c r="IY131" s="102"/>
      <c r="IZ131" s="4"/>
      <c r="JA131" s="111"/>
      <c r="JB131" s="112"/>
      <c r="JC131" s="113"/>
      <c r="JD131" s="107"/>
      <c r="JE131" s="114"/>
      <c r="JG131" s="4"/>
      <c r="JI131" s="109"/>
      <c r="JJ131" s="110"/>
      <c r="JK131" s="102"/>
      <c r="JL131" s="4"/>
      <c r="JM131" s="111"/>
      <c r="JN131" s="112"/>
      <c r="JO131" s="113"/>
      <c r="JP131" s="107"/>
      <c r="JQ131" s="114"/>
      <c r="JS131" s="4"/>
      <c r="JU131" s="109"/>
      <c r="JV131" s="110"/>
      <c r="JW131" s="102"/>
      <c r="JX131" s="4"/>
      <c r="JY131" s="111"/>
      <c r="JZ131" s="112"/>
      <c r="KA131" s="113"/>
      <c r="KB131" s="107"/>
      <c r="KC131" s="114"/>
      <c r="KE131" s="4"/>
    </row>
    <row r="132" spans="1:291" ht="13.5" customHeight="1" x14ac:dyDescent="0.25">
      <c r="A132" s="20"/>
      <c r="E132" s="109"/>
      <c r="F132" s="110"/>
      <c r="G132" s="102"/>
      <c r="H132" s="4"/>
      <c r="I132" s="111"/>
      <c r="J132" s="112"/>
      <c r="K132" s="113"/>
      <c r="L132" s="107"/>
      <c r="M132" s="114"/>
      <c r="O132" s="4"/>
      <c r="Q132" s="109"/>
      <c r="R132" s="110"/>
      <c r="S132" s="102"/>
      <c r="T132" s="4"/>
      <c r="U132" s="111"/>
      <c r="V132" s="112"/>
      <c r="W132" s="113"/>
      <c r="X132" s="107"/>
      <c r="Y132" s="114"/>
      <c r="AA132" s="4"/>
      <c r="AC132" s="109"/>
      <c r="AD132" s="110"/>
      <c r="AE132" s="102"/>
      <c r="AF132" s="4"/>
      <c r="AG132" s="111"/>
      <c r="AH132" s="112"/>
      <c r="AI132" s="113"/>
      <c r="AJ132" s="107"/>
      <c r="AK132" s="114"/>
      <c r="AM132" s="4"/>
      <c r="AO132" s="109"/>
      <c r="AP132" s="110"/>
      <c r="AQ132" s="102"/>
      <c r="AR132" s="4"/>
      <c r="AS132" s="111"/>
      <c r="AT132" s="112"/>
      <c r="AU132" s="113"/>
      <c r="AV132" s="107"/>
      <c r="AW132" s="114"/>
      <c r="AY132" s="4"/>
      <c r="BA132" s="109"/>
      <c r="BB132" s="110"/>
      <c r="BC132" s="102"/>
      <c r="BD132" s="4"/>
      <c r="BE132" s="111"/>
      <c r="BF132" s="112"/>
      <c r="BG132" s="113"/>
      <c r="BH132" s="107"/>
      <c r="BI132" s="114"/>
      <c r="BK132" s="4"/>
      <c r="BM132" s="109"/>
      <c r="BN132" s="110"/>
      <c r="BO132" s="102"/>
      <c r="BP132" s="4"/>
      <c r="BQ132" s="111"/>
      <c r="BR132" s="112"/>
      <c r="BS132" s="113"/>
      <c r="BT132" s="107"/>
      <c r="BU132" s="114"/>
      <c r="BW132" s="4"/>
      <c r="BY132" s="109"/>
      <c r="BZ132" s="110"/>
      <c r="CA132" s="102"/>
      <c r="CB132" s="4"/>
      <c r="CC132" s="111"/>
      <c r="CD132" s="112"/>
      <c r="CE132" s="113"/>
      <c r="CF132" s="107"/>
      <c r="CG132" s="114"/>
      <c r="CI132" s="4"/>
      <c r="CK132" s="109"/>
      <c r="CL132" s="110"/>
      <c r="CM132" s="102"/>
      <c r="CN132" s="4"/>
      <c r="CO132" s="111"/>
      <c r="CP132" s="112"/>
      <c r="CQ132" s="113"/>
      <c r="CR132" s="107"/>
      <c r="CS132" s="114"/>
      <c r="CU132" s="4"/>
      <c r="CW132" s="109"/>
      <c r="CX132" s="110"/>
      <c r="CY132" s="102" t="str">
        <f t="shared" si="1211"/>
        <v/>
      </c>
      <c r="CZ132" s="102" t="str">
        <f t="shared" si="1212"/>
        <v/>
      </c>
      <c r="DA132" s="111"/>
      <c r="DB132" s="112"/>
      <c r="DC132" s="113"/>
      <c r="DD132" s="107"/>
      <c r="DE132" s="114"/>
      <c r="DG132" s="4"/>
      <c r="DI132" s="109"/>
      <c r="DJ132" s="110"/>
      <c r="DK132" s="102"/>
      <c r="DL132" s="4"/>
      <c r="DM132" s="111"/>
      <c r="DN132" s="112"/>
      <c r="DO132" s="113"/>
      <c r="DP132" s="107"/>
      <c r="DQ132" s="114"/>
      <c r="DS132" s="4"/>
      <c r="DU132" s="109"/>
      <c r="DV132" s="110"/>
      <c r="DW132" s="102"/>
      <c r="DX132" s="4"/>
      <c r="DY132" s="111"/>
      <c r="DZ132" s="112"/>
      <c r="EA132" s="113"/>
      <c r="EB132" s="107"/>
      <c r="EC132" s="114"/>
      <c r="EE132" s="4"/>
      <c r="EG132" s="109"/>
      <c r="EH132" s="110"/>
      <c r="EI132" s="102"/>
      <c r="EJ132" s="4"/>
      <c r="EK132" s="111"/>
      <c r="EL132" s="112"/>
      <c r="EM132" s="113"/>
      <c r="EN132" s="107"/>
      <c r="EO132" s="114"/>
      <c r="EQ132" s="4"/>
      <c r="ES132" s="109"/>
      <c r="ET132" s="110"/>
      <c r="EU132" s="102"/>
      <c r="EV132" s="4"/>
      <c r="EW132" s="111"/>
      <c r="EX132" s="112"/>
      <c r="EY132" s="113"/>
      <c r="EZ132" s="107"/>
      <c r="FA132" s="114"/>
      <c r="FC132" s="4"/>
      <c r="FE132" s="109"/>
      <c r="FF132" s="110"/>
      <c r="FG132" s="102"/>
      <c r="FH132" s="4"/>
      <c r="FI132" s="111"/>
      <c r="FJ132" s="112"/>
      <c r="FK132" s="113"/>
      <c r="FL132" s="107"/>
      <c r="FM132" s="114"/>
      <c r="FO132" s="4"/>
      <c r="FQ132" s="109"/>
      <c r="FR132" s="110"/>
      <c r="FS132" s="102"/>
      <c r="FT132" s="4"/>
      <c r="FU132" s="111"/>
      <c r="FV132" s="112"/>
      <c r="FW132" s="113"/>
      <c r="FX132" s="107"/>
      <c r="FY132" s="114"/>
      <c r="GA132" s="4"/>
      <c r="GC132" s="109"/>
      <c r="GD132" s="110"/>
      <c r="GE132" s="102"/>
      <c r="GF132" s="4"/>
      <c r="GG132" s="111"/>
      <c r="GH132" s="112"/>
      <c r="GI132" s="113"/>
      <c r="GJ132" s="107"/>
      <c r="GK132" s="114"/>
      <c r="GM132" s="4"/>
      <c r="GO132" s="109"/>
      <c r="GP132" s="110"/>
      <c r="GQ132" s="102"/>
      <c r="GR132" s="4"/>
      <c r="GS132" s="111"/>
      <c r="GT132" s="112"/>
      <c r="GU132" s="113"/>
      <c r="GV132" s="107"/>
      <c r="GW132" s="114"/>
      <c r="GY132" s="4"/>
      <c r="HA132" s="109"/>
      <c r="HB132" s="110"/>
      <c r="HC132" s="102"/>
      <c r="HD132" s="4"/>
      <c r="HE132" s="111"/>
      <c r="HF132" s="112"/>
      <c r="HG132" s="113"/>
      <c r="HH132" s="107"/>
      <c r="HI132" s="114"/>
      <c r="HK132" s="4"/>
      <c r="HM132" s="109"/>
      <c r="HN132" s="110"/>
      <c r="HO132" s="102"/>
      <c r="HP132" s="4"/>
      <c r="HQ132" s="111"/>
      <c r="HR132" s="112"/>
      <c r="HS132" s="113"/>
      <c r="HT132" s="107"/>
      <c r="HU132" s="114"/>
      <c r="HW132" s="4"/>
      <c r="HY132" s="109"/>
      <c r="HZ132" s="110"/>
      <c r="IA132" s="102"/>
      <c r="IB132" s="4"/>
      <c r="IC132" s="111"/>
      <c r="ID132" s="112"/>
      <c r="IE132" s="113"/>
      <c r="IF132" s="107"/>
      <c r="IG132" s="114"/>
      <c r="II132" s="4"/>
      <c r="IK132" s="109"/>
      <c r="IL132" s="110"/>
      <c r="IM132" s="102"/>
      <c r="IN132" s="4"/>
      <c r="IO132" s="111"/>
      <c r="IP132" s="112"/>
      <c r="IQ132" s="113"/>
      <c r="IR132" s="107"/>
      <c r="IS132" s="114"/>
      <c r="IU132" s="4"/>
      <c r="IW132" s="109"/>
      <c r="IX132" s="110"/>
      <c r="IY132" s="102"/>
      <c r="IZ132" s="4"/>
      <c r="JA132" s="111"/>
      <c r="JB132" s="112"/>
      <c r="JC132" s="113"/>
      <c r="JD132" s="107"/>
      <c r="JE132" s="114"/>
      <c r="JG132" s="4"/>
      <c r="JI132" s="109"/>
      <c r="JJ132" s="110"/>
      <c r="JK132" s="102"/>
      <c r="JL132" s="4"/>
      <c r="JM132" s="111"/>
      <c r="JN132" s="112"/>
      <c r="JO132" s="113"/>
      <c r="JP132" s="107"/>
      <c r="JQ132" s="114"/>
      <c r="JS132" s="4"/>
      <c r="JU132" s="109"/>
      <c r="JV132" s="110"/>
      <c r="JW132" s="102"/>
      <c r="JX132" s="4"/>
      <c r="JY132" s="111"/>
      <c r="JZ132" s="112"/>
      <c r="KA132" s="113"/>
      <c r="KB132" s="107"/>
      <c r="KC132" s="114"/>
      <c r="KE132" s="4"/>
    </row>
    <row r="133" spans="1:291" ht="13.5" customHeight="1" x14ac:dyDescent="0.25">
      <c r="A133" s="20"/>
      <c r="E133" s="116"/>
      <c r="F133" s="117"/>
      <c r="G133" s="102"/>
      <c r="H133" s="4"/>
      <c r="I133" s="118"/>
      <c r="J133" s="119"/>
      <c r="K133" s="120"/>
      <c r="L133" s="121"/>
      <c r="M133" s="122"/>
      <c r="O133" s="4"/>
      <c r="Q133" s="116"/>
      <c r="R133" s="117"/>
      <c r="S133" s="102"/>
      <c r="T133" s="4"/>
      <c r="U133" s="118"/>
      <c r="V133" s="119"/>
      <c r="W133" s="120"/>
      <c r="X133" s="121"/>
      <c r="Y133" s="122"/>
      <c r="AA133" s="4"/>
      <c r="AC133" s="116"/>
      <c r="AD133" s="117"/>
      <c r="AE133" s="102"/>
      <c r="AF133" s="4"/>
      <c r="AG133" s="118"/>
      <c r="AH133" s="119"/>
      <c r="AI133" s="120"/>
      <c r="AJ133" s="121"/>
      <c r="AK133" s="122"/>
      <c r="AM133" s="4"/>
      <c r="AO133" s="116"/>
      <c r="AP133" s="117"/>
      <c r="AQ133" s="102"/>
      <c r="AR133" s="4"/>
      <c r="AS133" s="118"/>
      <c r="AT133" s="119"/>
      <c r="AU133" s="120"/>
      <c r="AV133" s="121"/>
      <c r="AW133" s="122"/>
      <c r="AY133" s="4"/>
      <c r="BA133" s="116"/>
      <c r="BB133" s="117"/>
      <c r="BC133" s="102"/>
      <c r="BD133" s="4"/>
      <c r="BE133" s="118"/>
      <c r="BF133" s="119"/>
      <c r="BG133" s="120"/>
      <c r="BH133" s="121"/>
      <c r="BI133" s="122"/>
      <c r="BK133" s="4"/>
      <c r="BM133" s="116"/>
      <c r="BN133" s="117"/>
      <c r="BO133" s="102"/>
      <c r="BP133" s="4"/>
      <c r="BQ133" s="118"/>
      <c r="BR133" s="119"/>
      <c r="BS133" s="120"/>
      <c r="BT133" s="121"/>
      <c r="BU133" s="122"/>
      <c r="BW133" s="4"/>
      <c r="BY133" s="116"/>
      <c r="BZ133" s="117"/>
      <c r="CA133" s="102"/>
      <c r="CB133" s="4"/>
      <c r="CC133" s="118"/>
      <c r="CD133" s="119"/>
      <c r="CE133" s="120"/>
      <c r="CF133" s="121"/>
      <c r="CG133" s="122"/>
      <c r="CI133" s="4"/>
      <c r="CK133" s="116"/>
      <c r="CL133" s="117"/>
      <c r="CM133" s="102"/>
      <c r="CN133" s="4"/>
      <c r="CO133" s="118"/>
      <c r="CP133" s="119"/>
      <c r="CQ133" s="120"/>
      <c r="CR133" s="121"/>
      <c r="CS133" s="122"/>
      <c r="CU133" s="4"/>
      <c r="CW133" s="116"/>
      <c r="CX133" s="117"/>
      <c r="CY133" s="102" t="str">
        <f t="shared" si="1211"/>
        <v/>
      </c>
      <c r="CZ133" s="102" t="str">
        <f t="shared" si="1212"/>
        <v/>
      </c>
      <c r="DA133" s="118"/>
      <c r="DB133" s="119"/>
      <c r="DC133" s="120"/>
      <c r="DD133" s="121"/>
      <c r="DE133" s="122"/>
      <c r="DG133" s="4"/>
      <c r="DI133" s="116"/>
      <c r="DJ133" s="117"/>
      <c r="DK133" s="102"/>
      <c r="DL133" s="4"/>
      <c r="DM133" s="118"/>
      <c r="DN133" s="119"/>
      <c r="DO133" s="120"/>
      <c r="DP133" s="121"/>
      <c r="DQ133" s="122"/>
      <c r="DS133" s="4"/>
      <c r="DU133" s="116"/>
      <c r="DV133" s="117"/>
      <c r="DW133" s="102"/>
      <c r="DX133" s="4"/>
      <c r="DY133" s="118"/>
      <c r="DZ133" s="119"/>
      <c r="EA133" s="120"/>
      <c r="EB133" s="121"/>
      <c r="EC133" s="122"/>
      <c r="EE133" s="4"/>
      <c r="EG133" s="116"/>
      <c r="EH133" s="117"/>
      <c r="EI133" s="102"/>
      <c r="EJ133" s="4"/>
      <c r="EK133" s="118"/>
      <c r="EL133" s="119"/>
      <c r="EM133" s="120"/>
      <c r="EN133" s="121"/>
      <c r="EO133" s="122"/>
      <c r="EQ133" s="4"/>
      <c r="ES133" s="116"/>
      <c r="ET133" s="117"/>
      <c r="EU133" s="102"/>
      <c r="EV133" s="4"/>
      <c r="EW133" s="118"/>
      <c r="EX133" s="119"/>
      <c r="EY133" s="120"/>
      <c r="EZ133" s="121"/>
      <c r="FA133" s="122"/>
      <c r="FC133" s="4"/>
      <c r="FE133" s="116"/>
      <c r="FF133" s="117"/>
      <c r="FG133" s="102"/>
      <c r="FH133" s="4"/>
      <c r="FI133" s="118"/>
      <c r="FJ133" s="119"/>
      <c r="FK133" s="120"/>
      <c r="FL133" s="121"/>
      <c r="FM133" s="122"/>
      <c r="FO133" s="4"/>
      <c r="FQ133" s="116"/>
      <c r="FR133" s="117"/>
      <c r="FS133" s="102"/>
      <c r="FT133" s="4"/>
      <c r="FU133" s="118"/>
      <c r="FV133" s="119"/>
      <c r="FW133" s="120"/>
      <c r="FX133" s="121"/>
      <c r="FY133" s="122"/>
      <c r="GA133" s="4"/>
      <c r="GC133" s="116"/>
      <c r="GD133" s="117"/>
      <c r="GE133" s="102"/>
      <c r="GF133" s="4"/>
      <c r="GG133" s="118"/>
      <c r="GH133" s="119"/>
      <c r="GI133" s="120"/>
      <c r="GJ133" s="121"/>
      <c r="GK133" s="122"/>
      <c r="GM133" s="4"/>
      <c r="GO133" s="116"/>
      <c r="GP133" s="117"/>
      <c r="GQ133" s="102"/>
      <c r="GR133" s="4"/>
      <c r="GS133" s="118"/>
      <c r="GT133" s="119"/>
      <c r="GU133" s="120"/>
      <c r="GV133" s="121"/>
      <c r="GW133" s="122"/>
      <c r="GY133" s="4"/>
      <c r="HA133" s="116"/>
      <c r="HB133" s="117"/>
      <c r="HC133" s="102"/>
      <c r="HD133" s="4"/>
      <c r="HE133" s="118"/>
      <c r="HF133" s="119"/>
      <c r="HG133" s="120"/>
      <c r="HH133" s="121"/>
      <c r="HI133" s="122"/>
      <c r="HK133" s="4"/>
      <c r="HM133" s="116"/>
      <c r="HN133" s="117"/>
      <c r="HO133" s="102"/>
      <c r="HP133" s="4"/>
      <c r="HQ133" s="118"/>
      <c r="HR133" s="119"/>
      <c r="HS133" s="120"/>
      <c r="HT133" s="121"/>
      <c r="HU133" s="122"/>
      <c r="HW133" s="4"/>
      <c r="HY133" s="116"/>
      <c r="HZ133" s="117"/>
      <c r="IA133" s="102"/>
      <c r="IB133" s="4"/>
      <c r="IC133" s="118"/>
      <c r="ID133" s="119"/>
      <c r="IE133" s="120"/>
      <c r="IF133" s="121"/>
      <c r="IG133" s="122"/>
      <c r="II133" s="4"/>
      <c r="IK133" s="116"/>
      <c r="IL133" s="117"/>
      <c r="IM133" s="102"/>
      <c r="IN133" s="4"/>
      <c r="IO133" s="118"/>
      <c r="IP133" s="119"/>
      <c r="IQ133" s="120"/>
      <c r="IR133" s="121"/>
      <c r="IS133" s="122"/>
      <c r="IU133" s="4"/>
      <c r="IW133" s="116"/>
      <c r="IX133" s="117"/>
      <c r="IY133" s="102"/>
      <c r="IZ133" s="4"/>
      <c r="JA133" s="118"/>
      <c r="JB133" s="119"/>
      <c r="JC133" s="120"/>
      <c r="JD133" s="121"/>
      <c r="JE133" s="122"/>
      <c r="JG133" s="4"/>
      <c r="JI133" s="116"/>
      <c r="JJ133" s="117"/>
      <c r="JK133" s="102"/>
      <c r="JL133" s="4"/>
      <c r="JM133" s="118"/>
      <c r="JN133" s="119"/>
      <c r="JO133" s="120"/>
      <c r="JP133" s="121"/>
      <c r="JQ133" s="122"/>
      <c r="JS133" s="4"/>
      <c r="JU133" s="116"/>
      <c r="JV133" s="117"/>
      <c r="JW133" s="102"/>
      <c r="JX133" s="4"/>
      <c r="JY133" s="118"/>
      <c r="JZ133" s="119"/>
      <c r="KA133" s="120"/>
      <c r="KB133" s="121"/>
      <c r="KC133" s="122"/>
      <c r="KE133" s="4"/>
    </row>
    <row r="140" spans="1:291" ht="13.5" customHeight="1" x14ac:dyDescent="0.25">
      <c r="BY140" s="100">
        <f>IF(CC140="","",BY$3)</f>
        <v>40106</v>
      </c>
      <c r="BZ140" s="101" t="str">
        <f>IF(CC140="","",BY$1)</f>
        <v>Stoltenberg II</v>
      </c>
      <c r="CA140" s="102">
        <v>38642</v>
      </c>
      <c r="CB140" s="103">
        <v>40106</v>
      </c>
      <c r="CC140" s="104" t="str">
        <f>IF(CJ140="","",IF(ISNUMBER(SEARCH(":",CJ140)),MID(CJ140,FIND(":",CJ140)+2,FIND("(",CJ140)-FIND(":",CJ140)-3),LEFT(CJ140,FIND("(",CJ140)-2)))</f>
        <v>Bård Vegard Solhjell</v>
      </c>
      <c r="CD140" s="105" t="str">
        <f>IF(CJ140="","",MID(CJ140,FIND("(",CJ140)+1,4))</f>
        <v>1971</v>
      </c>
      <c r="CE140" s="106" t="str">
        <f>IF(ISNUMBER(SEARCH("*female*",CJ140)),"female",IF(ISNUMBER(SEARCH("*male*",CJ140)),"male",""))</f>
        <v>male</v>
      </c>
      <c r="CF140" s="107" t="s">
        <v>300</v>
      </c>
      <c r="CG140" s="108" t="str">
        <f>IF(CC140="","",(MID(CC140,(SEARCH("^^",SUBSTITUTE(CC140," ","^^",LEN(CC140)-LEN(SUBSTITUTE(CC140," ","")))))+1,99)&amp;"_"&amp;LEFT(CC140,FIND(" ",CC140)-1)&amp;"_"&amp;CD140))</f>
        <v>Solhjell_Bård_1971</v>
      </c>
      <c r="CH140" s="2" t="str">
        <f>IF(CJ140="","",IF((LEN(CJ140)-LEN(SUBSTITUTE(CJ140,"male","")))/LEN("male")&gt;1,"!",IF(RIGHT(CJ140,1)=")","",IF(RIGHT(CJ140,2)=") ","",IF(RIGHT(CJ140,2)=").","","!!")))))</f>
        <v/>
      </c>
      <c r="CI140" s="99" t="s">
        <v>609</v>
      </c>
      <c r="CJ140" s="244" t="s">
        <v>664</v>
      </c>
    </row>
  </sheetData>
  <conditionalFormatting sqref="CH108 CH140 DF65:DF68 DF60:DF63 CT69:CT77 BV65:BV79 CH111:CH119 N103:N107 CT112:CT119 DF89:DF102 N110:N119 DF110:DF119 CT49:CT67 DF49:DF57 CT80:CT109 DF70:DF82 BV81:BV119 CH82:CH106 AL79:AL119 AX79:AX119 BJ79:BJ119 DF12:DF18 CT12:CT42 DF85:DF86 DR12:DR119 ED12:ED119 FN12:FN119 FZ12:FZ119 GL12:GL119 GX12:GX119 HJ12:HJ119 HV12:HV119 IH12:IH119 IT12:IT119 JF12:JF119 JR12:JR119 KD12:KD119 N12:N101 Z12:Z119 BJ12:BJ77 AX12:AX77 AL12:AL77 CH12:CH79 BV12:BV63 DF36:DF41 DF43:DF47 DF22:DF31 DF105:DF108 Z122:Z133 KD122:KD133 JR122:JR133 JF122:JF133 IT122:IT133 IH122:IH133 HV122:HV133 HJ122:HJ133 GX122:GX133 GL122:GL133 FZ122:FZ133 FN122:FN133 FB128:FB133 ED122:ED133 DR122:DR133 BJ122:BJ133 AX122:AX133 AL122:AL133 BV122:BV133 DF122:DF133 N122:N133 CT122:CT133 CH122:CH133">
    <cfRule type="containsText" dxfId="63" priority="120" operator="containsText" text="!">
      <formula>NOT(ISERROR(SEARCH("!",N12)))</formula>
    </cfRule>
  </conditionalFormatting>
  <conditionalFormatting sqref="N11">
    <cfRule type="containsText" dxfId="62" priority="73" operator="containsText" text="!">
      <formula>NOT(ISERROR(SEARCH("!",N11)))</formula>
    </cfRule>
  </conditionalFormatting>
  <conditionalFormatting sqref="Z11">
    <cfRule type="containsText" dxfId="61" priority="72" operator="containsText" text="!">
      <formula>NOT(ISERROR(SEARCH("!",Z11)))</formula>
    </cfRule>
  </conditionalFormatting>
  <conditionalFormatting sqref="AL11">
    <cfRule type="containsText" dxfId="60" priority="71" operator="containsText" text="!">
      <formula>NOT(ISERROR(SEARCH("!",AL11)))</formula>
    </cfRule>
  </conditionalFormatting>
  <conditionalFormatting sqref="AX11">
    <cfRule type="containsText" dxfId="59" priority="70" operator="containsText" text="!">
      <formula>NOT(ISERROR(SEARCH("!",AX11)))</formula>
    </cfRule>
  </conditionalFormatting>
  <conditionalFormatting sqref="BJ11">
    <cfRule type="containsText" dxfId="58" priority="69" operator="containsText" text="!">
      <formula>NOT(ISERROR(SEARCH("!",BJ11)))</formula>
    </cfRule>
  </conditionalFormatting>
  <conditionalFormatting sqref="BV11">
    <cfRule type="containsText" dxfId="57" priority="68" operator="containsText" text="!">
      <formula>NOT(ISERROR(SEARCH("!",BV11)))</formula>
    </cfRule>
  </conditionalFormatting>
  <conditionalFormatting sqref="CH11">
    <cfRule type="containsText" dxfId="56" priority="67" operator="containsText" text="!">
      <formula>NOT(ISERROR(SEARCH("!",CH11)))</formula>
    </cfRule>
  </conditionalFormatting>
  <conditionalFormatting sqref="CT11">
    <cfRule type="containsText" dxfId="55" priority="66" operator="containsText" text="!">
      <formula>NOT(ISERROR(SEARCH("!",CT11)))</formula>
    </cfRule>
  </conditionalFormatting>
  <conditionalFormatting sqref="DF11">
    <cfRule type="containsText" dxfId="54" priority="65" operator="containsText" text="!">
      <formula>NOT(ISERROR(SEARCH("!",DF11)))</formula>
    </cfRule>
  </conditionalFormatting>
  <conditionalFormatting sqref="DR11">
    <cfRule type="containsText" dxfId="53" priority="64" operator="containsText" text="!">
      <formula>NOT(ISERROR(SEARCH("!",DR11)))</formula>
    </cfRule>
  </conditionalFormatting>
  <conditionalFormatting sqref="ED11">
    <cfRule type="containsText" dxfId="52" priority="63" operator="containsText" text="!">
      <formula>NOT(ISERROR(SEARCH("!",ED11)))</formula>
    </cfRule>
  </conditionalFormatting>
  <conditionalFormatting sqref="FN11">
    <cfRule type="containsText" dxfId="51" priority="60" operator="containsText" text="!">
      <formula>NOT(ISERROR(SEARCH("!",FN11)))</formula>
    </cfRule>
  </conditionalFormatting>
  <conditionalFormatting sqref="FZ11">
    <cfRule type="containsText" dxfId="50" priority="59" operator="containsText" text="!">
      <formula>NOT(ISERROR(SEARCH("!",FZ11)))</formula>
    </cfRule>
  </conditionalFormatting>
  <conditionalFormatting sqref="GL11">
    <cfRule type="containsText" dxfId="49" priority="58" operator="containsText" text="!">
      <formula>NOT(ISERROR(SEARCH("!",GL11)))</formula>
    </cfRule>
  </conditionalFormatting>
  <conditionalFormatting sqref="GX11">
    <cfRule type="containsText" dxfId="48" priority="57" operator="containsText" text="!">
      <formula>NOT(ISERROR(SEARCH("!",GX11)))</formula>
    </cfRule>
  </conditionalFormatting>
  <conditionalFormatting sqref="HJ11">
    <cfRule type="containsText" dxfId="47" priority="56" operator="containsText" text="!">
      <formula>NOT(ISERROR(SEARCH("!",HJ11)))</formula>
    </cfRule>
  </conditionalFormatting>
  <conditionalFormatting sqref="HV11">
    <cfRule type="containsText" dxfId="46" priority="55" operator="containsText" text="!">
      <formula>NOT(ISERROR(SEARCH("!",HV11)))</formula>
    </cfRule>
  </conditionalFormatting>
  <conditionalFormatting sqref="IH11">
    <cfRule type="containsText" dxfId="45" priority="54" operator="containsText" text="!">
      <formula>NOT(ISERROR(SEARCH("!",IH11)))</formula>
    </cfRule>
  </conditionalFormatting>
  <conditionalFormatting sqref="IT11">
    <cfRule type="containsText" dxfId="44" priority="53" operator="containsText" text="!">
      <formula>NOT(ISERROR(SEARCH("!",IT11)))</formula>
    </cfRule>
  </conditionalFormatting>
  <conditionalFormatting sqref="JF11">
    <cfRule type="containsText" dxfId="43" priority="52" operator="containsText" text="!">
      <formula>NOT(ISERROR(SEARCH("!",JF11)))</formula>
    </cfRule>
  </conditionalFormatting>
  <conditionalFormatting sqref="JR11">
    <cfRule type="containsText" dxfId="42" priority="51" operator="containsText" text="!">
      <formula>NOT(ISERROR(SEARCH("!",JR11)))</formula>
    </cfRule>
  </conditionalFormatting>
  <conditionalFormatting sqref="KD11">
    <cfRule type="containsText" dxfId="41" priority="50" operator="containsText" text="!">
      <formula>NOT(ISERROR(SEARCH("!",KD11)))</formula>
    </cfRule>
  </conditionalFormatting>
  <conditionalFormatting sqref="CH107">
    <cfRule type="containsText" dxfId="40" priority="47" operator="containsText" text="!">
      <formula>NOT(ISERROR(SEARCH("!",CH107)))</formula>
    </cfRule>
  </conditionalFormatting>
  <conditionalFormatting sqref="AX78">
    <cfRule type="containsText" dxfId="39" priority="42" operator="containsText" text="!">
      <formula>NOT(ISERROR(SEARCH("!",AX78)))</formula>
    </cfRule>
  </conditionalFormatting>
  <conditionalFormatting sqref="CH110">
    <cfRule type="containsText" dxfId="38" priority="46" operator="containsText" text="!">
      <formula>NOT(ISERROR(SEARCH("!",CH110)))</formula>
    </cfRule>
  </conditionalFormatting>
  <conditionalFormatting sqref="AL78">
    <cfRule type="containsText" dxfId="37" priority="43" operator="containsText" text="!">
      <formula>NOT(ISERROR(SEARCH("!",AL78)))</formula>
    </cfRule>
  </conditionalFormatting>
  <conditionalFormatting sqref="CT111">
    <cfRule type="containsText" dxfId="36" priority="44" operator="containsText" text="!">
      <formula>NOT(ISERROR(SEARCH("!",CT111)))</formula>
    </cfRule>
  </conditionalFormatting>
  <conditionalFormatting sqref="BJ78">
    <cfRule type="containsText" dxfId="35" priority="41" operator="containsText" text="!">
      <formula>NOT(ISERROR(SEARCH("!",BJ78)))</formula>
    </cfRule>
  </conditionalFormatting>
  <conditionalFormatting sqref="CH80:CH81">
    <cfRule type="containsText" dxfId="34" priority="40" operator="containsText" text="!">
      <formula>NOT(ISERROR(SEARCH("!",CH80)))</formula>
    </cfRule>
  </conditionalFormatting>
  <conditionalFormatting sqref="DF64">
    <cfRule type="containsText" dxfId="33" priority="39" operator="containsText" text="!">
      <formula>NOT(ISERROR(SEARCH("!",DF64)))</formula>
    </cfRule>
  </conditionalFormatting>
  <conditionalFormatting sqref="DF48">
    <cfRule type="containsText" dxfId="32" priority="38" operator="containsText" text="!">
      <formula>NOT(ISERROR(SEARCH("!",DF48)))</formula>
    </cfRule>
  </conditionalFormatting>
  <conditionalFormatting sqref="CT43:CT48">
    <cfRule type="containsText" dxfId="31" priority="37" operator="containsText" text="!">
      <formula>NOT(ISERROR(SEARCH("!",CT43)))</formula>
    </cfRule>
  </conditionalFormatting>
  <conditionalFormatting sqref="DF69">
    <cfRule type="containsText" dxfId="30" priority="35" operator="containsText" text="!">
      <formula>NOT(ISERROR(SEARCH("!",DF69)))</formula>
    </cfRule>
  </conditionalFormatting>
  <conditionalFormatting sqref="CT68">
    <cfRule type="containsText" dxfId="29" priority="34" operator="containsText" text="!">
      <formula>NOT(ISERROR(SEARCH("!",CT68)))</formula>
    </cfRule>
  </conditionalFormatting>
  <conditionalFormatting sqref="BV64">
    <cfRule type="containsText" dxfId="28" priority="33" operator="containsText" text="!">
      <formula>NOT(ISERROR(SEARCH("!",BV64)))</formula>
    </cfRule>
  </conditionalFormatting>
  <conditionalFormatting sqref="BV80">
    <cfRule type="containsText" dxfId="27" priority="32" operator="containsText" text="!">
      <formula>NOT(ISERROR(SEARCH("!",BV80)))</formula>
    </cfRule>
  </conditionalFormatting>
  <conditionalFormatting sqref="N102">
    <cfRule type="containsText" dxfId="26" priority="31" operator="containsText" text="!">
      <formula>NOT(ISERROR(SEARCH("!",N102)))</formula>
    </cfRule>
  </conditionalFormatting>
  <conditionalFormatting sqref="N108:N109">
    <cfRule type="containsText" dxfId="25" priority="30" operator="containsText" text="!">
      <formula>NOT(ISERROR(SEARCH("!",N108)))</formula>
    </cfRule>
  </conditionalFormatting>
  <conditionalFormatting sqref="CH109">
    <cfRule type="containsText" dxfId="24" priority="29" operator="containsText" text="!">
      <formula>NOT(ISERROR(SEARCH("!",CH109)))</formula>
    </cfRule>
  </conditionalFormatting>
  <conditionalFormatting sqref="CT110">
    <cfRule type="containsText" dxfId="23" priority="28" operator="containsText" text="!">
      <formula>NOT(ISERROR(SEARCH("!",CT110)))</formula>
    </cfRule>
  </conditionalFormatting>
  <conditionalFormatting sqref="DF109">
    <cfRule type="containsText" dxfId="22" priority="27" operator="containsText" text="!">
      <formula>NOT(ISERROR(SEARCH("!",DF109)))</formula>
    </cfRule>
  </conditionalFormatting>
  <conditionalFormatting sqref="DF32">
    <cfRule type="containsText" dxfId="21" priority="26" operator="containsText" text="!">
      <formula>NOT(ISERROR(SEARCH("!",DF32)))</formula>
    </cfRule>
  </conditionalFormatting>
  <conditionalFormatting sqref="DF33">
    <cfRule type="containsText" dxfId="20" priority="25" operator="containsText" text="!">
      <formula>NOT(ISERROR(SEARCH("!",DF33)))</formula>
    </cfRule>
  </conditionalFormatting>
  <conditionalFormatting sqref="DF35">
    <cfRule type="containsText" dxfId="19" priority="19" operator="containsText" text="!">
      <formula>NOT(ISERROR(SEARCH("!",DF35)))</formula>
    </cfRule>
  </conditionalFormatting>
  <conditionalFormatting sqref="DF34">
    <cfRule type="containsText" dxfId="18" priority="20" operator="containsText" text="!">
      <formula>NOT(ISERROR(SEARCH("!",DF34)))</formula>
    </cfRule>
  </conditionalFormatting>
  <conditionalFormatting sqref="DF42">
    <cfRule type="containsText" dxfId="17" priority="18" operator="containsText" text="!">
      <formula>NOT(ISERROR(SEARCH("!",DF42)))</formula>
    </cfRule>
  </conditionalFormatting>
  <conditionalFormatting sqref="DF19:DF21">
    <cfRule type="containsText" dxfId="16" priority="17" operator="containsText" text="!">
      <formula>NOT(ISERROR(SEARCH("!",DF19)))</formula>
    </cfRule>
  </conditionalFormatting>
  <conditionalFormatting sqref="DF58">
    <cfRule type="containsText" dxfId="15" priority="16" operator="containsText" text="!">
      <formula>NOT(ISERROR(SEARCH("!",DF58)))</formula>
    </cfRule>
  </conditionalFormatting>
  <conditionalFormatting sqref="DF59">
    <cfRule type="containsText" dxfId="14" priority="15" operator="containsText" text="!">
      <formula>NOT(ISERROR(SEARCH("!",DF59)))</formula>
    </cfRule>
  </conditionalFormatting>
  <conditionalFormatting sqref="DF87">
    <cfRule type="containsText" dxfId="13" priority="14" operator="containsText" text="!">
      <formula>NOT(ISERROR(SEARCH("!",DF87)))</formula>
    </cfRule>
  </conditionalFormatting>
  <conditionalFormatting sqref="DF88">
    <cfRule type="containsText" dxfId="12" priority="13" operator="containsText" text="!">
      <formula>NOT(ISERROR(SEARCH("!",DF88)))</formula>
    </cfRule>
  </conditionalFormatting>
  <conditionalFormatting sqref="DF83">
    <cfRule type="containsText" dxfId="11" priority="12" operator="containsText" text="!">
      <formula>NOT(ISERROR(SEARCH("!",DF83)))</formula>
    </cfRule>
  </conditionalFormatting>
  <conditionalFormatting sqref="DF84">
    <cfRule type="containsText" dxfId="10" priority="11" operator="containsText" text="!">
      <formula>NOT(ISERROR(SEARCH("!",DF84)))</formula>
    </cfRule>
  </conditionalFormatting>
  <conditionalFormatting sqref="DF103">
    <cfRule type="containsText" dxfId="9" priority="10" operator="containsText" text="!">
      <formula>NOT(ISERROR(SEARCH("!",DF103)))</formula>
    </cfRule>
  </conditionalFormatting>
  <conditionalFormatting sqref="DF104">
    <cfRule type="containsText" dxfId="8" priority="9" operator="containsText" text="!">
      <formula>NOT(ISERROR(SEARCH("!",DF104)))</formula>
    </cfRule>
  </conditionalFormatting>
  <conditionalFormatting sqref="CH120 CT120 N120 DF120 BV120 AL120 AX120 BJ120 DR120 ED120 FN120 FZ120 GL120 GX120 HJ120 HV120 IH120 IT120 JF120 JR120 KD120 Z120">
    <cfRule type="containsText" dxfId="7" priority="8" operator="containsText" text="!">
      <formula>NOT(ISERROR(SEARCH("!",N120)))</formula>
    </cfRule>
  </conditionalFormatting>
  <conditionalFormatting sqref="CH121 CT121 N121 DF121 BV121 AL121 AX121 BJ121 DR121 ED121 FN121 FZ121 GL121 GX121 HJ121 HV121 IH121 IT121 JF121 JR121 KD121 Z121">
    <cfRule type="containsText" dxfId="6" priority="7" operator="containsText" text="!">
      <formula>NOT(ISERROR(SEARCH("!",N121)))</formula>
    </cfRule>
  </conditionalFormatting>
  <conditionalFormatting sqref="EP12:EP119 EP123:EP133">
    <cfRule type="containsText" dxfId="5" priority="6" operator="containsText" text="!">
      <formula>NOT(ISERROR(SEARCH("!",EP12)))</formula>
    </cfRule>
  </conditionalFormatting>
  <conditionalFormatting sqref="EP11">
    <cfRule type="containsText" dxfId="4" priority="5" operator="containsText" text="!">
      <formula>NOT(ISERROR(SEARCH("!",EP11)))</formula>
    </cfRule>
  </conditionalFormatting>
  <conditionalFormatting sqref="EP120">
    <cfRule type="containsText" dxfId="3" priority="4" operator="containsText" text="!">
      <formula>NOT(ISERROR(SEARCH("!",EP120)))</formula>
    </cfRule>
  </conditionalFormatting>
  <conditionalFormatting sqref="EP121">
    <cfRule type="containsText" dxfId="2" priority="3" operator="containsText" text="!">
      <formula>NOT(ISERROR(SEARCH("!",EP121)))</formula>
    </cfRule>
  </conditionalFormatting>
  <conditionalFormatting sqref="EP122">
    <cfRule type="containsText" dxfId="1" priority="2" operator="containsText" text="!">
      <formula>NOT(ISERROR(SEARCH("!",EP122)))</formula>
    </cfRule>
  </conditionalFormatting>
  <conditionalFormatting sqref="FB11:FB127">
    <cfRule type="containsText" dxfId="0" priority="1" operator="containsText" text="!">
      <formula>NOT(ISERROR(SEARCH("!",FB11)))</formula>
    </cfRule>
  </conditionalFormatting>
  <dataValidations count="2">
    <dataValidation type="list" allowBlank="1" showInputMessage="1" showErrorMessage="1" sqref="KB124:KB159 EZ128:EZ159 CF124:CF139 IF124:IF159 HT124:HT159 HH124:HH159 GV124:GV159 GJ124:GJ159 FX124:FX159 FL124:FL159 EN124:EN159 CF141:CF159 EB124:EB159 DP124:DP159 DD124:DD159 CR124:CR159 IR124:IR159 BT124:BT159 BH124:BH159 AV124:AV159 AJ124:AJ159 X124:X159 JP124:JP159 L124:L159" xr:uid="{00000000-0002-0000-0300-000000000000}">
      <formula1>$A$1:$A$105</formula1>
    </dataValidation>
    <dataValidation type="list" allowBlank="1" showInputMessage="1" showErrorMessage="1" sqref="CF140 BT78:BT81 DP11:DP123 BT92:BT123 AJ11:AJ123 X11:X123 JP11:JP123 JD11:JD123 IR11:IR123 IF11:IF123 HT11:HT123 HH11:HH123 GV11:GV123 GJ11:GJ123 FX11:FX123 FL11:FL123 EN11:EN123 EB11:EB123 DD11:DD123 AV11:AV123 KB11:KB123 BH11:BH123 CF11:CF123 L11:L123 CR11:CR123 EZ11:EZ127" xr:uid="{00000000-0002-0000-0300-000001000000}">
      <formula1>$A$1:$A$106</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2000000}">
          <x14:formula1>
            <xm:f>info_parties!$A$1:$A$76</xm:f>
          </x14:formula1>
          <xm:sqref>JD124:JD159</xm:sqref>
        </x14:dataValidation>
        <x14:dataValidation type="list" allowBlank="1" showInputMessage="1" showErrorMessage="1" xr:uid="{00000000-0002-0000-0300-000003000000}">
          <x14:formula1>
            <xm:f>info_parties!$A$1:$A$77</xm:f>
          </x14:formula1>
          <xm:sqref>BT82:BT91 BT11:BT77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BED2BE"/>
  </sheetPr>
  <dimension ref="A1:JB203"/>
  <sheetViews>
    <sheetView zoomScale="90" zoomScaleNormal="90" workbookViewId="0">
      <pane xSplit="2" ySplit="10" topLeftCell="DX11" activePane="bottomRight" state="frozen"/>
      <selection activeCell="I6" sqref="I6"/>
      <selection pane="topRight" activeCell="I6" sqref="I6"/>
      <selection pane="bottomLeft" activeCell="I6" sqref="I6"/>
      <selection pane="bottomRight" sqref="A1:XFD1048576"/>
    </sheetView>
  </sheetViews>
  <sheetFormatPr defaultColWidth="5.6328125" defaultRowHeight="13.5" customHeight="1" x14ac:dyDescent="0.25"/>
  <cols>
    <col min="1" max="1" width="11.453125" style="2" customWidth="1"/>
    <col min="2" max="2" width="45.54296875" style="2" customWidth="1"/>
    <col min="3" max="3" width="11.453125" style="2" customWidth="1"/>
    <col min="4" max="4" width="5.6328125" style="2"/>
    <col min="5" max="5" width="11.453125" style="2" customWidth="1"/>
    <col min="6" max="6" width="17.453125" style="2" bestFit="1" customWidth="1"/>
    <col min="7" max="7" width="6" style="2" bestFit="1" customWidth="1"/>
    <col min="8" max="8" width="5.6328125" style="2"/>
    <col min="9" max="9" width="6" style="2" bestFit="1" customWidth="1"/>
    <col min="10" max="10" width="7.36328125" style="2" bestFit="1" customWidth="1"/>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6" width="6" style="2" bestFit="1" customWidth="1"/>
    <col min="27" max="28" width="5.6328125" style="2"/>
    <col min="29" max="29" width="6" style="2" bestFit="1" customWidth="1"/>
    <col min="30" max="30" width="6.453125" style="2" bestFit="1" customWidth="1"/>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7" style="2" customWidth="1"/>
    <col min="47" max="47" width="6.453125" style="2" bestFit="1" customWidth="1"/>
    <col min="48" max="48" width="5.6328125" style="2"/>
    <col min="49" max="49" width="6.90625" style="2" bestFit="1" customWidth="1"/>
    <col min="50" max="50" width="6.453125" style="2" bestFit="1" customWidth="1"/>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6" width="6.90625" style="2" bestFit="1" customWidth="1"/>
    <col min="67" max="67" width="5.453125" style="2" customWidth="1"/>
    <col min="68" max="68" width="5.6328125" style="2"/>
    <col min="69" max="69" width="6" style="2" bestFit="1" customWidth="1"/>
    <col min="70" max="70" width="6.453125" style="2" bestFit="1" customWidth="1"/>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86" width="6" style="2" bestFit="1" customWidth="1"/>
    <col min="87" max="88" width="5.6328125" style="2"/>
    <col min="89" max="89" width="6" style="2" bestFit="1" customWidth="1"/>
    <col min="90" max="90" width="5.6328125" style="2"/>
    <col min="91" max="91" width="11.453125" style="2" customWidth="1"/>
    <col min="92" max="93" width="5.6328125" style="2"/>
    <col min="94" max="94" width="6.453125" style="2" bestFit="1" customWidth="1"/>
    <col min="95" max="96" width="5.6328125" style="2"/>
    <col min="97" max="97" width="11.453125" style="2" customWidth="1"/>
    <col min="98" max="102" width="5.6328125" style="2"/>
    <col min="103" max="103" width="11.453125" style="2" customWidth="1"/>
    <col min="104" max="104" width="5.6328125" style="2"/>
    <col min="105" max="105" width="11.453125" style="2" customWidth="1"/>
    <col min="106" max="106" width="6.90625" style="2" bestFit="1" customWidth="1"/>
    <col min="107" max="108" width="5.6328125" style="2"/>
    <col min="109" max="109" width="6" style="2" bestFit="1" customWidth="1"/>
    <col min="110"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26" width="6" style="2" bestFit="1" customWidth="1"/>
    <col min="127" max="128" width="5.6328125" style="2"/>
    <col min="129" max="129" width="6" style="2" bestFit="1" customWidth="1"/>
    <col min="130" max="130" width="5.6328125" style="2"/>
    <col min="131" max="131" width="3.26953125" style="2" customWidth="1"/>
    <col min="132" max="132" width="1" style="2" customWidth="1"/>
    <col min="133" max="133" width="2" style="2" customWidth="1"/>
    <col min="134" max="134" width="1.36328125" style="2" customWidth="1"/>
    <col min="135" max="135" width="1.7265625" style="2" customWidth="1"/>
    <col min="136" max="136" width="2.36328125" style="2" customWidth="1"/>
    <col min="137" max="137" width="2.453125" style="2" customWidth="1"/>
    <col min="138" max="138" width="0.90625" style="2" customWidth="1"/>
    <col min="139" max="139" width="2.54296875" style="2" customWidth="1"/>
    <col min="140" max="140" width="2.26953125" style="2" customWidth="1"/>
    <col min="141" max="141" width="1.26953125" style="2" customWidth="1"/>
    <col min="142" max="142" width="2.90625" style="2" customWidth="1"/>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7" customFormat="1" ht="13.5" customHeight="1" x14ac:dyDescent="0.25">
      <c r="A1" s="12" t="s">
        <v>19</v>
      </c>
      <c r="B1" s="12"/>
      <c r="C1" s="13">
        <v>34224</v>
      </c>
      <c r="D1" s="14"/>
      <c r="E1" s="14"/>
      <c r="F1" s="14"/>
      <c r="G1" s="14"/>
      <c r="H1" s="14"/>
      <c r="I1" s="14"/>
      <c r="J1" s="14"/>
      <c r="K1" s="15"/>
      <c r="L1" s="14"/>
      <c r="M1" s="14"/>
      <c r="N1" s="14"/>
      <c r="O1" s="14"/>
      <c r="P1" s="16"/>
      <c r="Q1" s="14"/>
      <c r="R1" s="14"/>
      <c r="S1" s="14"/>
      <c r="T1" s="14"/>
      <c r="U1" s="14" t="s">
        <v>118</v>
      </c>
      <c r="V1" s="14"/>
      <c r="W1" s="13">
        <v>35688</v>
      </c>
      <c r="X1" s="14"/>
      <c r="Y1" s="14"/>
      <c r="Z1" s="14"/>
      <c r="AA1" s="14"/>
      <c r="AB1" s="14"/>
      <c r="AC1" s="14"/>
      <c r="AD1" s="14"/>
      <c r="AE1" s="15"/>
      <c r="AF1" s="14"/>
      <c r="AG1" s="14"/>
      <c r="AH1" s="14"/>
      <c r="AI1" s="14"/>
      <c r="AJ1" s="16"/>
      <c r="AK1" s="14"/>
      <c r="AL1" s="14"/>
      <c r="AM1" s="14"/>
      <c r="AN1" s="14"/>
      <c r="AO1" s="14" t="s">
        <v>118</v>
      </c>
      <c r="AP1" s="14"/>
      <c r="AQ1" s="13">
        <v>37144</v>
      </c>
      <c r="AR1" s="14"/>
      <c r="AS1" s="14"/>
      <c r="AT1" s="14"/>
      <c r="AU1" s="14"/>
      <c r="AV1" s="14"/>
      <c r="AW1" s="14"/>
      <c r="AX1" s="14"/>
      <c r="AY1" s="15"/>
      <c r="AZ1" s="14"/>
      <c r="BA1" s="14"/>
      <c r="BB1" s="14"/>
      <c r="BC1" s="14"/>
      <c r="BD1" s="16"/>
      <c r="BE1" s="14"/>
      <c r="BF1" s="14"/>
      <c r="BG1" s="14"/>
      <c r="BH1" s="14"/>
      <c r="BI1" s="14" t="s">
        <v>118</v>
      </c>
      <c r="BJ1" s="14"/>
      <c r="BK1" s="13">
        <v>38607</v>
      </c>
      <c r="BL1" s="14"/>
      <c r="BM1" s="14"/>
      <c r="BN1" s="14"/>
      <c r="BO1" s="14"/>
      <c r="BP1" s="14"/>
      <c r="BQ1" s="14"/>
      <c r="BR1" s="14"/>
      <c r="BS1" s="15"/>
      <c r="BT1" s="14"/>
      <c r="BU1" s="14"/>
      <c r="BV1" s="14"/>
      <c r="BW1" s="14"/>
      <c r="BX1" s="16"/>
      <c r="BY1" s="14"/>
      <c r="BZ1" s="14"/>
      <c r="CA1" s="14"/>
      <c r="CB1" s="14"/>
      <c r="CC1" s="14" t="s">
        <v>118</v>
      </c>
      <c r="CD1" s="14"/>
      <c r="CE1" s="13">
        <v>40070</v>
      </c>
      <c r="CF1" s="14"/>
      <c r="CG1" s="14"/>
      <c r="CH1" s="14"/>
      <c r="CI1" s="14"/>
      <c r="CJ1" s="14"/>
      <c r="CK1" s="14"/>
      <c r="CL1" s="14"/>
      <c r="CM1" s="15"/>
      <c r="CN1" s="14"/>
      <c r="CO1" s="14"/>
      <c r="CP1" s="14"/>
      <c r="CQ1" s="14"/>
      <c r="CR1" s="16"/>
      <c r="CS1" s="14"/>
      <c r="CT1" s="14"/>
      <c r="CU1" s="14"/>
      <c r="CV1" s="14"/>
      <c r="CW1" s="14"/>
      <c r="CX1" s="14"/>
      <c r="CY1" s="13">
        <v>41536</v>
      </c>
      <c r="CZ1" s="14"/>
      <c r="DA1" s="14"/>
      <c r="DB1" s="14"/>
      <c r="DC1" s="14"/>
      <c r="DD1" s="14"/>
      <c r="DE1" s="14"/>
      <c r="DF1" s="14"/>
      <c r="DG1" s="15"/>
      <c r="DH1" s="14"/>
      <c r="DI1" s="14"/>
      <c r="DJ1" s="14"/>
      <c r="DK1" s="14"/>
      <c r="DL1" s="16"/>
      <c r="DM1" s="14"/>
      <c r="DN1" s="14"/>
      <c r="DO1" s="14"/>
      <c r="DP1" s="14"/>
      <c r="DQ1" s="14"/>
      <c r="DR1" s="14"/>
      <c r="DS1" s="13">
        <v>42989</v>
      </c>
      <c r="DT1" s="14"/>
      <c r="DU1" s="14"/>
      <c r="DV1" s="14"/>
      <c r="DW1" s="14"/>
      <c r="DX1" s="14"/>
      <c r="DY1" s="14"/>
      <c r="DZ1" s="14"/>
      <c r="EA1" s="15"/>
      <c r="EB1" s="14"/>
      <c r="EC1" s="14"/>
      <c r="ED1" s="14"/>
      <c r="EE1" s="14"/>
      <c r="EF1" s="16"/>
      <c r="EG1" s="14"/>
      <c r="EH1" s="14"/>
      <c r="EI1" s="14"/>
      <c r="EJ1" s="14"/>
      <c r="EK1" s="14"/>
      <c r="EL1" s="14"/>
      <c r="EM1" s="13">
        <v>44452</v>
      </c>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5">
      <c r="A2" s="12" t="s">
        <v>129</v>
      </c>
      <c r="B2" s="12"/>
      <c r="C2" s="13">
        <v>34225</v>
      </c>
      <c r="D2" s="14"/>
      <c r="E2" s="14"/>
      <c r="F2" s="14"/>
      <c r="G2" s="14"/>
      <c r="H2" s="14"/>
      <c r="I2" s="14"/>
      <c r="J2" s="14"/>
      <c r="K2" s="15"/>
      <c r="L2" s="14"/>
      <c r="M2" s="14"/>
      <c r="N2" s="14"/>
      <c r="O2" s="14"/>
      <c r="P2" s="16"/>
      <c r="Q2" s="14"/>
      <c r="R2" s="14"/>
      <c r="S2" s="14"/>
      <c r="T2" s="14"/>
      <c r="U2" s="14"/>
      <c r="V2" s="14"/>
      <c r="W2" s="13">
        <v>35688</v>
      </c>
      <c r="X2" s="14"/>
      <c r="Y2" s="14"/>
      <c r="Z2" s="14"/>
      <c r="AA2" s="14"/>
      <c r="AB2" s="14"/>
      <c r="AC2" s="14"/>
      <c r="AD2" s="14"/>
      <c r="AE2" s="15"/>
      <c r="AF2" s="14"/>
      <c r="AG2" s="14"/>
      <c r="AH2" s="14"/>
      <c r="AI2" s="14"/>
      <c r="AJ2" s="16"/>
      <c r="AK2" s="14"/>
      <c r="AL2" s="14"/>
      <c r="AM2" s="14"/>
      <c r="AN2" s="14"/>
      <c r="AO2" s="14"/>
      <c r="AP2" s="14"/>
      <c r="AQ2" s="13">
        <v>37144</v>
      </c>
      <c r="AR2" s="14"/>
      <c r="AS2" s="14"/>
      <c r="AT2" s="14"/>
      <c r="AU2" s="14"/>
      <c r="AV2" s="14"/>
      <c r="AW2" s="14"/>
      <c r="AX2" s="14"/>
      <c r="AY2" s="15"/>
      <c r="AZ2" s="14"/>
      <c r="BA2" s="14"/>
      <c r="BB2" s="14"/>
      <c r="BC2" s="14"/>
      <c r="BD2" s="16"/>
      <c r="BE2" s="14"/>
      <c r="BF2" s="14"/>
      <c r="BG2" s="14"/>
      <c r="BH2" s="14"/>
      <c r="BI2" s="14"/>
      <c r="BJ2" s="14"/>
      <c r="BK2" s="13">
        <v>38607</v>
      </c>
      <c r="BL2" s="14"/>
      <c r="BM2" s="14"/>
      <c r="BN2" s="14"/>
      <c r="BO2" s="14"/>
      <c r="BP2" s="14"/>
      <c r="BQ2" s="14"/>
      <c r="BR2" s="14"/>
      <c r="BS2" s="15"/>
      <c r="BT2" s="14"/>
      <c r="BU2" s="14"/>
      <c r="BV2" s="14"/>
      <c r="BW2" s="14"/>
      <c r="BX2" s="16"/>
      <c r="BY2" s="14"/>
      <c r="BZ2" s="14"/>
      <c r="CA2" s="14"/>
      <c r="CB2" s="14"/>
      <c r="CC2" s="14"/>
      <c r="CD2" s="14"/>
      <c r="CE2" s="13">
        <v>40070</v>
      </c>
      <c r="CF2" s="14"/>
      <c r="CG2" s="14"/>
      <c r="CH2" s="14"/>
      <c r="CI2" s="14"/>
      <c r="CJ2" s="14"/>
      <c r="CK2" s="14"/>
      <c r="CL2" s="14"/>
      <c r="CM2" s="15"/>
      <c r="CN2" s="14"/>
      <c r="CO2" s="14"/>
      <c r="CP2" s="14"/>
      <c r="CQ2" s="14"/>
      <c r="CR2" s="16"/>
      <c r="CS2" s="14"/>
      <c r="CT2" s="14"/>
      <c r="CU2" s="14"/>
      <c r="CV2" s="14"/>
      <c r="CW2" s="14"/>
      <c r="CX2" s="14"/>
      <c r="CY2" s="13">
        <v>41536</v>
      </c>
      <c r="CZ2" s="14"/>
      <c r="DA2" s="14"/>
      <c r="DB2" s="14"/>
      <c r="DC2" s="14"/>
      <c r="DD2" s="14"/>
      <c r="DE2" s="14"/>
      <c r="DF2" s="14"/>
      <c r="DG2" s="15"/>
      <c r="DH2" s="14"/>
      <c r="DI2" s="14"/>
      <c r="DJ2" s="14"/>
      <c r="DK2" s="14"/>
      <c r="DL2" s="16"/>
      <c r="DM2" s="14"/>
      <c r="DN2" s="14"/>
      <c r="DO2" s="14"/>
      <c r="DP2" s="14"/>
      <c r="DQ2" s="14"/>
      <c r="DR2" s="14"/>
      <c r="DS2" s="13">
        <v>42989</v>
      </c>
      <c r="DT2" s="14"/>
      <c r="DU2" s="14"/>
      <c r="DV2" s="14"/>
      <c r="DW2" s="14"/>
      <c r="DX2" s="14"/>
      <c r="DY2" s="14"/>
      <c r="DZ2" s="14"/>
      <c r="EA2" s="15"/>
      <c r="EB2" s="14"/>
      <c r="EC2" s="14"/>
      <c r="ED2" s="14"/>
      <c r="EE2" s="14"/>
      <c r="EF2" s="16"/>
      <c r="EG2" s="14"/>
      <c r="EH2" s="14"/>
      <c r="EI2" s="14"/>
      <c r="EJ2" s="14"/>
      <c r="EK2" s="14"/>
      <c r="EL2" s="14"/>
      <c r="EM2" s="13">
        <v>44452</v>
      </c>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5">
      <c r="A3" s="18" t="s">
        <v>21</v>
      </c>
      <c r="B3" s="18"/>
      <c r="C3" s="19">
        <v>165</v>
      </c>
      <c r="D3" s="20"/>
      <c r="E3" s="20"/>
      <c r="F3" s="20"/>
      <c r="G3" s="20"/>
      <c r="H3" s="20"/>
      <c r="I3" s="20"/>
      <c r="J3" s="20"/>
      <c r="K3" s="21"/>
      <c r="L3" s="20"/>
      <c r="M3" s="20"/>
      <c r="N3" s="20"/>
      <c r="O3" s="20"/>
      <c r="P3" s="22"/>
      <c r="Q3" s="20"/>
      <c r="R3" s="20"/>
      <c r="S3" s="20"/>
      <c r="T3" s="20"/>
      <c r="U3" s="20"/>
      <c r="V3" s="20"/>
      <c r="W3" s="19">
        <v>165</v>
      </c>
      <c r="X3" s="20"/>
      <c r="Y3" s="20"/>
      <c r="Z3" s="20"/>
      <c r="AA3" s="20"/>
      <c r="AB3" s="20"/>
      <c r="AC3" s="20"/>
      <c r="AD3" s="20"/>
      <c r="AE3" s="21"/>
      <c r="AF3" s="20"/>
      <c r="AG3" s="20"/>
      <c r="AH3" s="20"/>
      <c r="AI3" s="20"/>
      <c r="AJ3" s="22"/>
      <c r="AK3" s="20"/>
      <c r="AL3" s="20"/>
      <c r="AM3" s="20"/>
      <c r="AN3" s="20"/>
      <c r="AO3" s="20"/>
      <c r="AP3" s="20"/>
      <c r="AQ3" s="19">
        <v>165</v>
      </c>
      <c r="AR3" s="20"/>
      <c r="AS3" s="20"/>
      <c r="AT3" s="20"/>
      <c r="AU3" s="20"/>
      <c r="AV3" s="20"/>
      <c r="AW3" s="20"/>
      <c r="AX3" s="20"/>
      <c r="AY3" s="21"/>
      <c r="AZ3" s="20"/>
      <c r="BA3" s="20"/>
      <c r="BB3" s="20"/>
      <c r="BC3" s="20"/>
      <c r="BD3" s="22"/>
      <c r="BE3" s="20"/>
      <c r="BF3" s="20"/>
      <c r="BG3" s="20"/>
      <c r="BH3" s="20"/>
      <c r="BI3" s="20"/>
      <c r="BJ3" s="20"/>
      <c r="BK3" s="19">
        <f>SUM(BP11:BP102)</f>
        <v>169</v>
      </c>
      <c r="BL3" s="20"/>
      <c r="BM3" s="20"/>
      <c r="BN3" s="20"/>
      <c r="BO3" s="20"/>
      <c r="BP3" s="20"/>
      <c r="BQ3" s="20"/>
      <c r="BR3" s="20"/>
      <c r="BS3" s="21"/>
      <c r="BT3" s="20"/>
      <c r="BU3" s="20"/>
      <c r="BV3" s="20"/>
      <c r="BW3" s="20"/>
      <c r="BX3" s="22"/>
      <c r="BY3" s="20"/>
      <c r="BZ3" s="20"/>
      <c r="CA3" s="20"/>
      <c r="CB3" s="20"/>
      <c r="CC3" s="20"/>
      <c r="CD3" s="20"/>
      <c r="CE3" s="19">
        <f>SUM(CJ11:CJ102)</f>
        <v>169</v>
      </c>
      <c r="CF3" s="20"/>
      <c r="CG3" s="20"/>
      <c r="CH3" s="20"/>
      <c r="CI3" s="20"/>
      <c r="CJ3" s="20"/>
      <c r="CK3" s="20"/>
      <c r="CL3" s="20"/>
      <c r="CM3" s="21"/>
      <c r="CN3" s="20"/>
      <c r="CO3" s="20"/>
      <c r="CP3" s="20"/>
      <c r="CQ3" s="20"/>
      <c r="CR3" s="22"/>
      <c r="CS3" s="20"/>
      <c r="CT3" s="20"/>
      <c r="CU3" s="20"/>
      <c r="CV3" s="20"/>
      <c r="CW3" s="20"/>
      <c r="CX3" s="20"/>
      <c r="CY3" s="19">
        <v>169</v>
      </c>
      <c r="CZ3" s="20"/>
      <c r="DA3" s="20"/>
      <c r="DB3" s="20"/>
      <c r="DC3" s="20"/>
      <c r="DD3" s="20"/>
      <c r="DE3" s="20"/>
      <c r="DF3" s="20"/>
      <c r="DG3" s="21"/>
      <c r="DH3" s="20"/>
      <c r="DI3" s="20"/>
      <c r="DJ3" s="20"/>
      <c r="DK3" s="20"/>
      <c r="DL3" s="22"/>
      <c r="DM3" s="20"/>
      <c r="DN3" s="20"/>
      <c r="DO3" s="20"/>
      <c r="DP3" s="20"/>
      <c r="DQ3" s="20"/>
      <c r="DR3" s="20"/>
      <c r="DS3" s="19">
        <v>169</v>
      </c>
      <c r="DT3" s="20"/>
      <c r="DU3" s="20"/>
      <c r="DV3" s="20"/>
      <c r="DW3" s="20"/>
      <c r="DX3" s="20"/>
      <c r="DY3" s="20"/>
      <c r="DZ3" s="20"/>
      <c r="EA3" s="21"/>
      <c r="EB3" s="20"/>
      <c r="EC3" s="20"/>
      <c r="ED3" s="20"/>
      <c r="EE3" s="20"/>
      <c r="EF3" s="22"/>
      <c r="EG3" s="20"/>
      <c r="EH3" s="20"/>
      <c r="EI3" s="20"/>
      <c r="EJ3" s="20"/>
      <c r="EK3" s="20"/>
      <c r="EL3" s="20"/>
      <c r="EM3" s="19">
        <v>169</v>
      </c>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5">
      <c r="A4" s="23" t="s">
        <v>22</v>
      </c>
      <c r="B4" s="24"/>
      <c r="C4" s="25">
        <v>3259967</v>
      </c>
      <c r="D4" s="26"/>
      <c r="E4" s="26"/>
      <c r="F4" s="26"/>
      <c r="G4" s="26"/>
      <c r="H4" s="26"/>
      <c r="I4" s="26"/>
      <c r="J4" s="26"/>
      <c r="K4" s="27"/>
      <c r="L4" s="26"/>
      <c r="M4" s="26"/>
      <c r="N4" s="26"/>
      <c r="O4" s="26"/>
      <c r="P4" s="28"/>
      <c r="Q4" s="26"/>
      <c r="R4" s="26"/>
      <c r="S4" s="26"/>
      <c r="T4" s="26"/>
      <c r="U4" s="26"/>
      <c r="V4" s="26"/>
      <c r="W4" s="25">
        <v>3311190</v>
      </c>
      <c r="X4" s="26"/>
      <c r="Y4" s="26"/>
      <c r="Z4" s="26"/>
      <c r="AA4" s="26"/>
      <c r="AB4" s="26"/>
      <c r="AC4" s="26"/>
      <c r="AD4" s="26"/>
      <c r="AE4" s="27"/>
      <c r="AF4" s="26"/>
      <c r="AG4" s="26"/>
      <c r="AH4" s="26"/>
      <c r="AI4" s="26"/>
      <c r="AJ4" s="28"/>
      <c r="AK4" s="26"/>
      <c r="AL4" s="26"/>
      <c r="AM4" s="26"/>
      <c r="AN4" s="26"/>
      <c r="AO4" s="26"/>
      <c r="AP4" s="26"/>
      <c r="AQ4" s="25">
        <v>3359433</v>
      </c>
      <c r="AR4" s="26"/>
      <c r="AS4" s="26"/>
      <c r="AT4" s="26"/>
      <c r="AU4" s="26"/>
      <c r="AV4" s="26"/>
      <c r="AW4" s="26"/>
      <c r="AX4" s="26"/>
      <c r="AY4" s="27"/>
      <c r="AZ4" s="26"/>
      <c r="BA4" s="26"/>
      <c r="BB4" s="26"/>
      <c r="BC4" s="26"/>
      <c r="BD4" s="28"/>
      <c r="BE4" s="26"/>
      <c r="BF4" s="26"/>
      <c r="BG4" s="26"/>
      <c r="BH4" s="26"/>
      <c r="BI4" s="26"/>
      <c r="BJ4" s="26"/>
      <c r="BK4" s="25">
        <v>3421741</v>
      </c>
      <c r="BL4" s="26"/>
      <c r="BM4" s="26"/>
      <c r="BN4" s="26"/>
      <c r="BO4" s="26"/>
      <c r="BP4" s="26"/>
      <c r="BQ4" s="26"/>
      <c r="BR4" s="26"/>
      <c r="BS4" s="27"/>
      <c r="BT4" s="26"/>
      <c r="BU4" s="26"/>
      <c r="BV4" s="26"/>
      <c r="BW4" s="26"/>
      <c r="BX4" s="28"/>
      <c r="BY4" s="26"/>
      <c r="BZ4" s="26"/>
      <c r="CA4" s="26"/>
      <c r="CB4" s="26"/>
      <c r="CC4" s="26"/>
      <c r="CD4" s="26"/>
      <c r="CE4" s="25">
        <v>3617927</v>
      </c>
      <c r="CF4" s="26"/>
      <c r="CG4" s="26"/>
      <c r="CH4" s="26"/>
      <c r="CI4" s="26"/>
      <c r="CJ4" s="26"/>
      <c r="CK4" s="26"/>
      <c r="CL4" s="26"/>
      <c r="CM4" s="27"/>
      <c r="CN4" s="26"/>
      <c r="CO4" s="26"/>
      <c r="CP4" s="26"/>
      <c r="CQ4" s="26"/>
      <c r="CR4" s="28"/>
      <c r="CS4" s="26"/>
      <c r="CT4" s="26"/>
      <c r="CU4" s="26"/>
      <c r="CV4" s="26"/>
      <c r="CW4" s="26"/>
      <c r="CX4" s="26"/>
      <c r="CY4" s="19">
        <v>3641753</v>
      </c>
      <c r="CZ4" s="26"/>
      <c r="DA4" s="26"/>
      <c r="DB4" s="26"/>
      <c r="DC4" s="26"/>
      <c r="DD4" s="26"/>
      <c r="DE4" s="26"/>
      <c r="DF4" s="26"/>
      <c r="DG4" s="27"/>
      <c r="DH4" s="26"/>
      <c r="DI4" s="26"/>
      <c r="DJ4" s="26"/>
      <c r="DK4" s="26"/>
      <c r="DL4" s="28"/>
      <c r="DM4" s="26"/>
      <c r="DN4" s="26"/>
      <c r="DO4" s="26"/>
      <c r="DP4" s="26"/>
      <c r="DQ4" s="26"/>
      <c r="DR4" s="26"/>
      <c r="DS4" s="25">
        <v>3765245</v>
      </c>
      <c r="DT4" s="26"/>
      <c r="DU4" s="26"/>
      <c r="DV4" s="26"/>
      <c r="DW4" s="26"/>
      <c r="DX4" s="26"/>
      <c r="DY4" s="26"/>
      <c r="DZ4" s="26"/>
      <c r="EA4" s="27"/>
      <c r="EB4" s="26"/>
      <c r="EC4" s="26"/>
      <c r="ED4" s="26"/>
      <c r="EE4" s="26"/>
      <c r="EF4" s="28"/>
      <c r="EG4" s="26"/>
      <c r="EH4" s="26"/>
      <c r="EI4" s="26"/>
      <c r="EJ4" s="26"/>
      <c r="EK4" s="26"/>
      <c r="EL4" s="26"/>
      <c r="EM4" s="25">
        <v>3892507</v>
      </c>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5">
      <c r="A5" s="23" t="s">
        <v>23</v>
      </c>
      <c r="B5" s="24"/>
      <c r="C5" s="25">
        <v>2472551</v>
      </c>
      <c r="D5" s="26"/>
      <c r="E5" s="26"/>
      <c r="F5" s="26"/>
      <c r="G5" s="26"/>
      <c r="H5" s="26"/>
      <c r="I5" s="26"/>
      <c r="J5" s="26"/>
      <c r="K5" s="27"/>
      <c r="L5" s="26"/>
      <c r="M5" s="26"/>
      <c r="N5" s="26"/>
      <c r="O5" s="26"/>
      <c r="P5" s="28"/>
      <c r="Q5" s="26"/>
      <c r="R5" s="26"/>
      <c r="S5" s="26"/>
      <c r="T5" s="26"/>
      <c r="U5" s="26"/>
      <c r="V5" s="26"/>
      <c r="W5" s="25">
        <v>2593669</v>
      </c>
      <c r="X5" s="26"/>
      <c r="Y5" s="26"/>
      <c r="Z5" s="26"/>
      <c r="AA5" s="26"/>
      <c r="AB5" s="26"/>
      <c r="AC5" s="26"/>
      <c r="AD5" s="26"/>
      <c r="AE5" s="27"/>
      <c r="AF5" s="26"/>
      <c r="AG5" s="26"/>
      <c r="AH5" s="26"/>
      <c r="AI5" s="26"/>
      <c r="AJ5" s="28"/>
      <c r="AK5" s="26"/>
      <c r="AL5" s="26"/>
      <c r="AM5" s="26"/>
      <c r="AN5" s="26"/>
      <c r="AO5" s="26"/>
      <c r="AP5" s="26"/>
      <c r="AQ5" s="25">
        <v>2537041</v>
      </c>
      <c r="AR5" s="26"/>
      <c r="AS5" s="26"/>
      <c r="AT5" s="26"/>
      <c r="AU5" s="26"/>
      <c r="AV5" s="26"/>
      <c r="AW5" s="26"/>
      <c r="AX5" s="26"/>
      <c r="AY5" s="27"/>
      <c r="AZ5" s="26"/>
      <c r="BA5" s="26"/>
      <c r="BB5" s="26"/>
      <c r="BC5" s="26"/>
      <c r="BD5" s="28"/>
      <c r="BE5" s="26"/>
      <c r="BF5" s="26"/>
      <c r="BG5" s="26"/>
      <c r="BH5" s="26"/>
      <c r="BI5" s="26"/>
      <c r="BJ5" s="26"/>
      <c r="BK5" s="25">
        <v>2649520</v>
      </c>
      <c r="BL5" s="26"/>
      <c r="BM5" s="26"/>
      <c r="BN5" s="26"/>
      <c r="BO5" s="26"/>
      <c r="BP5" s="26"/>
      <c r="BQ5" s="26"/>
      <c r="BR5" s="26"/>
      <c r="BS5" s="27"/>
      <c r="BT5" s="26"/>
      <c r="BU5" s="26"/>
      <c r="BV5" s="26"/>
      <c r="BW5" s="26"/>
      <c r="BX5" s="28"/>
      <c r="BY5" s="26"/>
      <c r="BZ5" s="26"/>
      <c r="CA5" s="26"/>
      <c r="CB5" s="26"/>
      <c r="CC5" s="26"/>
      <c r="CD5" s="26"/>
      <c r="CE5" s="25">
        <v>2684952</v>
      </c>
      <c r="CF5" s="26"/>
      <c r="CG5" s="26"/>
      <c r="CH5" s="26"/>
      <c r="CI5" s="26"/>
      <c r="CJ5" s="26"/>
      <c r="CK5" s="26"/>
      <c r="CL5" s="26"/>
      <c r="CM5" s="27"/>
      <c r="CN5" s="26"/>
      <c r="CO5" s="26"/>
      <c r="CP5" s="26"/>
      <c r="CQ5" s="26"/>
      <c r="CR5" s="28"/>
      <c r="CS5" s="26"/>
      <c r="CT5" s="26"/>
      <c r="CU5" s="26"/>
      <c r="CV5" s="26"/>
      <c r="CW5" s="26"/>
      <c r="CX5" s="26"/>
      <c r="CY5" s="25">
        <v>2848898</v>
      </c>
      <c r="CZ5" s="26"/>
      <c r="DA5" s="26"/>
      <c r="DB5" s="26"/>
      <c r="DC5" s="26"/>
      <c r="DD5" s="26"/>
      <c r="DE5" s="26"/>
      <c r="DF5" s="26"/>
      <c r="DG5" s="27"/>
      <c r="DH5" s="26"/>
      <c r="DI5" s="26"/>
      <c r="DJ5" s="26"/>
      <c r="DK5" s="26"/>
      <c r="DL5" s="28"/>
      <c r="DM5" s="26"/>
      <c r="DN5" s="26"/>
      <c r="DO5" s="26"/>
      <c r="DP5" s="26"/>
      <c r="DQ5" s="26"/>
      <c r="DR5" s="26"/>
      <c r="DS5" s="25">
        <v>2945352</v>
      </c>
      <c r="DT5" s="26"/>
      <c r="DU5" s="26"/>
      <c r="DV5" s="26"/>
      <c r="DW5" s="26"/>
      <c r="DX5" s="26"/>
      <c r="DY5" s="26"/>
      <c r="DZ5" s="26"/>
      <c r="EA5" s="27"/>
      <c r="EB5" s="26"/>
      <c r="EC5" s="26"/>
      <c r="ED5" s="26"/>
      <c r="EE5" s="26"/>
      <c r="EF5" s="28"/>
      <c r="EG5" s="26"/>
      <c r="EH5" s="26"/>
      <c r="EI5" s="26"/>
      <c r="EJ5" s="26"/>
      <c r="EK5" s="26"/>
      <c r="EL5" s="26"/>
      <c r="EM5" s="25">
        <v>3003290</v>
      </c>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5">
      <c r="A6" s="30" t="s">
        <v>60</v>
      </c>
      <c r="B6" s="31"/>
      <c r="C6" s="32">
        <v>0.75600000000000001</v>
      </c>
      <c r="D6" s="33"/>
      <c r="E6" s="33"/>
      <c r="F6" s="33"/>
      <c r="G6" s="33"/>
      <c r="H6" s="33"/>
      <c r="I6" s="33"/>
      <c r="J6" s="33"/>
      <c r="K6" s="34"/>
      <c r="L6" s="33"/>
      <c r="M6" s="33"/>
      <c r="N6" s="33"/>
      <c r="O6" s="33"/>
      <c r="P6" s="35"/>
      <c r="Q6" s="33"/>
      <c r="R6" s="33"/>
      <c r="S6" s="33"/>
      <c r="T6" s="33"/>
      <c r="U6" s="33"/>
      <c r="V6" s="33"/>
      <c r="W6" s="36">
        <v>0.78300000000000003</v>
      </c>
      <c r="X6" s="33"/>
      <c r="Y6" s="33"/>
      <c r="Z6" s="33"/>
      <c r="AA6" s="33"/>
      <c r="AB6" s="33"/>
      <c r="AC6" s="33"/>
      <c r="AD6" s="33"/>
      <c r="AE6" s="34"/>
      <c r="AF6" s="33"/>
      <c r="AG6" s="33"/>
      <c r="AH6" s="33"/>
      <c r="AI6" s="33"/>
      <c r="AJ6" s="35"/>
      <c r="AK6" s="33"/>
      <c r="AL6" s="33"/>
      <c r="AM6" s="33"/>
      <c r="AN6" s="33"/>
      <c r="AO6" s="33"/>
      <c r="AP6" s="33"/>
      <c r="AQ6" s="37">
        <v>0.755</v>
      </c>
      <c r="AR6" s="33"/>
      <c r="AS6" s="33"/>
      <c r="AT6" s="33"/>
      <c r="AU6" s="33"/>
      <c r="AV6" s="33"/>
      <c r="AW6" s="33"/>
      <c r="AX6" s="33"/>
      <c r="AY6" s="34"/>
      <c r="AZ6" s="33"/>
      <c r="BA6" s="33"/>
      <c r="BB6" s="33"/>
      <c r="BC6" s="33"/>
      <c r="BD6" s="35"/>
      <c r="BE6" s="33"/>
      <c r="BF6" s="33"/>
      <c r="BG6" s="33"/>
      <c r="BH6" s="33"/>
      <c r="BI6" s="33"/>
      <c r="BJ6" s="33"/>
      <c r="BK6" s="37">
        <v>0.77400000000000002</v>
      </c>
      <c r="BL6" s="33"/>
      <c r="BM6" s="33"/>
      <c r="BN6" s="33"/>
      <c r="BO6" s="33"/>
      <c r="BP6" s="33"/>
      <c r="BQ6" s="33"/>
      <c r="BR6" s="33"/>
      <c r="BS6" s="34"/>
      <c r="BT6" s="33"/>
      <c r="BU6" s="33"/>
      <c r="BV6" s="33"/>
      <c r="BW6" s="33"/>
      <c r="BX6" s="35"/>
      <c r="BY6" s="33"/>
      <c r="BZ6" s="33"/>
      <c r="CA6" s="33"/>
      <c r="CB6" s="33"/>
      <c r="CC6" s="33"/>
      <c r="CD6" s="33"/>
      <c r="CE6" s="32">
        <v>0.76400000000000001</v>
      </c>
      <c r="CF6" s="33"/>
      <c r="CG6" s="33"/>
      <c r="CH6" s="33"/>
      <c r="CI6" s="33"/>
      <c r="CJ6" s="33"/>
      <c r="CK6" s="33"/>
      <c r="CL6" s="33"/>
      <c r="CM6" s="34"/>
      <c r="CN6" s="33"/>
      <c r="CO6" s="33"/>
      <c r="CP6" s="33"/>
      <c r="CQ6" s="33"/>
      <c r="CR6" s="35"/>
      <c r="CS6" s="33"/>
      <c r="CT6" s="33"/>
      <c r="CU6" s="33"/>
      <c r="CV6" s="33"/>
      <c r="CW6" s="33"/>
      <c r="CX6" s="33"/>
      <c r="CY6" s="32">
        <v>0.78200000000000003</v>
      </c>
      <c r="CZ6" s="33"/>
      <c r="DA6" s="33"/>
      <c r="DB6" s="33"/>
      <c r="DC6" s="33"/>
      <c r="DD6" s="33"/>
      <c r="DE6" s="33"/>
      <c r="DF6" s="33"/>
      <c r="DG6" s="34"/>
      <c r="DH6" s="33"/>
      <c r="DI6" s="33"/>
      <c r="DJ6" s="33"/>
      <c r="DK6" s="33"/>
      <c r="DL6" s="35"/>
      <c r="DM6" s="33"/>
      <c r="DN6" s="33"/>
      <c r="DO6" s="33"/>
      <c r="DP6" s="33"/>
      <c r="DQ6" s="33"/>
      <c r="DR6" s="33"/>
      <c r="DS6" s="32">
        <f>DS5/DS4</f>
        <v>0.78224710477007475</v>
      </c>
      <c r="DT6" s="33"/>
      <c r="DU6" s="33"/>
      <c r="DV6" s="33"/>
      <c r="DW6" s="33"/>
      <c r="DX6" s="33"/>
      <c r="DY6" s="33"/>
      <c r="DZ6" s="33"/>
      <c r="EA6" s="34"/>
      <c r="EB6" s="33"/>
      <c r="EC6" s="33"/>
      <c r="ED6" s="33"/>
      <c r="EE6" s="33"/>
      <c r="EF6" s="35"/>
      <c r="EG6" s="33"/>
      <c r="EH6" s="33"/>
      <c r="EI6" s="33"/>
      <c r="EJ6" s="33"/>
      <c r="EK6" s="33"/>
      <c r="EL6" s="33"/>
      <c r="EM6" s="32">
        <f>EM5/EM4</f>
        <v>0.77155673708486583</v>
      </c>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5">
      <c r="A7" s="23" t="s">
        <v>24</v>
      </c>
      <c r="B7" s="24"/>
      <c r="C7" s="25">
        <v>2461949</v>
      </c>
      <c r="D7" s="26"/>
      <c r="E7" s="26"/>
      <c r="F7" s="26"/>
      <c r="G7" s="26"/>
      <c r="H7" s="26"/>
      <c r="I7" s="26"/>
      <c r="J7" s="26"/>
      <c r="K7" s="27"/>
      <c r="L7" s="26"/>
      <c r="M7" s="26"/>
      <c r="N7" s="26"/>
      <c r="O7" s="26"/>
      <c r="P7" s="28"/>
      <c r="Q7" s="26"/>
      <c r="R7" s="26"/>
      <c r="S7" s="26"/>
      <c r="T7" s="26"/>
      <c r="U7" s="26"/>
      <c r="V7" s="26"/>
      <c r="W7" s="25">
        <v>2584161</v>
      </c>
      <c r="X7" s="26"/>
      <c r="Y7" s="26"/>
      <c r="Z7" s="26"/>
      <c r="AA7" s="26"/>
      <c r="AB7" s="26"/>
      <c r="AC7" s="26"/>
      <c r="AD7" s="26"/>
      <c r="AE7" s="27"/>
      <c r="AF7" s="26"/>
      <c r="AG7" s="26"/>
      <c r="AH7" s="26"/>
      <c r="AI7" s="26"/>
      <c r="AJ7" s="28"/>
      <c r="AK7" s="26"/>
      <c r="AL7" s="26"/>
      <c r="AM7" s="26"/>
      <c r="AN7" s="26"/>
      <c r="AO7" s="26"/>
      <c r="AP7" s="26"/>
      <c r="AQ7" s="25">
        <v>2521820</v>
      </c>
      <c r="AR7" s="26"/>
      <c r="AS7" s="26"/>
      <c r="AT7" s="26"/>
      <c r="AU7" s="26"/>
      <c r="AV7" s="26"/>
      <c r="AW7" s="26"/>
      <c r="AX7" s="26"/>
      <c r="AY7" s="27"/>
      <c r="AZ7" s="26"/>
      <c r="BA7" s="26"/>
      <c r="BB7" s="26"/>
      <c r="BC7" s="26"/>
      <c r="BD7" s="28"/>
      <c r="BE7" s="26"/>
      <c r="BF7" s="26"/>
      <c r="BG7" s="26"/>
      <c r="BH7" s="26"/>
      <c r="BI7" s="26"/>
      <c r="BJ7" s="26"/>
      <c r="BK7" s="25">
        <v>2638263</v>
      </c>
      <c r="BL7" s="26"/>
      <c r="BM7" s="26"/>
      <c r="BN7" s="26"/>
      <c r="BO7" s="26"/>
      <c r="BP7" s="26"/>
      <c r="BQ7" s="26"/>
      <c r="BR7" s="26"/>
      <c r="BS7" s="27"/>
      <c r="BT7" s="26"/>
      <c r="BU7" s="26"/>
      <c r="BV7" s="26"/>
      <c r="BW7" s="26"/>
      <c r="BX7" s="28"/>
      <c r="BY7" s="26"/>
      <c r="BZ7" s="26"/>
      <c r="CA7" s="26"/>
      <c r="CB7" s="26"/>
      <c r="CC7" s="26"/>
      <c r="CD7" s="26"/>
      <c r="CE7" s="25">
        <v>2682904</v>
      </c>
      <c r="CF7" s="26"/>
      <c r="CG7" s="26"/>
      <c r="CH7" s="26"/>
      <c r="CI7" s="26"/>
      <c r="CJ7" s="26"/>
      <c r="CK7" s="26"/>
      <c r="CL7" s="26"/>
      <c r="CM7" s="27"/>
      <c r="CN7" s="26"/>
      <c r="CO7" s="26"/>
      <c r="CP7" s="26"/>
      <c r="CQ7" s="26"/>
      <c r="CR7" s="28"/>
      <c r="CS7" s="26"/>
      <c r="CT7" s="26"/>
      <c r="CU7" s="26"/>
      <c r="CV7" s="26"/>
      <c r="CW7" s="26"/>
      <c r="CX7" s="26"/>
      <c r="CY7" s="25">
        <f>CY5-12872</f>
        <v>2836026</v>
      </c>
      <c r="CZ7" s="26"/>
      <c r="DA7" s="26"/>
      <c r="DB7" s="26"/>
      <c r="DC7" s="26"/>
      <c r="DD7" s="26"/>
      <c r="DE7" s="26"/>
      <c r="DF7" s="26"/>
      <c r="DG7" s="27"/>
      <c r="DH7" s="26"/>
      <c r="DI7" s="26"/>
      <c r="DJ7" s="26"/>
      <c r="DK7" s="26"/>
      <c r="DL7" s="28"/>
      <c r="DM7" s="26"/>
      <c r="DN7" s="26"/>
      <c r="DO7" s="26"/>
      <c r="DP7" s="26"/>
      <c r="DQ7" s="26"/>
      <c r="DR7" s="26"/>
      <c r="DS7" s="25">
        <v>2921657</v>
      </c>
      <c r="DT7" s="26"/>
      <c r="DU7" s="26"/>
      <c r="DV7" s="26"/>
      <c r="DW7" s="26"/>
      <c r="DX7" s="26"/>
      <c r="DY7" s="26"/>
      <c r="DZ7" s="26"/>
      <c r="EA7" s="27"/>
      <c r="EB7" s="26"/>
      <c r="EC7" s="26"/>
      <c r="ED7" s="26"/>
      <c r="EE7" s="26"/>
      <c r="EF7" s="28"/>
      <c r="EG7" s="26"/>
      <c r="EH7" s="26"/>
      <c r="EI7" s="26"/>
      <c r="EJ7" s="26"/>
      <c r="EK7" s="26"/>
      <c r="EL7" s="26"/>
      <c r="EM7" s="25">
        <v>2999526</v>
      </c>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5">
      <c r="A8" s="30" t="s">
        <v>61</v>
      </c>
      <c r="B8" s="31"/>
      <c r="C8" s="32">
        <v>0.996</v>
      </c>
      <c r="D8" s="33"/>
      <c r="E8" s="33"/>
      <c r="F8" s="33"/>
      <c r="G8" s="33"/>
      <c r="H8" s="33"/>
      <c r="I8" s="33"/>
      <c r="J8" s="33"/>
      <c r="K8" s="34"/>
      <c r="L8" s="33"/>
      <c r="M8" s="33"/>
      <c r="N8" s="33"/>
      <c r="O8" s="33"/>
      <c r="P8" s="35"/>
      <c r="Q8" s="33"/>
      <c r="R8" s="33"/>
      <c r="S8" s="33"/>
      <c r="T8" s="33"/>
      <c r="U8" s="33"/>
      <c r="V8" s="33"/>
      <c r="W8" s="36">
        <v>0.78</v>
      </c>
      <c r="X8" s="33"/>
      <c r="Y8" s="33"/>
      <c r="Z8" s="33"/>
      <c r="AA8" s="33"/>
      <c r="AB8" s="33"/>
      <c r="AC8" s="33"/>
      <c r="AD8" s="33"/>
      <c r="AE8" s="34"/>
      <c r="AF8" s="33"/>
      <c r="AG8" s="33"/>
      <c r="AH8" s="33"/>
      <c r="AI8" s="33"/>
      <c r="AJ8" s="35"/>
      <c r="AK8" s="33"/>
      <c r="AL8" s="33"/>
      <c r="AM8" s="33"/>
      <c r="AN8" s="33"/>
      <c r="AO8" s="33"/>
      <c r="AP8" s="33"/>
      <c r="AQ8" s="37">
        <v>0.99399999999999999</v>
      </c>
      <c r="AR8" s="33"/>
      <c r="AS8" s="33"/>
      <c r="AT8" s="33"/>
      <c r="AU8" s="33"/>
      <c r="AV8" s="33"/>
      <c r="AW8" s="33"/>
      <c r="AX8" s="33"/>
      <c r="AY8" s="34"/>
      <c r="AZ8" s="33"/>
      <c r="BA8" s="33"/>
      <c r="BB8" s="33"/>
      <c r="BC8" s="33"/>
      <c r="BD8" s="35"/>
      <c r="BE8" s="33"/>
      <c r="BF8" s="33"/>
      <c r="BG8" s="33"/>
      <c r="BH8" s="33"/>
      <c r="BI8" s="33"/>
      <c r="BJ8" s="33"/>
      <c r="BK8" s="32">
        <f>BK7/BK5</f>
        <v>0.99575130589691718</v>
      </c>
      <c r="BL8" s="33"/>
      <c r="BM8" s="33"/>
      <c r="BN8" s="33"/>
      <c r="BO8" s="33"/>
      <c r="BP8" s="33"/>
      <c r="BQ8" s="33"/>
      <c r="BR8" s="33"/>
      <c r="BS8" s="34"/>
      <c r="BT8" s="33"/>
      <c r="BU8" s="33"/>
      <c r="BV8" s="33"/>
      <c r="BW8" s="33"/>
      <c r="BX8" s="35"/>
      <c r="BY8" s="33"/>
      <c r="BZ8" s="33"/>
      <c r="CA8" s="33"/>
      <c r="CB8" s="33"/>
      <c r="CC8" s="33"/>
      <c r="CD8" s="33"/>
      <c r="CE8" s="32">
        <v>0.995</v>
      </c>
      <c r="CF8" s="33"/>
      <c r="CG8" s="33"/>
      <c r="CH8" s="33"/>
      <c r="CI8" s="33"/>
      <c r="CJ8" s="33"/>
      <c r="CK8" s="33"/>
      <c r="CL8" s="33"/>
      <c r="CM8" s="34"/>
      <c r="CN8" s="33"/>
      <c r="CO8" s="33"/>
      <c r="CP8" s="33"/>
      <c r="CQ8" s="33"/>
      <c r="CR8" s="35"/>
      <c r="CS8" s="33"/>
      <c r="CT8" s="33"/>
      <c r="CU8" s="33"/>
      <c r="CV8" s="33"/>
      <c r="CW8" s="33"/>
      <c r="CX8" s="33"/>
      <c r="CY8" s="32">
        <f>CY7/CY5</f>
        <v>0.99548176171979486</v>
      </c>
      <c r="CZ8" s="33"/>
      <c r="DA8" s="33"/>
      <c r="DB8" s="33"/>
      <c r="DC8" s="33"/>
      <c r="DD8" s="33"/>
      <c r="DE8" s="33"/>
      <c r="DF8" s="33"/>
      <c r="DG8" s="34"/>
      <c r="DH8" s="33"/>
      <c r="DI8" s="33"/>
      <c r="DJ8" s="33"/>
      <c r="DK8" s="33"/>
      <c r="DL8" s="35"/>
      <c r="DM8" s="33"/>
      <c r="DN8" s="33"/>
      <c r="DO8" s="33"/>
      <c r="DP8" s="33"/>
      <c r="DQ8" s="33"/>
      <c r="DR8" s="33"/>
      <c r="DS8" s="32">
        <f>DS7/DS5</f>
        <v>0.99195512115360063</v>
      </c>
      <c r="DT8" s="33"/>
      <c r="DU8" s="33"/>
      <c r="DV8" s="33"/>
      <c r="DW8" s="33"/>
      <c r="DX8" s="33"/>
      <c r="DY8" s="33"/>
      <c r="DZ8" s="33"/>
      <c r="EA8" s="34"/>
      <c r="EB8" s="33"/>
      <c r="EC8" s="33"/>
      <c r="ED8" s="33"/>
      <c r="EE8" s="33"/>
      <c r="EF8" s="35"/>
      <c r="EG8" s="33"/>
      <c r="EH8" s="33"/>
      <c r="EI8" s="33"/>
      <c r="EJ8" s="33"/>
      <c r="EK8" s="33"/>
      <c r="EL8" s="33"/>
      <c r="EM8" s="32">
        <f>EM7/EM5</f>
        <v>0.9987467077771377</v>
      </c>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5">
      <c r="A9" s="18" t="s">
        <v>11</v>
      </c>
      <c r="B9" s="18"/>
      <c r="C9" s="7"/>
      <c r="D9" s="20"/>
      <c r="E9" s="26"/>
      <c r="F9" s="157"/>
      <c r="G9" s="157"/>
      <c r="H9" s="20"/>
      <c r="I9" s="157"/>
      <c r="J9" s="157"/>
      <c r="K9" s="21"/>
      <c r="L9" s="20"/>
      <c r="M9" s="20"/>
      <c r="N9" s="20"/>
      <c r="O9" s="20"/>
      <c r="P9" s="22"/>
      <c r="Q9" s="20"/>
      <c r="R9" s="20"/>
      <c r="S9" s="20"/>
      <c r="T9" s="20"/>
      <c r="U9" s="20"/>
      <c r="V9" s="20"/>
      <c r="W9" s="7"/>
      <c r="X9" s="20"/>
      <c r="Y9" s="157"/>
      <c r="Z9" s="157"/>
      <c r="AA9" s="157"/>
      <c r="AB9" s="20"/>
      <c r="AC9" s="157"/>
      <c r="AD9" s="157"/>
      <c r="AE9" s="21"/>
      <c r="AF9" s="20"/>
      <c r="AG9" s="20"/>
      <c r="AH9" s="20"/>
      <c r="AI9" s="20"/>
      <c r="AJ9" s="22"/>
      <c r="AK9" s="20"/>
      <c r="AL9" s="20"/>
      <c r="AM9" s="20"/>
      <c r="AN9" s="20"/>
      <c r="AO9" s="20"/>
      <c r="AP9" s="20"/>
      <c r="AQ9" s="39"/>
      <c r="AR9" s="20"/>
      <c r="AS9" s="20"/>
      <c r="AT9" s="157"/>
      <c r="AU9" s="157"/>
      <c r="AV9" s="20"/>
      <c r="AW9" s="157"/>
      <c r="AX9" s="157"/>
      <c r="AY9" s="21"/>
      <c r="AZ9" s="20"/>
      <c r="BA9" s="20"/>
      <c r="BB9" s="20"/>
      <c r="BC9" s="20"/>
      <c r="BD9" s="22"/>
      <c r="BE9" s="20"/>
      <c r="BF9" s="20"/>
      <c r="BG9" s="20"/>
      <c r="BH9" s="20"/>
      <c r="BI9" s="20"/>
      <c r="BJ9" s="20"/>
      <c r="BK9" s="39"/>
      <c r="BL9" s="20"/>
      <c r="BM9" s="20"/>
      <c r="BN9" s="157"/>
      <c r="BO9" s="157"/>
      <c r="BP9" s="20"/>
      <c r="BQ9" s="157"/>
      <c r="BR9" s="157"/>
      <c r="BS9" s="21"/>
      <c r="BT9" s="20"/>
      <c r="BU9" s="20"/>
      <c r="BV9" s="20"/>
      <c r="BW9" s="20"/>
      <c r="BX9" s="22"/>
      <c r="BY9" s="20"/>
      <c r="BZ9" s="20"/>
      <c r="CA9" s="20"/>
      <c r="CB9" s="20"/>
      <c r="CC9" s="20"/>
      <c r="CD9" s="20"/>
      <c r="CE9" s="7" t="s">
        <v>777</v>
      </c>
      <c r="CF9" s="20"/>
      <c r="CG9" s="157"/>
      <c r="CH9" s="157"/>
      <c r="CI9" s="157"/>
      <c r="CJ9" s="20"/>
      <c r="CK9" s="157"/>
      <c r="CL9" s="157"/>
      <c r="CM9" s="21"/>
      <c r="CN9" s="20"/>
      <c r="CO9" s="20"/>
      <c r="CP9" s="20"/>
      <c r="CQ9" s="20"/>
      <c r="CR9" s="22"/>
      <c r="CS9" s="20"/>
      <c r="CT9" s="20"/>
      <c r="CU9" s="20"/>
      <c r="CV9" s="20"/>
      <c r="CW9" s="20"/>
      <c r="CX9" s="20"/>
      <c r="CY9" s="7"/>
      <c r="CZ9" s="20"/>
      <c r="DA9" s="157"/>
      <c r="DB9" s="157"/>
      <c r="DC9" s="157"/>
      <c r="DD9" s="20"/>
      <c r="DE9" s="157"/>
      <c r="DF9" s="157"/>
      <c r="DG9" s="21"/>
      <c r="DH9" s="20"/>
      <c r="DI9" s="20"/>
      <c r="DJ9" s="20"/>
      <c r="DK9" s="20"/>
      <c r="DL9" s="22"/>
      <c r="DM9" s="20"/>
      <c r="DN9" s="20"/>
      <c r="DO9" s="20"/>
      <c r="DP9" s="20"/>
      <c r="DQ9" s="20"/>
      <c r="DR9" s="20"/>
      <c r="DS9" s="7" t="s">
        <v>896</v>
      </c>
      <c r="DT9" s="20"/>
      <c r="DU9" s="20"/>
      <c r="DV9" s="157"/>
      <c r="DW9" s="20"/>
      <c r="DX9" s="20"/>
      <c r="DY9" s="20"/>
      <c r="DZ9" s="20"/>
      <c r="EA9" s="21"/>
      <c r="EB9" s="20"/>
      <c r="EC9" s="20"/>
      <c r="ED9" s="20"/>
      <c r="EE9" s="20"/>
      <c r="EF9" s="22"/>
      <c r="EG9" s="20"/>
      <c r="EH9" s="20"/>
      <c r="EI9" s="20"/>
      <c r="EJ9" s="20"/>
      <c r="EK9" s="20"/>
      <c r="EL9" s="20"/>
      <c r="EM9" s="7"/>
      <c r="EN9" s="20"/>
      <c r="EO9" s="20"/>
      <c r="EP9" s="20"/>
      <c r="EQ9" s="20"/>
      <c r="ER9" s="20"/>
      <c r="ES9" s="20"/>
      <c r="ET9" s="20"/>
      <c r="EU9" s="21"/>
      <c r="EV9" s="20"/>
      <c r="EW9" s="20"/>
      <c r="EX9" s="20"/>
      <c r="EY9" s="20"/>
      <c r="EZ9" s="22"/>
      <c r="FA9" s="20"/>
      <c r="FB9" s="20"/>
      <c r="FC9" s="20"/>
      <c r="FD9" s="20"/>
      <c r="FE9" s="20"/>
      <c r="FF9" s="20"/>
      <c r="FG9" s="7"/>
      <c r="FH9" s="20"/>
      <c r="FI9" s="20"/>
      <c r="FJ9" s="20"/>
      <c r="FK9" s="20"/>
      <c r="FL9" s="20"/>
      <c r="FM9" s="20"/>
      <c r="FN9" s="20"/>
      <c r="FO9" s="21"/>
      <c r="FP9" s="20"/>
      <c r="FQ9" s="20"/>
      <c r="FR9" s="20"/>
      <c r="FS9" s="20"/>
      <c r="FT9" s="22"/>
      <c r="FU9" s="20"/>
      <c r="FV9" s="20"/>
      <c r="FW9" s="20"/>
      <c r="FX9" s="20"/>
      <c r="FY9" s="20"/>
      <c r="FZ9" s="20"/>
      <c r="GA9" s="7"/>
      <c r="GB9" s="20"/>
      <c r="GC9" s="20"/>
      <c r="GD9" s="20"/>
      <c r="GE9" s="20"/>
      <c r="GF9" s="20"/>
      <c r="GG9" s="20"/>
      <c r="GH9" s="20"/>
      <c r="GI9" s="21"/>
      <c r="GJ9" s="20"/>
      <c r="GK9" s="20"/>
      <c r="GL9" s="20"/>
      <c r="GM9" s="20"/>
      <c r="GN9" s="22"/>
      <c r="GO9" s="20"/>
      <c r="GP9" s="20"/>
      <c r="GQ9" s="20"/>
      <c r="GR9" s="20"/>
      <c r="GS9" s="20"/>
      <c r="GT9" s="20"/>
      <c r="GU9" s="7"/>
      <c r="GV9" s="20"/>
      <c r="GW9" s="20"/>
      <c r="GX9" s="20"/>
      <c r="GY9" s="20"/>
      <c r="GZ9" s="20"/>
      <c r="HA9" s="20"/>
      <c r="HB9" s="20"/>
      <c r="HC9" s="21"/>
      <c r="HD9" s="20"/>
      <c r="HE9" s="20"/>
      <c r="HF9" s="20"/>
      <c r="HG9" s="20"/>
      <c r="HH9" s="22"/>
      <c r="HI9" s="20"/>
      <c r="HJ9" s="20"/>
      <c r="HK9" s="20"/>
      <c r="HL9" s="20"/>
      <c r="HM9" s="20"/>
      <c r="HN9" s="20"/>
      <c r="HO9" s="7"/>
      <c r="HP9" s="20"/>
      <c r="HQ9" s="20"/>
      <c r="HR9" s="20"/>
      <c r="HS9" s="20"/>
      <c r="HT9" s="20"/>
      <c r="HU9" s="20"/>
      <c r="HV9" s="20"/>
      <c r="HW9" s="21"/>
      <c r="HX9" s="20"/>
      <c r="HY9" s="20"/>
      <c r="HZ9" s="20"/>
      <c r="IA9" s="20"/>
      <c r="IB9" s="22"/>
      <c r="IC9" s="20"/>
      <c r="ID9" s="20"/>
      <c r="IE9" s="20"/>
      <c r="IF9" s="20"/>
      <c r="IG9" s="20"/>
      <c r="IH9" s="20"/>
      <c r="II9" s="7"/>
      <c r="IJ9" s="20"/>
      <c r="IK9" s="20"/>
      <c r="IL9" s="20"/>
      <c r="IM9" s="20"/>
      <c r="IN9" s="20"/>
      <c r="IO9" s="20"/>
      <c r="IP9" s="20"/>
      <c r="IQ9" s="21"/>
      <c r="IR9" s="20"/>
      <c r="IS9" s="20"/>
      <c r="IT9" s="20"/>
      <c r="IU9" s="20"/>
      <c r="IV9" s="22"/>
      <c r="IW9" s="20"/>
      <c r="IX9" s="20"/>
      <c r="IY9" s="20"/>
      <c r="IZ9" s="20"/>
      <c r="JA9" s="20"/>
      <c r="JB9" s="20"/>
    </row>
    <row r="10" spans="1:262" ht="31.5" customHeight="1" x14ac:dyDescent="0.25">
      <c r="A10" s="40" t="s">
        <v>131</v>
      </c>
      <c r="B10" s="40" t="s">
        <v>32</v>
      </c>
      <c r="C10" s="41" t="s">
        <v>31</v>
      </c>
      <c r="D10" s="40" t="s">
        <v>30</v>
      </c>
      <c r="E10" s="40" t="s">
        <v>96</v>
      </c>
      <c r="F10" s="40" t="s">
        <v>59</v>
      </c>
      <c r="G10" s="40" t="s">
        <v>97</v>
      </c>
      <c r="H10" s="40" t="s">
        <v>98</v>
      </c>
      <c r="I10" s="40" t="s">
        <v>99</v>
      </c>
      <c r="J10" s="40" t="s">
        <v>100</v>
      </c>
      <c r="K10" s="42" t="s">
        <v>101</v>
      </c>
      <c r="L10" s="43" t="s">
        <v>57</v>
      </c>
      <c r="M10" s="43" t="s">
        <v>102</v>
      </c>
      <c r="N10" s="43" t="s">
        <v>103</v>
      </c>
      <c r="O10" s="43" t="s">
        <v>104</v>
      </c>
      <c r="P10" s="44" t="s">
        <v>105</v>
      </c>
      <c r="Q10" s="45" t="s">
        <v>106</v>
      </c>
      <c r="R10" s="45" t="s">
        <v>58</v>
      </c>
      <c r="S10" s="45" t="s">
        <v>107</v>
      </c>
      <c r="T10" s="45" t="s">
        <v>108</v>
      </c>
      <c r="U10" s="45" t="s">
        <v>109</v>
      </c>
      <c r="V10" s="45" t="s">
        <v>132</v>
      </c>
      <c r="W10" s="41" t="s">
        <v>31</v>
      </c>
      <c r="X10" s="40" t="s">
        <v>30</v>
      </c>
      <c r="Y10" s="40" t="s">
        <v>96</v>
      </c>
      <c r="Z10" s="40" t="s">
        <v>59</v>
      </c>
      <c r="AA10" s="40" t="s">
        <v>97</v>
      </c>
      <c r="AB10" s="40" t="s">
        <v>98</v>
      </c>
      <c r="AC10" s="40" t="s">
        <v>99</v>
      </c>
      <c r="AD10" s="40" t="s">
        <v>100</v>
      </c>
      <c r="AE10" s="42" t="s">
        <v>101</v>
      </c>
      <c r="AF10" s="43" t="s">
        <v>57</v>
      </c>
      <c r="AG10" s="43" t="s">
        <v>102</v>
      </c>
      <c r="AH10" s="43" t="s">
        <v>103</v>
      </c>
      <c r="AI10" s="43" t="s">
        <v>104</v>
      </c>
      <c r="AJ10" s="44" t="s">
        <v>105</v>
      </c>
      <c r="AK10" s="45" t="s">
        <v>106</v>
      </c>
      <c r="AL10" s="45" t="s">
        <v>58</v>
      </c>
      <c r="AM10" s="45" t="s">
        <v>107</v>
      </c>
      <c r="AN10" s="45" t="s">
        <v>108</v>
      </c>
      <c r="AO10" s="45" t="s">
        <v>109</v>
      </c>
      <c r="AP10" s="45" t="s">
        <v>132</v>
      </c>
      <c r="AQ10" s="41" t="s">
        <v>31</v>
      </c>
      <c r="AR10" s="40" t="s">
        <v>30</v>
      </c>
      <c r="AS10" s="40" t="s">
        <v>96</v>
      </c>
      <c r="AT10" s="40" t="s">
        <v>59</v>
      </c>
      <c r="AU10" s="40" t="s">
        <v>97</v>
      </c>
      <c r="AV10" s="40" t="s">
        <v>98</v>
      </c>
      <c r="AW10" s="40" t="s">
        <v>99</v>
      </c>
      <c r="AX10" s="40" t="s">
        <v>100</v>
      </c>
      <c r="AY10" s="42" t="s">
        <v>101</v>
      </c>
      <c r="AZ10" s="43" t="s">
        <v>57</v>
      </c>
      <c r="BA10" s="43" t="s">
        <v>102</v>
      </c>
      <c r="BB10" s="43" t="s">
        <v>103</v>
      </c>
      <c r="BC10" s="43" t="s">
        <v>104</v>
      </c>
      <c r="BD10" s="44" t="s">
        <v>105</v>
      </c>
      <c r="BE10" s="45" t="s">
        <v>106</v>
      </c>
      <c r="BF10" s="45" t="s">
        <v>58</v>
      </c>
      <c r="BG10" s="45" t="s">
        <v>107</v>
      </c>
      <c r="BH10" s="45" t="s">
        <v>108</v>
      </c>
      <c r="BI10" s="45" t="s">
        <v>109</v>
      </c>
      <c r="BJ10" s="45" t="s">
        <v>132</v>
      </c>
      <c r="BK10" s="41" t="s">
        <v>31</v>
      </c>
      <c r="BL10" s="40" t="s">
        <v>30</v>
      </c>
      <c r="BM10" s="40" t="s">
        <v>96</v>
      </c>
      <c r="BN10" s="40" t="s">
        <v>59</v>
      </c>
      <c r="BO10" s="40" t="s">
        <v>97</v>
      </c>
      <c r="BP10" s="40" t="s">
        <v>98</v>
      </c>
      <c r="BQ10" s="40" t="s">
        <v>99</v>
      </c>
      <c r="BR10" s="40" t="s">
        <v>100</v>
      </c>
      <c r="BS10" s="42" t="s">
        <v>101</v>
      </c>
      <c r="BT10" s="43" t="s">
        <v>57</v>
      </c>
      <c r="BU10" s="43" t="s">
        <v>102</v>
      </c>
      <c r="BV10" s="43" t="s">
        <v>103</v>
      </c>
      <c r="BW10" s="43" t="s">
        <v>104</v>
      </c>
      <c r="BX10" s="44" t="s">
        <v>105</v>
      </c>
      <c r="BY10" s="45" t="s">
        <v>106</v>
      </c>
      <c r="BZ10" s="45" t="s">
        <v>58</v>
      </c>
      <c r="CA10" s="45" t="s">
        <v>107</v>
      </c>
      <c r="CB10" s="45" t="s">
        <v>108</v>
      </c>
      <c r="CC10" s="45" t="s">
        <v>109</v>
      </c>
      <c r="CD10" s="45" t="s">
        <v>132</v>
      </c>
      <c r="CE10" s="41" t="s">
        <v>31</v>
      </c>
      <c r="CF10" s="40" t="s">
        <v>30</v>
      </c>
      <c r="CG10" s="40" t="s">
        <v>96</v>
      </c>
      <c r="CH10" s="40" t="s">
        <v>59</v>
      </c>
      <c r="CI10" s="40" t="s">
        <v>97</v>
      </c>
      <c r="CJ10" s="40" t="s">
        <v>98</v>
      </c>
      <c r="CK10" s="40" t="s">
        <v>99</v>
      </c>
      <c r="CL10" s="40" t="s">
        <v>100</v>
      </c>
      <c r="CM10" s="42" t="s">
        <v>101</v>
      </c>
      <c r="CN10" s="43" t="s">
        <v>57</v>
      </c>
      <c r="CO10" s="43" t="s">
        <v>102</v>
      </c>
      <c r="CP10" s="43" t="s">
        <v>103</v>
      </c>
      <c r="CQ10" s="43" t="s">
        <v>104</v>
      </c>
      <c r="CR10" s="44" t="s">
        <v>105</v>
      </c>
      <c r="CS10" s="45" t="s">
        <v>106</v>
      </c>
      <c r="CT10" s="45" t="s">
        <v>58</v>
      </c>
      <c r="CU10" s="45" t="s">
        <v>107</v>
      </c>
      <c r="CV10" s="45" t="s">
        <v>108</v>
      </c>
      <c r="CW10" s="45" t="s">
        <v>109</v>
      </c>
      <c r="CX10" s="45" t="s">
        <v>132</v>
      </c>
      <c r="CY10" s="41" t="s">
        <v>31</v>
      </c>
      <c r="CZ10" s="40" t="s">
        <v>30</v>
      </c>
      <c r="DA10" s="40" t="s">
        <v>96</v>
      </c>
      <c r="DB10" s="40" t="s">
        <v>59</v>
      </c>
      <c r="DC10" s="40" t="s">
        <v>97</v>
      </c>
      <c r="DD10" s="40" t="s">
        <v>98</v>
      </c>
      <c r="DE10" s="40" t="s">
        <v>99</v>
      </c>
      <c r="DF10" s="40" t="s">
        <v>100</v>
      </c>
      <c r="DG10" s="42" t="s">
        <v>101</v>
      </c>
      <c r="DH10" s="43" t="s">
        <v>57</v>
      </c>
      <c r="DI10" s="43" t="s">
        <v>102</v>
      </c>
      <c r="DJ10" s="43" t="s">
        <v>103</v>
      </c>
      <c r="DK10" s="43" t="s">
        <v>104</v>
      </c>
      <c r="DL10" s="44" t="s">
        <v>105</v>
      </c>
      <c r="DM10" s="45" t="s">
        <v>106</v>
      </c>
      <c r="DN10" s="45" t="s">
        <v>58</v>
      </c>
      <c r="DO10" s="45" t="s">
        <v>107</v>
      </c>
      <c r="DP10" s="45" t="s">
        <v>108</v>
      </c>
      <c r="DQ10" s="45" t="s">
        <v>109</v>
      </c>
      <c r="DR10" s="45" t="s">
        <v>132</v>
      </c>
      <c r="DS10" s="41" t="s">
        <v>31</v>
      </c>
      <c r="DT10" s="40" t="s">
        <v>30</v>
      </c>
      <c r="DU10" s="40" t="s">
        <v>96</v>
      </c>
      <c r="DV10" s="40" t="s">
        <v>59</v>
      </c>
      <c r="DW10" s="40" t="s">
        <v>97</v>
      </c>
      <c r="DX10" s="40" t="s">
        <v>98</v>
      </c>
      <c r="DY10" s="40" t="s">
        <v>99</v>
      </c>
      <c r="DZ10" s="40" t="s">
        <v>100</v>
      </c>
      <c r="EA10" s="42" t="s">
        <v>101</v>
      </c>
      <c r="EB10" s="43" t="s">
        <v>57</v>
      </c>
      <c r="EC10" s="43" t="s">
        <v>102</v>
      </c>
      <c r="ED10" s="43" t="s">
        <v>103</v>
      </c>
      <c r="EE10" s="43" t="s">
        <v>104</v>
      </c>
      <c r="EF10" s="44" t="s">
        <v>105</v>
      </c>
      <c r="EG10" s="45" t="s">
        <v>106</v>
      </c>
      <c r="EH10" s="45" t="s">
        <v>58</v>
      </c>
      <c r="EI10" s="45" t="s">
        <v>107</v>
      </c>
      <c r="EJ10" s="45" t="s">
        <v>108</v>
      </c>
      <c r="EK10" s="45" t="s">
        <v>109</v>
      </c>
      <c r="EL10" s="45" t="s">
        <v>132</v>
      </c>
      <c r="EM10" s="41" t="s">
        <v>31</v>
      </c>
      <c r="EN10" s="40" t="s">
        <v>30</v>
      </c>
      <c r="EO10" s="40" t="s">
        <v>96</v>
      </c>
      <c r="EP10" s="40" t="s">
        <v>59</v>
      </c>
      <c r="EQ10" s="40" t="s">
        <v>97</v>
      </c>
      <c r="ER10" s="40" t="s">
        <v>98</v>
      </c>
      <c r="ES10" s="40" t="s">
        <v>99</v>
      </c>
      <c r="ET10" s="40" t="s">
        <v>100</v>
      </c>
      <c r="EU10" s="42" t="s">
        <v>101</v>
      </c>
      <c r="EV10" s="43" t="s">
        <v>57</v>
      </c>
      <c r="EW10" s="43" t="s">
        <v>102</v>
      </c>
      <c r="EX10" s="43" t="s">
        <v>103</v>
      </c>
      <c r="EY10" s="43" t="s">
        <v>104</v>
      </c>
      <c r="EZ10" s="44" t="s">
        <v>105</v>
      </c>
      <c r="FA10" s="45" t="s">
        <v>106</v>
      </c>
      <c r="FB10" s="45" t="s">
        <v>58</v>
      </c>
      <c r="FC10" s="45" t="s">
        <v>107</v>
      </c>
      <c r="FD10" s="45" t="s">
        <v>108</v>
      </c>
      <c r="FE10" s="45" t="s">
        <v>109</v>
      </c>
      <c r="FF10" s="45" t="s">
        <v>132</v>
      </c>
      <c r="FG10" s="41" t="s">
        <v>31</v>
      </c>
      <c r="FH10" s="40" t="s">
        <v>30</v>
      </c>
      <c r="FI10" s="40" t="s">
        <v>96</v>
      </c>
      <c r="FJ10" s="40" t="s">
        <v>59</v>
      </c>
      <c r="FK10" s="40" t="s">
        <v>97</v>
      </c>
      <c r="FL10" s="40" t="s">
        <v>98</v>
      </c>
      <c r="FM10" s="40" t="s">
        <v>99</v>
      </c>
      <c r="FN10" s="40" t="s">
        <v>100</v>
      </c>
      <c r="FO10" s="42" t="s">
        <v>101</v>
      </c>
      <c r="FP10" s="43" t="s">
        <v>57</v>
      </c>
      <c r="FQ10" s="43" t="s">
        <v>102</v>
      </c>
      <c r="FR10" s="43" t="s">
        <v>103</v>
      </c>
      <c r="FS10" s="43" t="s">
        <v>104</v>
      </c>
      <c r="FT10" s="44" t="s">
        <v>105</v>
      </c>
      <c r="FU10" s="45" t="s">
        <v>106</v>
      </c>
      <c r="FV10" s="45" t="s">
        <v>58</v>
      </c>
      <c r="FW10" s="45" t="s">
        <v>107</v>
      </c>
      <c r="FX10" s="45" t="s">
        <v>108</v>
      </c>
      <c r="FY10" s="45" t="s">
        <v>109</v>
      </c>
      <c r="FZ10" s="45" t="s">
        <v>132</v>
      </c>
      <c r="GA10" s="41" t="s">
        <v>31</v>
      </c>
      <c r="GB10" s="40" t="s">
        <v>30</v>
      </c>
      <c r="GC10" s="40" t="s">
        <v>96</v>
      </c>
      <c r="GD10" s="40" t="s">
        <v>59</v>
      </c>
      <c r="GE10" s="40" t="s">
        <v>97</v>
      </c>
      <c r="GF10" s="40" t="s">
        <v>98</v>
      </c>
      <c r="GG10" s="40" t="s">
        <v>99</v>
      </c>
      <c r="GH10" s="40" t="s">
        <v>100</v>
      </c>
      <c r="GI10" s="42" t="s">
        <v>101</v>
      </c>
      <c r="GJ10" s="43" t="s">
        <v>57</v>
      </c>
      <c r="GK10" s="43" t="s">
        <v>102</v>
      </c>
      <c r="GL10" s="43" t="s">
        <v>103</v>
      </c>
      <c r="GM10" s="43" t="s">
        <v>104</v>
      </c>
      <c r="GN10" s="44" t="s">
        <v>105</v>
      </c>
      <c r="GO10" s="45" t="s">
        <v>106</v>
      </c>
      <c r="GP10" s="45" t="s">
        <v>58</v>
      </c>
      <c r="GQ10" s="45" t="s">
        <v>107</v>
      </c>
      <c r="GR10" s="45" t="s">
        <v>108</v>
      </c>
      <c r="GS10" s="45" t="s">
        <v>109</v>
      </c>
      <c r="GT10" s="45" t="s">
        <v>132</v>
      </c>
      <c r="GU10" s="41" t="s">
        <v>31</v>
      </c>
      <c r="GV10" s="40" t="s">
        <v>30</v>
      </c>
      <c r="GW10" s="40" t="s">
        <v>96</v>
      </c>
      <c r="GX10" s="40" t="s">
        <v>59</v>
      </c>
      <c r="GY10" s="40" t="s">
        <v>97</v>
      </c>
      <c r="GZ10" s="40" t="s">
        <v>98</v>
      </c>
      <c r="HA10" s="40" t="s">
        <v>99</v>
      </c>
      <c r="HB10" s="40" t="s">
        <v>100</v>
      </c>
      <c r="HC10" s="42" t="s">
        <v>101</v>
      </c>
      <c r="HD10" s="43" t="s">
        <v>57</v>
      </c>
      <c r="HE10" s="43" t="s">
        <v>102</v>
      </c>
      <c r="HF10" s="43" t="s">
        <v>103</v>
      </c>
      <c r="HG10" s="43" t="s">
        <v>104</v>
      </c>
      <c r="HH10" s="44" t="s">
        <v>105</v>
      </c>
      <c r="HI10" s="45" t="s">
        <v>106</v>
      </c>
      <c r="HJ10" s="45" t="s">
        <v>58</v>
      </c>
      <c r="HK10" s="45" t="s">
        <v>107</v>
      </c>
      <c r="HL10" s="45" t="s">
        <v>108</v>
      </c>
      <c r="HM10" s="45" t="s">
        <v>109</v>
      </c>
      <c r="HN10" s="45" t="s">
        <v>132</v>
      </c>
      <c r="HO10" s="41" t="s">
        <v>31</v>
      </c>
      <c r="HP10" s="40" t="s">
        <v>30</v>
      </c>
      <c r="HQ10" s="40" t="s">
        <v>96</v>
      </c>
      <c r="HR10" s="40" t="s">
        <v>59</v>
      </c>
      <c r="HS10" s="40" t="s">
        <v>97</v>
      </c>
      <c r="HT10" s="40" t="s">
        <v>98</v>
      </c>
      <c r="HU10" s="40" t="s">
        <v>99</v>
      </c>
      <c r="HV10" s="40" t="s">
        <v>100</v>
      </c>
      <c r="HW10" s="42" t="s">
        <v>101</v>
      </c>
      <c r="HX10" s="43" t="s">
        <v>57</v>
      </c>
      <c r="HY10" s="43" t="s">
        <v>102</v>
      </c>
      <c r="HZ10" s="43" t="s">
        <v>103</v>
      </c>
      <c r="IA10" s="43" t="s">
        <v>104</v>
      </c>
      <c r="IB10" s="44" t="s">
        <v>105</v>
      </c>
      <c r="IC10" s="45" t="s">
        <v>106</v>
      </c>
      <c r="ID10" s="45" t="s">
        <v>58</v>
      </c>
      <c r="IE10" s="45" t="s">
        <v>107</v>
      </c>
      <c r="IF10" s="45" t="s">
        <v>108</v>
      </c>
      <c r="IG10" s="45" t="s">
        <v>109</v>
      </c>
      <c r="IH10" s="45" t="s">
        <v>132</v>
      </c>
      <c r="II10" s="41" t="s">
        <v>31</v>
      </c>
      <c r="IJ10" s="40" t="s">
        <v>30</v>
      </c>
      <c r="IK10" s="40" t="s">
        <v>96</v>
      </c>
      <c r="IL10" s="40" t="s">
        <v>59</v>
      </c>
      <c r="IM10" s="40" t="s">
        <v>97</v>
      </c>
      <c r="IN10" s="40" t="s">
        <v>98</v>
      </c>
      <c r="IO10" s="40" t="s">
        <v>99</v>
      </c>
      <c r="IP10" s="40" t="s">
        <v>100</v>
      </c>
      <c r="IQ10" s="42" t="s">
        <v>101</v>
      </c>
      <c r="IR10" s="43" t="s">
        <v>57</v>
      </c>
      <c r="IS10" s="43" t="s">
        <v>102</v>
      </c>
      <c r="IT10" s="43" t="s">
        <v>103</v>
      </c>
      <c r="IU10" s="43" t="s">
        <v>104</v>
      </c>
      <c r="IV10" s="44" t="s">
        <v>105</v>
      </c>
      <c r="IW10" s="45" t="s">
        <v>106</v>
      </c>
      <c r="IX10" s="45" t="s">
        <v>58</v>
      </c>
      <c r="IY10" s="45" t="s">
        <v>107</v>
      </c>
      <c r="IZ10" s="45" t="s">
        <v>108</v>
      </c>
      <c r="JA10" s="45" t="s">
        <v>109</v>
      </c>
      <c r="JB10" s="45" t="s">
        <v>132</v>
      </c>
    </row>
    <row r="11" spans="1:262" s="4" customFormat="1" ht="13.5" customHeight="1" x14ac:dyDescent="0.25">
      <c r="A11" s="46" t="s">
        <v>295</v>
      </c>
      <c r="B11" s="2" t="str">
        <f>VLOOKUP(A11,info_parties!A$1:Z$102,5,FALSE)</f>
        <v>Labour Party (Det Norske Arbeiderpati, DNA)</v>
      </c>
      <c r="C11" s="7"/>
      <c r="D11" s="4">
        <v>4</v>
      </c>
      <c r="E11" s="29">
        <v>908724</v>
      </c>
      <c r="F11" s="48">
        <f t="shared" ref="F11:F18" si="0">E11/C$7</f>
        <v>0.36910756477896173</v>
      </c>
      <c r="G11" s="48">
        <v>2.6385239234809343E-2</v>
      </c>
      <c r="H11" s="2">
        <v>67</v>
      </c>
      <c r="I11" s="47">
        <v>0.40600000000000003</v>
      </c>
      <c r="J11" s="48">
        <v>2.4E-2</v>
      </c>
      <c r="K11" s="48"/>
      <c r="L11" s="48"/>
      <c r="M11" s="48"/>
      <c r="P11" s="49"/>
      <c r="Q11" s="29"/>
      <c r="R11" s="48"/>
      <c r="S11" s="48"/>
      <c r="U11" s="48"/>
      <c r="V11" s="48"/>
      <c r="W11" s="7"/>
      <c r="Y11" s="29">
        <v>904382</v>
      </c>
      <c r="Z11" s="48">
        <f t="shared" ref="Z11:Z18" si="1">Y11/W$7</f>
        <v>0.34997122857283275</v>
      </c>
      <c r="AA11" s="47">
        <f t="shared" ref="AA11:AA18" si="2">Z11-F11</f>
        <v>-1.9136336206128979E-2</v>
      </c>
      <c r="AB11" s="2">
        <v>65</v>
      </c>
      <c r="AC11" s="162">
        <v>0.39400000000000002</v>
      </c>
      <c r="AD11" s="162">
        <v>-1.2E-2</v>
      </c>
      <c r="AE11" s="29"/>
      <c r="AF11" s="48"/>
      <c r="AG11" s="48"/>
      <c r="AH11" s="160"/>
      <c r="AI11" s="48"/>
      <c r="AJ11" s="48"/>
      <c r="AK11" s="29"/>
      <c r="AM11" s="48"/>
      <c r="AO11" s="48"/>
      <c r="AP11" s="48"/>
      <c r="AQ11" s="7"/>
      <c r="AS11" s="29">
        <v>612632</v>
      </c>
      <c r="AT11" s="48">
        <f t="shared" ref="AT11:AT18" si="3">AS11/AQ$7</f>
        <v>0.24293248526857586</v>
      </c>
      <c r="AU11" s="47">
        <f t="shared" ref="AU11:AU18" si="4">AT11-Z11</f>
        <v>-0.10703874330425689</v>
      </c>
      <c r="AV11" s="2">
        <v>43</v>
      </c>
      <c r="AW11" s="48">
        <f>AV11/165</f>
        <v>0.26060606060606062</v>
      </c>
      <c r="AX11" s="163">
        <v>-0.13333333333333333</v>
      </c>
      <c r="AY11" s="29"/>
      <c r="AZ11" s="48"/>
      <c r="BA11" s="48"/>
      <c r="BD11" s="49"/>
      <c r="BE11" s="29"/>
      <c r="BF11" s="48"/>
      <c r="BG11" s="48"/>
      <c r="BI11" s="48"/>
      <c r="BJ11" s="48"/>
      <c r="BK11" s="167"/>
      <c r="BM11" s="29">
        <v>862456</v>
      </c>
      <c r="BN11" s="47">
        <f t="shared" ref="BN11:BN18" si="5">BM11/BK$7</f>
        <v>0.32690296608033392</v>
      </c>
      <c r="BO11" s="47">
        <f t="shared" ref="BO11:BO18" si="6">BN11-AT11</f>
        <v>8.3970480811758064E-2</v>
      </c>
      <c r="BP11" s="2">
        <v>61</v>
      </c>
      <c r="BQ11" s="162">
        <v>0.36100000000000004</v>
      </c>
      <c r="BR11" s="162">
        <v>0.18</v>
      </c>
      <c r="BS11" s="29"/>
      <c r="BT11" s="48"/>
      <c r="BU11" s="48"/>
      <c r="BX11" s="49"/>
      <c r="BY11" s="29"/>
      <c r="BZ11" s="48"/>
      <c r="CA11" s="48"/>
      <c r="CC11" s="48"/>
      <c r="CD11" s="48"/>
      <c r="CE11" s="29"/>
      <c r="CG11" s="29">
        <v>949049</v>
      </c>
      <c r="CH11" s="162">
        <v>0.35399999999999998</v>
      </c>
      <c r="CI11" s="162">
        <v>3.3000000000000002E-2</v>
      </c>
      <c r="CJ11" s="2">
        <v>64</v>
      </c>
      <c r="CK11" s="162">
        <v>0.379</v>
      </c>
      <c r="CL11" s="162">
        <v>1.8181818181818181E-2</v>
      </c>
      <c r="CM11" s="29"/>
      <c r="CN11" s="48"/>
      <c r="CO11" s="48"/>
      <c r="CP11" s="48"/>
      <c r="CQ11" s="48"/>
      <c r="CR11" s="48"/>
      <c r="CS11" s="29"/>
      <c r="CT11" s="48"/>
      <c r="CU11" s="48"/>
      <c r="CW11" s="48"/>
      <c r="CX11" s="48"/>
      <c r="CY11" s="7"/>
      <c r="DA11" s="29">
        <v>874771</v>
      </c>
      <c r="DB11" s="47">
        <f>DA11/CY$7</f>
        <v>0.30844956992636879</v>
      </c>
      <c r="DC11" s="47">
        <f>DB11-CH11</f>
        <v>-4.5550430073631187E-2</v>
      </c>
      <c r="DD11" s="2">
        <v>55</v>
      </c>
      <c r="DE11" s="47">
        <f>DD11/CY$3</f>
        <v>0.32544378698224852</v>
      </c>
      <c r="DF11" s="47">
        <f>DE11-CK11</f>
        <v>-5.3556213017751486E-2</v>
      </c>
      <c r="DG11" s="29"/>
      <c r="DH11" s="48"/>
      <c r="DI11" s="48"/>
      <c r="DJ11" s="48"/>
      <c r="DK11" s="48"/>
      <c r="DL11" s="48"/>
      <c r="DM11" s="29"/>
      <c r="DN11" s="48"/>
      <c r="DO11" s="48"/>
      <c r="DQ11" s="48"/>
      <c r="DR11" s="48"/>
      <c r="DS11" s="7"/>
      <c r="DU11" s="255">
        <v>800947</v>
      </c>
      <c r="DV11" s="47">
        <f>DU11/SUM($DU$11:$DU$27)</f>
        <v>0.27365626225726347</v>
      </c>
      <c r="DW11" s="47">
        <f>DV11-DB11</f>
        <v>-3.4793307669105322E-2</v>
      </c>
      <c r="DX11" s="2">
        <v>49</v>
      </c>
      <c r="DY11" s="47">
        <f>DX11/SUM($DX$11:$DX$27)</f>
        <v>0.28994082840236685</v>
      </c>
      <c r="DZ11" s="47">
        <f>DY11-DE11</f>
        <v>-3.5502958579881672E-2</v>
      </c>
      <c r="EA11" s="29"/>
      <c r="EC11" s="50"/>
      <c r="EF11" s="49"/>
      <c r="EG11" s="29"/>
      <c r="EH11" s="48"/>
      <c r="EI11" s="48"/>
      <c r="EK11" s="48"/>
      <c r="EL11" s="48"/>
      <c r="EM11" s="7"/>
      <c r="EO11" s="29">
        <v>783394</v>
      </c>
      <c r="EP11" s="48">
        <f t="shared" ref="EP11:EP12" si="7">EO11/EM$7</f>
        <v>0.26117259860391273</v>
      </c>
      <c r="EQ11" s="257">
        <f t="shared" ref="EQ11:EQ12" si="8">EP11-DV11</f>
        <v>-1.2483663653350741E-2</v>
      </c>
      <c r="ER11" s="4">
        <v>48</v>
      </c>
      <c r="ES11" s="48">
        <f t="shared" ref="ES11:ES12" si="9">ER11/EM$3</f>
        <v>0.28402366863905326</v>
      </c>
      <c r="ET11" s="257">
        <f t="shared" ref="ET11:ET12" si="10">ES11-DY11</f>
        <v>-5.9171597633135842E-3</v>
      </c>
      <c r="EU11" s="29"/>
      <c r="EV11" s="48"/>
      <c r="EW11" s="48"/>
      <c r="EZ11" s="49"/>
      <c r="FA11" s="29"/>
      <c r="FB11" s="48"/>
      <c r="FC11" s="48"/>
      <c r="FE11" s="48"/>
      <c r="FF11" s="48"/>
      <c r="FG11" s="7"/>
      <c r="FI11" s="29"/>
      <c r="FJ11" s="47"/>
      <c r="FK11" s="47"/>
      <c r="FL11" s="2"/>
      <c r="FM11" s="47"/>
      <c r="FN11" s="47"/>
      <c r="FO11" s="29"/>
      <c r="FP11" s="48"/>
      <c r="FQ11" s="48"/>
      <c r="FT11" s="49"/>
      <c r="FU11" s="29"/>
      <c r="FV11" s="48"/>
      <c r="FW11" s="48"/>
      <c r="FY11" s="48"/>
      <c r="FZ11" s="48"/>
      <c r="GA11" s="7"/>
      <c r="GC11" s="2"/>
      <c r="GD11" s="47"/>
      <c r="GE11" s="2"/>
      <c r="GF11" s="2"/>
      <c r="GG11" s="47"/>
      <c r="GH11" s="2"/>
      <c r="GI11" s="51"/>
      <c r="GN11" s="49"/>
      <c r="GU11" s="7"/>
      <c r="GW11" s="2"/>
      <c r="GX11" s="47"/>
      <c r="GY11" s="2"/>
      <c r="GZ11" s="2"/>
      <c r="HA11" s="47"/>
      <c r="HB11" s="2"/>
      <c r="HC11" s="51"/>
      <c r="HH11" s="49"/>
      <c r="HO11" s="7"/>
      <c r="HQ11" s="2"/>
      <c r="HR11" s="47"/>
      <c r="HS11" s="2"/>
      <c r="HT11" s="2"/>
      <c r="HU11" s="47"/>
      <c r="HV11" s="2"/>
      <c r="HW11" s="51"/>
      <c r="IB11" s="49"/>
      <c r="II11" s="7"/>
      <c r="IK11" s="2"/>
      <c r="IL11" s="47"/>
      <c r="IM11" s="2"/>
      <c r="IN11" s="2"/>
      <c r="IO11" s="47"/>
      <c r="IP11" s="2"/>
      <c r="IQ11" s="51"/>
      <c r="IV11" s="49"/>
    </row>
    <row r="12" spans="1:262" s="4" customFormat="1" ht="13.5" customHeight="1" x14ac:dyDescent="0.25">
      <c r="A12" s="46" t="s">
        <v>296</v>
      </c>
      <c r="B12" s="2" t="str">
        <f>VLOOKUP(A12,info_parties!A$1:Z$102,5,FALSE)</f>
        <v>Christian People's Party (Kristelig Folkeparti, KRF)</v>
      </c>
      <c r="C12" s="7"/>
      <c r="D12" s="4">
        <v>10</v>
      </c>
      <c r="E12" s="29">
        <v>193885</v>
      </c>
      <c r="F12" s="48">
        <f t="shared" si="0"/>
        <v>7.8752646785128375E-2</v>
      </c>
      <c r="G12" s="48">
        <v>-6.1739509991324132E-3</v>
      </c>
      <c r="H12" s="2">
        <v>13</v>
      </c>
      <c r="I12" s="47">
        <v>7.9000000000000001E-2</v>
      </c>
      <c r="J12" s="48">
        <v>-6.0000000000000001E-3</v>
      </c>
      <c r="K12" s="48"/>
      <c r="L12" s="48"/>
      <c r="M12" s="48"/>
      <c r="P12" s="49"/>
      <c r="Q12" s="29"/>
      <c r="R12" s="48"/>
      <c r="S12" s="48"/>
      <c r="U12" s="48"/>
      <c r="V12" s="48"/>
      <c r="W12" s="7"/>
      <c r="Y12" s="29">
        <v>353082</v>
      </c>
      <c r="Z12" s="48">
        <f t="shared" si="1"/>
        <v>0.13663312773468836</v>
      </c>
      <c r="AA12" s="47">
        <f t="shared" si="2"/>
        <v>5.7880480949559984E-2</v>
      </c>
      <c r="AB12" s="161">
        <v>25</v>
      </c>
      <c r="AC12" s="163">
        <v>0.152</v>
      </c>
      <c r="AD12" s="163">
        <v>7.2999999999999995E-2</v>
      </c>
      <c r="AE12" s="29"/>
      <c r="AF12" s="48"/>
      <c r="AG12" s="48"/>
      <c r="AH12" s="160"/>
      <c r="AI12" s="48"/>
      <c r="AJ12" s="48"/>
      <c r="AK12" s="29"/>
      <c r="AM12" s="48"/>
      <c r="AO12" s="48"/>
      <c r="AP12" s="48"/>
      <c r="AQ12" s="7"/>
      <c r="AS12" s="29">
        <v>312839</v>
      </c>
      <c r="AT12" s="48">
        <f t="shared" si="3"/>
        <v>0.12405286658048552</v>
      </c>
      <c r="AU12" s="47">
        <f t="shared" si="4"/>
        <v>-1.258026115420284E-2</v>
      </c>
      <c r="AV12" s="161">
        <v>22</v>
      </c>
      <c r="AW12" s="48">
        <f>AV12/165</f>
        <v>0.13333333333333333</v>
      </c>
      <c r="AX12" s="163">
        <v>-1.8181818181818181E-2</v>
      </c>
      <c r="AY12" s="29"/>
      <c r="AZ12" s="48"/>
      <c r="BA12" s="48"/>
      <c r="BB12" s="160"/>
      <c r="BC12" s="48"/>
      <c r="BD12" s="48"/>
      <c r="BE12" s="29"/>
      <c r="BF12" s="48"/>
      <c r="BG12" s="48"/>
      <c r="BI12" s="48"/>
      <c r="BJ12" s="48"/>
      <c r="BK12" s="167"/>
      <c r="BM12" s="29">
        <v>178885</v>
      </c>
      <c r="BN12" s="47">
        <f t="shared" si="5"/>
        <v>6.7804081700725063E-2</v>
      </c>
      <c r="BO12" s="47">
        <f t="shared" si="6"/>
        <v>-5.6248784879760455E-2</v>
      </c>
      <c r="BP12" s="2">
        <v>11</v>
      </c>
      <c r="BQ12" s="162">
        <v>6.5000000000000002E-2</v>
      </c>
      <c r="BR12" s="162">
        <v>-0.11</v>
      </c>
      <c r="BS12" s="29"/>
      <c r="BT12" s="48"/>
      <c r="BU12" s="48"/>
      <c r="BV12" s="160"/>
      <c r="BW12" s="48"/>
      <c r="BX12" s="48"/>
      <c r="BY12" s="29"/>
      <c r="BZ12" s="48"/>
      <c r="CA12" s="48"/>
      <c r="CC12" s="48"/>
      <c r="CD12" s="48"/>
      <c r="CE12" s="29"/>
      <c r="CG12" s="29">
        <v>148748</v>
      </c>
      <c r="CH12" s="162">
        <v>5.5E-2</v>
      </c>
      <c r="CI12" s="162">
        <v>-1.3000000000000001E-2</v>
      </c>
      <c r="CJ12" s="2">
        <v>10</v>
      </c>
      <c r="CK12" s="162">
        <v>5.9000000000000004E-2</v>
      </c>
      <c r="CL12" s="162">
        <v>-6.0606060606060606E-3</v>
      </c>
      <c r="CM12" s="29"/>
      <c r="CN12" s="48"/>
      <c r="CO12" s="48"/>
      <c r="CP12" s="160"/>
      <c r="CQ12" s="48"/>
      <c r="CR12" s="48"/>
      <c r="CS12" s="29"/>
      <c r="CT12" s="48"/>
      <c r="CU12" s="48"/>
      <c r="CW12" s="48"/>
      <c r="CX12" s="48"/>
      <c r="CY12" s="7"/>
      <c r="DA12" s="29">
        <v>158474</v>
      </c>
      <c r="DB12" s="47">
        <f t="shared" ref="DB12:DB27" si="11">DA12/CY$7</f>
        <v>5.5878895327475843E-2</v>
      </c>
      <c r="DC12" s="47">
        <f t="shared" ref="DC12:DC27" si="12">DB12-CH12</f>
        <v>8.7889532747584265E-4</v>
      </c>
      <c r="DD12" s="2">
        <v>10</v>
      </c>
      <c r="DE12" s="47">
        <f t="shared" ref="DE12:DE27" si="13">DD12/CY$3</f>
        <v>5.9171597633136092E-2</v>
      </c>
      <c r="DF12" s="47">
        <f t="shared" ref="DF12:DF27" si="14">DE12-CK12</f>
        <v>1.7159763313608772E-4</v>
      </c>
      <c r="DG12" s="29"/>
      <c r="DH12" s="48"/>
      <c r="DI12" s="48"/>
      <c r="DJ12" s="160"/>
      <c r="DK12" s="48"/>
      <c r="DL12" s="48"/>
      <c r="DM12" s="29"/>
      <c r="DN12" s="48"/>
      <c r="DO12" s="48"/>
      <c r="DQ12" s="48"/>
      <c r="DR12" s="48"/>
      <c r="DS12" s="7"/>
      <c r="DU12" s="255">
        <v>122797</v>
      </c>
      <c r="DV12" s="47">
        <f t="shared" ref="DV12:DV22" si="15">DU12/SUM($DU$11:$DU$27)</f>
        <v>4.1955545168912776E-2</v>
      </c>
      <c r="DW12" s="47">
        <f t="shared" ref="DW12:DW27" si="16">DV12-DB12</f>
        <v>-1.3923350158563066E-2</v>
      </c>
      <c r="DX12" s="2">
        <v>8</v>
      </c>
      <c r="DY12" s="47">
        <f t="shared" ref="DY12:DY27" si="17">DX12/SUM($DX$11:$DX$27)</f>
        <v>4.7337278106508875E-2</v>
      </c>
      <c r="DZ12" s="47">
        <f t="shared" ref="DZ12:DZ27" si="18">DY12-DE12</f>
        <v>-1.1834319526627217E-2</v>
      </c>
      <c r="EA12" s="29"/>
      <c r="EC12" s="50"/>
      <c r="EF12" s="49"/>
      <c r="EG12" s="29"/>
      <c r="EH12" s="48"/>
      <c r="EI12" s="48"/>
      <c r="EK12" s="48"/>
      <c r="EL12" s="48"/>
      <c r="EM12" s="7"/>
      <c r="EO12" s="29">
        <v>113344</v>
      </c>
      <c r="EP12" s="48">
        <f t="shared" si="7"/>
        <v>3.7787303727322252E-2</v>
      </c>
      <c r="EQ12" s="257">
        <f t="shared" si="8"/>
        <v>-4.1682414415905242E-3</v>
      </c>
      <c r="ER12" s="4">
        <v>3</v>
      </c>
      <c r="ES12" s="48">
        <f t="shared" si="9"/>
        <v>1.7751479289940829E-2</v>
      </c>
      <c r="ET12" s="257">
        <f t="shared" si="10"/>
        <v>-2.9585798816568046E-2</v>
      </c>
      <c r="EU12" s="29"/>
      <c r="EV12" s="48"/>
      <c r="EW12" s="48"/>
      <c r="EZ12" s="49"/>
      <c r="FA12" s="29"/>
      <c r="FB12" s="48"/>
      <c r="FC12" s="48"/>
      <c r="FE12" s="48"/>
      <c r="FF12" s="48"/>
      <c r="FG12" s="7"/>
      <c r="FI12" s="29"/>
      <c r="FJ12" s="47"/>
      <c r="FK12" s="47"/>
      <c r="FL12" s="2"/>
      <c r="FM12" s="47"/>
      <c r="FN12" s="47"/>
      <c r="FO12" s="29"/>
      <c r="FP12" s="48"/>
      <c r="FQ12" s="48"/>
      <c r="FT12" s="49"/>
      <c r="FU12" s="29"/>
      <c r="FV12" s="48"/>
      <c r="FW12" s="48"/>
      <c r="FY12" s="48"/>
      <c r="FZ12" s="48"/>
      <c r="GA12" s="7"/>
      <c r="GC12" s="29"/>
      <c r="GD12" s="47"/>
      <c r="GE12" s="2"/>
      <c r="GF12" s="2"/>
      <c r="GG12" s="47"/>
      <c r="GH12" s="2"/>
      <c r="GI12" s="51"/>
      <c r="GN12" s="49"/>
      <c r="GU12" s="7"/>
      <c r="GW12" s="29"/>
      <c r="GX12" s="47"/>
      <c r="GY12" s="2"/>
      <c r="GZ12" s="2"/>
      <c r="HA12" s="47"/>
      <c r="HB12" s="2"/>
      <c r="HC12" s="51"/>
      <c r="HH12" s="49"/>
      <c r="HO12" s="7"/>
      <c r="HQ12" s="29"/>
      <c r="HR12" s="47"/>
      <c r="HS12" s="2"/>
      <c r="HT12" s="2"/>
      <c r="HU12" s="47"/>
      <c r="HV12" s="2"/>
      <c r="HW12" s="51"/>
      <c r="IB12" s="49"/>
      <c r="II12" s="7"/>
      <c r="IK12" s="29"/>
      <c r="IL12" s="47"/>
      <c r="IM12" s="2"/>
      <c r="IN12" s="2"/>
      <c r="IO12" s="47"/>
      <c r="IP12" s="2"/>
      <c r="IQ12" s="51"/>
      <c r="IV12" s="49"/>
    </row>
    <row r="13" spans="1:262" s="4" customFormat="1" ht="13.5" customHeight="1" x14ac:dyDescent="0.25">
      <c r="A13" s="52" t="s">
        <v>297</v>
      </c>
      <c r="B13" s="2" t="str">
        <f>VLOOKUP(A13,info_parties!A$1:Z$102,5,FALSE)</f>
        <v>Centre Party (Senterpartiet, SP)</v>
      </c>
      <c r="C13" s="7"/>
      <c r="D13" s="4">
        <v>7</v>
      </c>
      <c r="E13" s="29">
        <v>412187</v>
      </c>
      <c r="F13" s="48">
        <f t="shared" si="0"/>
        <v>0.16742304572515515</v>
      </c>
      <c r="G13" s="48">
        <v>0.10273474641755477</v>
      </c>
      <c r="H13" s="2">
        <v>32</v>
      </c>
      <c r="I13" s="47">
        <v>0.19399999999999998</v>
      </c>
      <c r="J13" s="47">
        <v>0.127</v>
      </c>
      <c r="K13" s="48"/>
      <c r="L13" s="48"/>
      <c r="M13" s="48"/>
      <c r="P13" s="49"/>
      <c r="Q13" s="29"/>
      <c r="R13" s="48"/>
      <c r="S13" s="48"/>
      <c r="U13" s="48"/>
      <c r="V13" s="48"/>
      <c r="W13" s="7"/>
      <c r="Y13" s="29">
        <v>204824</v>
      </c>
      <c r="Z13" s="48">
        <f t="shared" si="1"/>
        <v>7.926131537469995E-2</v>
      </c>
      <c r="AA13" s="47">
        <f t="shared" si="2"/>
        <v>-8.81617303504552E-2</v>
      </c>
      <c r="AB13" s="161">
        <v>11</v>
      </c>
      <c r="AC13" s="48">
        <v>6.7000000000000004E-2</v>
      </c>
      <c r="AD13" s="48">
        <v>-0.127</v>
      </c>
      <c r="AE13" s="29"/>
      <c r="AF13" s="48"/>
      <c r="AG13" s="48"/>
      <c r="AH13" s="160"/>
      <c r="AI13" s="48"/>
      <c r="AJ13" s="48"/>
      <c r="AK13" s="29"/>
      <c r="AM13" s="48"/>
      <c r="AO13" s="48"/>
      <c r="AP13" s="48"/>
      <c r="AQ13" s="7"/>
      <c r="AS13" s="29">
        <v>140287</v>
      </c>
      <c r="AT13" s="48">
        <f t="shared" si="3"/>
        <v>5.5629267751068676E-2</v>
      </c>
      <c r="AU13" s="47">
        <f t="shared" si="4"/>
        <v>-2.3632047623631275E-2</v>
      </c>
      <c r="AV13" s="161">
        <v>10</v>
      </c>
      <c r="AW13" s="48">
        <f>AV13/165</f>
        <v>6.0606060606060608E-2</v>
      </c>
      <c r="AX13" s="48">
        <v>-6.0606060606060606E-3</v>
      </c>
      <c r="AY13" s="29"/>
      <c r="AZ13" s="48"/>
      <c r="BA13" s="48"/>
      <c r="BB13" s="160"/>
      <c r="BC13" s="48"/>
      <c r="BD13" s="48"/>
      <c r="BE13" s="29"/>
      <c r="BF13" s="48"/>
      <c r="BG13" s="48"/>
      <c r="BI13" s="48"/>
      <c r="BJ13" s="48"/>
      <c r="BK13" s="167"/>
      <c r="BM13" s="29">
        <v>171063</v>
      </c>
      <c r="BN13" s="47">
        <f t="shared" si="5"/>
        <v>6.4839252189793056E-2</v>
      </c>
      <c r="BO13" s="47">
        <f t="shared" si="6"/>
        <v>9.2099844387243807E-3</v>
      </c>
      <c r="BP13" s="2">
        <v>11</v>
      </c>
      <c r="BQ13" s="162">
        <v>6.5000000000000002E-2</v>
      </c>
      <c r="BR13" s="162">
        <v>0.01</v>
      </c>
      <c r="BS13" s="29"/>
      <c r="BT13" s="48"/>
      <c r="BU13" s="48"/>
      <c r="BV13" s="160"/>
      <c r="BW13" s="48"/>
      <c r="BX13" s="48"/>
      <c r="BY13" s="29"/>
      <c r="BZ13" s="48"/>
      <c r="CA13" s="48"/>
      <c r="CC13" s="48"/>
      <c r="CD13" s="48"/>
      <c r="CE13" s="29"/>
      <c r="CG13" s="29">
        <v>165006</v>
      </c>
      <c r="CH13" s="162">
        <v>6.2000000000000006E-2</v>
      </c>
      <c r="CI13" s="162">
        <v>-3.0000000000000001E-3</v>
      </c>
      <c r="CJ13" s="2">
        <v>11</v>
      </c>
      <c r="CK13" s="162">
        <v>6.5000000000000002E-2</v>
      </c>
      <c r="CL13" s="162">
        <v>0</v>
      </c>
      <c r="CM13" s="29"/>
      <c r="CN13" s="48"/>
      <c r="CO13" s="48"/>
      <c r="CP13" s="160"/>
      <c r="CQ13" s="48"/>
      <c r="CR13" s="48"/>
      <c r="CS13" s="29"/>
      <c r="CT13" s="48"/>
      <c r="CU13" s="48"/>
      <c r="CW13" s="48"/>
      <c r="CX13" s="48"/>
      <c r="CY13" s="7"/>
      <c r="DA13" s="29">
        <v>155357</v>
      </c>
      <c r="DB13" s="47">
        <f t="shared" si="11"/>
        <v>5.4779822187807872E-2</v>
      </c>
      <c r="DC13" s="47">
        <f t="shared" si="12"/>
        <v>-7.2201778121921342E-3</v>
      </c>
      <c r="DD13" s="2">
        <v>10</v>
      </c>
      <c r="DE13" s="47">
        <f t="shared" si="13"/>
        <v>5.9171597633136092E-2</v>
      </c>
      <c r="DF13" s="47">
        <f t="shared" si="14"/>
        <v>-5.8284023668639107E-3</v>
      </c>
      <c r="DG13" s="29"/>
      <c r="DH13" s="48"/>
      <c r="DI13" s="48"/>
      <c r="DJ13" s="160"/>
      <c r="DK13" s="48"/>
      <c r="DL13" s="48"/>
      <c r="DM13" s="29"/>
      <c r="DN13" s="48"/>
      <c r="DO13" s="48"/>
      <c r="DQ13" s="48"/>
      <c r="DR13" s="48"/>
      <c r="DS13" s="7"/>
      <c r="DU13" s="255">
        <v>302017</v>
      </c>
      <c r="DV13" s="47">
        <f t="shared" si="15"/>
        <v>0.10318890433218671</v>
      </c>
      <c r="DW13" s="47">
        <f t="shared" si="16"/>
        <v>4.8409082144378834E-2</v>
      </c>
      <c r="DX13" s="2">
        <v>19</v>
      </c>
      <c r="DY13" s="47">
        <f t="shared" si="17"/>
        <v>0.11242603550295859</v>
      </c>
      <c r="DZ13" s="47">
        <f t="shared" si="18"/>
        <v>5.3254437869822494E-2</v>
      </c>
      <c r="EA13" s="29"/>
      <c r="EC13" s="50"/>
      <c r="EF13" s="49"/>
      <c r="EG13" s="29"/>
      <c r="EH13" s="48"/>
      <c r="EI13" s="48"/>
      <c r="EK13" s="48"/>
      <c r="EL13" s="48"/>
      <c r="EM13" s="7"/>
      <c r="EO13" s="29">
        <v>402961</v>
      </c>
      <c r="EP13" s="48">
        <f t="shared" ref="EP13:EP14" si="19">EO13/EM$7</f>
        <v>0.13434155929970268</v>
      </c>
      <c r="EQ13" s="257">
        <f t="shared" ref="EQ13:EQ14" si="20">EP13-DV13</f>
        <v>3.1152654967515972E-2</v>
      </c>
      <c r="ER13" s="4">
        <v>28</v>
      </c>
      <c r="ES13" s="48">
        <f t="shared" ref="ES13:ES14" si="21">ER13/EM$3</f>
        <v>0.16568047337278108</v>
      </c>
      <c r="ET13" s="257">
        <f t="shared" ref="ET13:ET14" si="22">ES13-DY13</f>
        <v>5.3254437869822494E-2</v>
      </c>
      <c r="EU13" s="29"/>
      <c r="EV13" s="48"/>
      <c r="EW13" s="48"/>
      <c r="EZ13" s="49"/>
      <c r="FA13" s="29"/>
      <c r="FB13" s="48"/>
      <c r="FC13" s="48"/>
      <c r="FE13" s="48"/>
      <c r="FF13" s="48"/>
      <c r="FG13" s="7"/>
      <c r="FI13" s="29"/>
      <c r="FJ13" s="47"/>
      <c r="FK13" s="47"/>
      <c r="FL13" s="2"/>
      <c r="FM13" s="47"/>
      <c r="FN13" s="47"/>
      <c r="FO13" s="29"/>
      <c r="FP13" s="48"/>
      <c r="FQ13" s="48"/>
      <c r="FT13" s="49"/>
      <c r="FU13" s="29"/>
      <c r="FV13" s="48"/>
      <c r="FW13" s="48"/>
      <c r="FY13" s="48"/>
      <c r="FZ13" s="48"/>
      <c r="GA13" s="7"/>
      <c r="GB13" s="53"/>
      <c r="GC13" s="53"/>
      <c r="GD13" s="54"/>
      <c r="GE13" s="2"/>
      <c r="GF13" s="55"/>
      <c r="GG13" s="54"/>
      <c r="GH13" s="2"/>
      <c r="GI13" s="56"/>
      <c r="GJ13" s="2"/>
      <c r="GK13" s="2"/>
      <c r="GL13" s="2"/>
      <c r="GM13" s="2"/>
      <c r="GN13" s="57"/>
      <c r="GO13" s="2"/>
      <c r="GP13" s="2"/>
      <c r="GQ13" s="2"/>
      <c r="GR13" s="2"/>
      <c r="GS13" s="2"/>
      <c r="GT13" s="2"/>
      <c r="GU13" s="7"/>
      <c r="GV13" s="53"/>
      <c r="GW13" s="53"/>
      <c r="GX13" s="54"/>
      <c r="GY13" s="2"/>
      <c r="GZ13" s="55"/>
      <c r="HA13" s="54"/>
      <c r="HB13" s="2"/>
      <c r="HC13" s="56"/>
      <c r="HD13" s="2"/>
      <c r="HE13" s="2"/>
      <c r="HF13" s="2"/>
      <c r="HG13" s="2"/>
      <c r="HH13" s="57"/>
      <c r="HI13" s="2"/>
      <c r="HJ13" s="2"/>
      <c r="HK13" s="2"/>
      <c r="HL13" s="2"/>
      <c r="HM13" s="2"/>
      <c r="HN13" s="2"/>
      <c r="HO13" s="7"/>
      <c r="HP13" s="53"/>
      <c r="HQ13" s="53"/>
      <c r="HR13" s="54"/>
      <c r="HS13" s="2"/>
      <c r="HT13" s="55"/>
      <c r="HU13" s="54"/>
      <c r="HV13" s="2"/>
      <c r="HW13" s="56"/>
      <c r="HX13" s="2"/>
      <c r="HY13" s="2"/>
      <c r="HZ13" s="2"/>
      <c r="IA13" s="2"/>
      <c r="IB13" s="57"/>
      <c r="IC13" s="2"/>
      <c r="ID13" s="2"/>
      <c r="IE13" s="2"/>
      <c r="IF13" s="2"/>
      <c r="IG13" s="2"/>
      <c r="IH13" s="2"/>
      <c r="II13" s="7"/>
      <c r="IJ13" s="53"/>
      <c r="IK13" s="53"/>
      <c r="IL13" s="54"/>
      <c r="IM13" s="2"/>
      <c r="IN13" s="55"/>
      <c r="IO13" s="54"/>
      <c r="IP13" s="2"/>
      <c r="IQ13" s="56"/>
      <c r="IR13" s="2"/>
      <c r="IS13" s="2"/>
      <c r="IT13" s="2"/>
      <c r="IU13" s="2"/>
      <c r="IV13" s="57"/>
      <c r="IW13" s="2"/>
      <c r="IX13" s="2"/>
      <c r="IY13" s="2"/>
      <c r="IZ13" s="2"/>
      <c r="JA13" s="2"/>
      <c r="JB13" s="2"/>
    </row>
    <row r="14" spans="1:262" s="4" customFormat="1" ht="13.5" customHeight="1" x14ac:dyDescent="0.25">
      <c r="A14" s="46" t="s">
        <v>298</v>
      </c>
      <c r="B14" s="2" t="str">
        <f>VLOOKUP(A14,info_parties!A$1:Z$102,5,FALSE)</f>
        <v>Liberal Party (Venstre, V)</v>
      </c>
      <c r="C14" s="7"/>
      <c r="D14" s="4">
        <v>1</v>
      </c>
      <c r="E14" s="29">
        <v>88985</v>
      </c>
      <c r="F14" s="48">
        <f t="shared" si="0"/>
        <v>3.6144128087137468E-2</v>
      </c>
      <c r="G14" s="48">
        <v>4.1378310729314194E-3</v>
      </c>
      <c r="H14" s="2">
        <v>1</v>
      </c>
      <c r="I14" s="47">
        <v>6.0000000000000001E-3</v>
      </c>
      <c r="J14" s="48">
        <v>6.0606060606060597E-3</v>
      </c>
      <c r="K14" s="48"/>
      <c r="L14" s="48"/>
      <c r="M14" s="48"/>
      <c r="P14" s="49"/>
      <c r="Q14" s="29"/>
      <c r="R14" s="48"/>
      <c r="S14" s="48"/>
      <c r="U14" s="48"/>
      <c r="V14" s="48"/>
      <c r="W14" s="7"/>
      <c r="Y14" s="29">
        <v>115077</v>
      </c>
      <c r="Z14" s="48">
        <f t="shared" si="1"/>
        <v>4.453166811201005E-2</v>
      </c>
      <c r="AA14" s="47">
        <f t="shared" si="2"/>
        <v>8.387540024872582E-3</v>
      </c>
      <c r="AB14" s="161">
        <v>6</v>
      </c>
      <c r="AC14" s="48">
        <v>3.6000000000000004E-2</v>
      </c>
      <c r="AD14" s="48">
        <v>0.03</v>
      </c>
      <c r="AE14" s="29"/>
      <c r="AF14" s="48"/>
      <c r="AG14" s="48"/>
      <c r="AH14" s="160"/>
      <c r="AI14" s="48"/>
      <c r="AJ14" s="48"/>
      <c r="AK14" s="29"/>
      <c r="AM14" s="48"/>
      <c r="AO14" s="48"/>
      <c r="AP14" s="48"/>
      <c r="AQ14" s="7"/>
      <c r="AS14" s="29">
        <v>98486</v>
      </c>
      <c r="AT14" s="48">
        <f t="shared" si="3"/>
        <v>3.9053540696798346E-2</v>
      </c>
      <c r="AU14" s="47">
        <f t="shared" si="4"/>
        <v>-5.4781274152117046E-3</v>
      </c>
      <c r="AV14" s="161">
        <v>2</v>
      </c>
      <c r="AW14" s="48">
        <v>1.2E-2</v>
      </c>
      <c r="AX14" s="48">
        <v>-2.4242424242424242E-2</v>
      </c>
      <c r="AY14" s="29"/>
      <c r="AZ14" s="48"/>
      <c r="BA14" s="48"/>
      <c r="BB14" s="160"/>
      <c r="BC14" s="48"/>
      <c r="BD14" s="48"/>
      <c r="BE14" s="29"/>
      <c r="BF14" s="48"/>
      <c r="BG14" s="48"/>
      <c r="BI14" s="48"/>
      <c r="BJ14" s="48"/>
      <c r="BK14" s="167"/>
      <c r="BM14" s="29">
        <v>156113</v>
      </c>
      <c r="BN14" s="47">
        <f t="shared" si="5"/>
        <v>5.9172645031977479E-2</v>
      </c>
      <c r="BO14" s="47">
        <f t="shared" si="6"/>
        <v>2.0119104335179133E-2</v>
      </c>
      <c r="BP14" s="2">
        <v>10</v>
      </c>
      <c r="BQ14" s="162">
        <v>5.9000000000000004E-2</v>
      </c>
      <c r="BR14" s="162">
        <v>0.08</v>
      </c>
      <c r="BS14" s="29"/>
      <c r="BT14" s="48"/>
      <c r="BU14" s="48"/>
      <c r="BV14" s="160"/>
      <c r="BW14" s="48"/>
      <c r="BX14" s="48"/>
      <c r="BY14" s="29"/>
      <c r="BZ14" s="48"/>
      <c r="CA14" s="48"/>
      <c r="CC14" s="48"/>
      <c r="CD14" s="48"/>
      <c r="CE14" s="29"/>
      <c r="CG14" s="29">
        <v>104144</v>
      </c>
      <c r="CH14" s="162">
        <v>3.9E-2</v>
      </c>
      <c r="CI14" s="162">
        <v>-0.02</v>
      </c>
      <c r="CJ14" s="2">
        <v>2</v>
      </c>
      <c r="CK14" s="162">
        <v>1.1000000000000001E-2</v>
      </c>
      <c r="CL14" s="162">
        <v>-4.8484848484848485E-2</v>
      </c>
      <c r="CM14" s="29"/>
      <c r="CN14" s="48"/>
      <c r="CO14" s="48"/>
      <c r="CP14" s="160"/>
      <c r="CQ14" s="48"/>
      <c r="CR14" s="48"/>
      <c r="CS14" s="29"/>
      <c r="CT14" s="48"/>
      <c r="CU14" s="48"/>
      <c r="CW14" s="48"/>
      <c r="CX14" s="48"/>
      <c r="CY14" s="7"/>
      <c r="DA14" s="29">
        <v>148276</v>
      </c>
      <c r="DB14" s="47">
        <f t="shared" si="11"/>
        <v>5.2283018561889064E-2</v>
      </c>
      <c r="DC14" s="47">
        <f t="shared" si="12"/>
        <v>1.3283018561889064E-2</v>
      </c>
      <c r="DD14" s="2">
        <v>9</v>
      </c>
      <c r="DE14" s="47">
        <f t="shared" si="13"/>
        <v>5.3254437869822487E-2</v>
      </c>
      <c r="DF14" s="47">
        <f t="shared" si="14"/>
        <v>4.2254437869822484E-2</v>
      </c>
      <c r="DG14" s="29"/>
      <c r="DH14" s="48"/>
      <c r="DI14" s="48"/>
      <c r="DJ14" s="160"/>
      <c r="DK14" s="48"/>
      <c r="DL14" s="48"/>
      <c r="DM14" s="29"/>
      <c r="DN14" s="48"/>
      <c r="DO14" s="48"/>
      <c r="DQ14" s="48"/>
      <c r="DR14" s="48"/>
      <c r="DS14" s="7"/>
      <c r="DU14" s="255">
        <v>127910</v>
      </c>
      <c r="DV14" s="47">
        <f t="shared" si="15"/>
        <v>4.3702482817622852E-2</v>
      </c>
      <c r="DW14" s="47">
        <f t="shared" si="16"/>
        <v>-8.5805357442662114E-3</v>
      </c>
      <c r="DX14" s="2">
        <v>8</v>
      </c>
      <c r="DY14" s="47">
        <f t="shared" si="17"/>
        <v>4.7337278106508875E-2</v>
      </c>
      <c r="DZ14" s="47">
        <f t="shared" si="18"/>
        <v>-5.9171597633136119E-3</v>
      </c>
      <c r="EA14" s="29"/>
      <c r="EC14" s="50"/>
      <c r="EF14" s="49"/>
      <c r="EG14" s="29"/>
      <c r="EH14" s="48"/>
      <c r="EI14" s="48"/>
      <c r="EK14" s="48"/>
      <c r="EL14" s="48"/>
      <c r="EM14" s="7"/>
      <c r="EO14" s="29">
        <v>137433</v>
      </c>
      <c r="EP14" s="48">
        <f t="shared" si="19"/>
        <v>4.5818239281806526E-2</v>
      </c>
      <c r="EQ14" s="257">
        <f t="shared" si="20"/>
        <v>2.115756464183674E-3</v>
      </c>
      <c r="ER14" s="4">
        <v>8</v>
      </c>
      <c r="ES14" s="48">
        <f t="shared" si="21"/>
        <v>4.7337278106508875E-2</v>
      </c>
      <c r="ET14" s="257">
        <f t="shared" si="22"/>
        <v>0</v>
      </c>
      <c r="EU14" s="29"/>
      <c r="EV14" s="48"/>
      <c r="EW14" s="48"/>
      <c r="EZ14" s="49"/>
      <c r="FA14" s="29"/>
      <c r="FB14" s="48"/>
      <c r="FC14" s="48"/>
      <c r="FE14" s="48"/>
      <c r="FF14" s="48"/>
      <c r="FG14" s="7"/>
      <c r="FI14" s="29"/>
      <c r="FJ14" s="47"/>
      <c r="FK14" s="47"/>
      <c r="FL14" s="2"/>
      <c r="FM14" s="47"/>
      <c r="FN14" s="47"/>
      <c r="FO14" s="29"/>
      <c r="FP14" s="48"/>
      <c r="FQ14" s="48"/>
      <c r="FT14" s="49"/>
      <c r="FU14" s="29"/>
      <c r="FV14" s="48"/>
      <c r="FW14" s="48"/>
      <c r="FY14" s="48"/>
      <c r="FZ14" s="48"/>
      <c r="GA14" s="7"/>
      <c r="GC14" s="29"/>
      <c r="GD14" s="47"/>
      <c r="GE14" s="2"/>
      <c r="GF14" s="58"/>
      <c r="GG14" s="47"/>
      <c r="GH14" s="2"/>
      <c r="GI14" s="51"/>
      <c r="GN14" s="49"/>
      <c r="GU14" s="7"/>
      <c r="GW14" s="29"/>
      <c r="GX14" s="47"/>
      <c r="GY14" s="2"/>
      <c r="GZ14" s="58"/>
      <c r="HA14" s="47"/>
      <c r="HB14" s="2"/>
      <c r="HC14" s="51"/>
      <c r="HH14" s="49"/>
      <c r="HO14" s="7"/>
      <c r="HQ14" s="29"/>
      <c r="HR14" s="47"/>
      <c r="HS14" s="2"/>
      <c r="HT14" s="58"/>
      <c r="HU14" s="47"/>
      <c r="HV14" s="2"/>
      <c r="HW14" s="51"/>
      <c r="IB14" s="49"/>
      <c r="II14" s="7"/>
      <c r="IK14" s="29"/>
      <c r="IL14" s="47"/>
      <c r="IM14" s="2"/>
      <c r="IN14" s="58"/>
      <c r="IO14" s="47"/>
      <c r="IP14" s="2"/>
      <c r="IQ14" s="51"/>
      <c r="IV14" s="49"/>
    </row>
    <row r="15" spans="1:262" s="4" customFormat="1" ht="13.5" customHeight="1" x14ac:dyDescent="0.25">
      <c r="A15" s="46" t="s">
        <v>299</v>
      </c>
      <c r="B15" s="2" t="str">
        <f>VLOOKUP(A15,info_parties!A$1:Z$102,5,FALSE)</f>
        <v>Høyre (Conservative, H)</v>
      </c>
      <c r="C15" s="7"/>
      <c r="D15" s="4">
        <v>2</v>
      </c>
      <c r="E15" s="29">
        <v>419373</v>
      </c>
      <c r="F15" s="48">
        <f t="shared" si="0"/>
        <v>0.17034187141975726</v>
      </c>
      <c r="G15" s="48">
        <v>-5.2003313132011064E-2</v>
      </c>
      <c r="H15" s="2">
        <v>28</v>
      </c>
      <c r="I15" s="47">
        <v>0.17</v>
      </c>
      <c r="J15" s="48">
        <v>-5.4000000000000006E-2</v>
      </c>
      <c r="K15" s="48"/>
      <c r="L15" s="48"/>
      <c r="M15" s="48"/>
      <c r="P15" s="49"/>
      <c r="Q15" s="29"/>
      <c r="R15" s="48"/>
      <c r="S15" s="48"/>
      <c r="U15" s="48"/>
      <c r="V15" s="48"/>
      <c r="W15" s="7"/>
      <c r="Y15" s="29">
        <v>370441</v>
      </c>
      <c r="Z15" s="48">
        <f t="shared" si="1"/>
        <v>0.14335058845017784</v>
      </c>
      <c r="AA15" s="47">
        <f t="shared" si="2"/>
        <v>-2.6991282969579422E-2</v>
      </c>
      <c r="AB15" s="161">
        <v>23</v>
      </c>
      <c r="AC15" s="48">
        <v>0.13900000000000001</v>
      </c>
      <c r="AD15" s="48">
        <v>-0.03</v>
      </c>
      <c r="AE15" s="29"/>
      <c r="AF15" s="48"/>
      <c r="AG15" s="48"/>
      <c r="AH15" s="160"/>
      <c r="AI15" s="48"/>
      <c r="AJ15" s="48"/>
      <c r="AK15" s="29"/>
      <c r="AM15" s="48"/>
      <c r="AO15" s="48"/>
      <c r="AP15" s="48"/>
      <c r="AQ15" s="7"/>
      <c r="AS15" s="29">
        <v>534852</v>
      </c>
      <c r="AT15" s="48">
        <f t="shared" si="3"/>
        <v>0.21208968126194574</v>
      </c>
      <c r="AU15" s="47">
        <f t="shared" si="4"/>
        <v>6.8739092811767905E-2</v>
      </c>
      <c r="AV15" s="161">
        <v>38</v>
      </c>
      <c r="AW15" s="48">
        <v>0.23</v>
      </c>
      <c r="AX15" s="48">
        <v>9.0909090909090912E-2</v>
      </c>
      <c r="AY15" s="29"/>
      <c r="AZ15" s="48"/>
      <c r="BA15" s="48"/>
      <c r="BB15" s="160"/>
      <c r="BC15" s="48"/>
      <c r="BD15" s="48"/>
      <c r="BE15" s="29"/>
      <c r="BF15" s="48"/>
      <c r="BG15" s="48"/>
      <c r="BI15" s="48"/>
      <c r="BJ15" s="48"/>
      <c r="BK15" s="167"/>
      <c r="BM15" s="29">
        <v>371948</v>
      </c>
      <c r="BN15" s="47">
        <f t="shared" si="5"/>
        <v>0.14098215378830692</v>
      </c>
      <c r="BO15" s="47">
        <f t="shared" si="6"/>
        <v>-7.1107527473638826E-2</v>
      </c>
      <c r="BP15" s="2">
        <v>23</v>
      </c>
      <c r="BQ15" s="162">
        <v>0.13600000000000001</v>
      </c>
      <c r="BR15" s="162">
        <v>-0.15</v>
      </c>
      <c r="BS15" s="29"/>
      <c r="BT15" s="48"/>
      <c r="BU15" s="48"/>
      <c r="BV15" s="160"/>
      <c r="BW15" s="48"/>
      <c r="BX15" s="48"/>
      <c r="BY15" s="29"/>
      <c r="BZ15" s="48"/>
      <c r="CA15" s="48"/>
      <c r="CC15" s="48"/>
      <c r="CD15" s="48"/>
      <c r="CE15" s="29"/>
      <c r="CG15" s="29">
        <v>462458</v>
      </c>
      <c r="CH15" s="162">
        <v>0.17199999999999999</v>
      </c>
      <c r="CI15" s="162">
        <v>3.1000000000000003E-2</v>
      </c>
      <c r="CJ15" s="2">
        <v>30</v>
      </c>
      <c r="CK15" s="162">
        <v>0.17800000000000002</v>
      </c>
      <c r="CL15" s="162">
        <v>4.2424242424242427E-2</v>
      </c>
      <c r="CM15" s="29"/>
      <c r="CN15" s="48"/>
      <c r="CO15" s="48"/>
      <c r="CP15" s="160"/>
      <c r="CQ15" s="48"/>
      <c r="CR15" s="48"/>
      <c r="CS15" s="29"/>
      <c r="CT15" s="48"/>
      <c r="CU15" s="48"/>
      <c r="CW15" s="48"/>
      <c r="CX15" s="48"/>
      <c r="CY15" s="7"/>
      <c r="DA15" s="29">
        <v>760233</v>
      </c>
      <c r="DB15" s="47">
        <f t="shared" si="11"/>
        <v>0.26806277516496674</v>
      </c>
      <c r="DC15" s="47">
        <f t="shared" si="12"/>
        <v>9.6062775164966752E-2</v>
      </c>
      <c r="DD15" s="2">
        <v>48</v>
      </c>
      <c r="DE15" s="47">
        <f t="shared" si="13"/>
        <v>0.28402366863905326</v>
      </c>
      <c r="DF15" s="47">
        <f t="shared" si="14"/>
        <v>0.10602366863905324</v>
      </c>
      <c r="DG15" s="29"/>
      <c r="DH15" s="48"/>
      <c r="DI15" s="48"/>
      <c r="DJ15" s="160"/>
      <c r="DK15" s="48"/>
      <c r="DL15" s="48"/>
      <c r="DM15" s="29"/>
      <c r="DN15" s="48"/>
      <c r="DO15" s="48"/>
      <c r="DQ15" s="48"/>
      <c r="DR15" s="48"/>
      <c r="DS15" s="7"/>
      <c r="DU15" s="255">
        <v>732895</v>
      </c>
      <c r="DV15" s="47">
        <f t="shared" si="15"/>
        <v>0.25040521573467045</v>
      </c>
      <c r="DW15" s="47">
        <f t="shared" si="16"/>
        <v>-1.7657559430296288E-2</v>
      </c>
      <c r="DX15" s="2">
        <v>45</v>
      </c>
      <c r="DY15" s="47">
        <f t="shared" si="17"/>
        <v>0.26627218934911245</v>
      </c>
      <c r="DZ15" s="47">
        <f t="shared" si="18"/>
        <v>-1.7751479289940808E-2</v>
      </c>
      <c r="EA15" s="29"/>
      <c r="EC15" s="50"/>
      <c r="EF15" s="49"/>
      <c r="EG15" s="29"/>
      <c r="EH15" s="48"/>
      <c r="EI15" s="48"/>
      <c r="EK15" s="48"/>
      <c r="EL15" s="48"/>
      <c r="EM15" s="7"/>
      <c r="EO15" s="29">
        <v>607316</v>
      </c>
      <c r="EP15" s="48">
        <f t="shared" ref="EP15" si="23">EO15/EM$7</f>
        <v>0.20247065703047748</v>
      </c>
      <c r="EQ15" s="257">
        <f t="shared" ref="EQ15" si="24">EP15-DV15</f>
        <v>-4.793455870419297E-2</v>
      </c>
      <c r="ER15" s="4">
        <v>36</v>
      </c>
      <c r="ES15" s="48">
        <f t="shared" ref="ES15" si="25">ER15/EM$3</f>
        <v>0.21301775147928995</v>
      </c>
      <c r="ET15" s="257">
        <f t="shared" ref="ET15" si="26">ES15-DY15</f>
        <v>-5.3254437869822507E-2</v>
      </c>
      <c r="EU15" s="29"/>
      <c r="EV15" s="48"/>
      <c r="EW15" s="48"/>
      <c r="EZ15" s="49"/>
      <c r="FA15" s="29"/>
      <c r="FB15" s="48"/>
      <c r="FC15" s="48"/>
      <c r="FE15" s="48"/>
      <c r="FF15" s="48"/>
      <c r="FG15" s="7"/>
      <c r="FI15" s="29"/>
      <c r="FJ15" s="47"/>
      <c r="FK15" s="47"/>
      <c r="FL15" s="2"/>
      <c r="FM15" s="47"/>
      <c r="FN15" s="47"/>
      <c r="FO15" s="29"/>
      <c r="FP15" s="48"/>
      <c r="FQ15" s="48"/>
      <c r="FT15" s="49"/>
      <c r="FU15" s="29"/>
      <c r="FV15" s="48"/>
      <c r="FW15" s="48"/>
      <c r="FY15" s="48"/>
      <c r="FZ15" s="48"/>
      <c r="GA15" s="7"/>
      <c r="GC15" s="2"/>
      <c r="GD15" s="47"/>
      <c r="GE15" s="2"/>
      <c r="GF15" s="2"/>
      <c r="GG15" s="47"/>
      <c r="GH15" s="2"/>
      <c r="GI15" s="51"/>
      <c r="GN15" s="49"/>
      <c r="GU15" s="7"/>
      <c r="GW15" s="2"/>
      <c r="GX15" s="47"/>
      <c r="GY15" s="2"/>
      <c r="GZ15" s="2"/>
      <c r="HA15" s="47"/>
      <c r="HB15" s="2"/>
      <c r="HC15" s="51"/>
      <c r="HH15" s="49"/>
      <c r="HO15" s="7"/>
      <c r="HQ15" s="2"/>
      <c r="HR15" s="47"/>
      <c r="HS15" s="2"/>
      <c r="HT15" s="2"/>
      <c r="HU15" s="47"/>
      <c r="HV15" s="2"/>
      <c r="HW15" s="51"/>
      <c r="IB15" s="49"/>
      <c r="II15" s="7"/>
      <c r="IK15" s="2"/>
      <c r="IL15" s="47"/>
      <c r="IM15" s="2"/>
      <c r="IN15" s="2"/>
      <c r="IO15" s="47"/>
      <c r="IP15" s="2"/>
      <c r="IQ15" s="51"/>
      <c r="IV15" s="49"/>
    </row>
    <row r="16" spans="1:262" s="4" customFormat="1" ht="13.5" customHeight="1" x14ac:dyDescent="0.25">
      <c r="A16" s="46" t="s">
        <v>300</v>
      </c>
      <c r="B16" s="2" t="str">
        <f>VLOOKUP(A16,info_parties!A$1:Z$102,5,FALSE)</f>
        <v>Socialistic Left Party (Sosialistisk Venstreparti, SV)</v>
      </c>
      <c r="C16" s="7"/>
      <c r="D16" s="4">
        <v>14</v>
      </c>
      <c r="E16" s="29">
        <v>194663</v>
      </c>
      <c r="F16" s="48">
        <f t="shared" si="0"/>
        <v>7.9068656580619665E-2</v>
      </c>
      <c r="G16" s="48">
        <v>-2.1694901715862747E-2</v>
      </c>
      <c r="H16" s="2">
        <v>13</v>
      </c>
      <c r="I16" s="47">
        <v>7.9000000000000001E-2</v>
      </c>
      <c r="J16" s="47">
        <v>-2.4E-2</v>
      </c>
      <c r="K16" s="48"/>
      <c r="L16" s="48"/>
      <c r="M16" s="48"/>
      <c r="P16" s="49"/>
      <c r="Q16" s="29"/>
      <c r="R16" s="48"/>
      <c r="S16" s="48"/>
      <c r="U16" s="48"/>
      <c r="V16" s="48"/>
      <c r="W16" s="7"/>
      <c r="Y16" s="29">
        <v>155307</v>
      </c>
      <c r="Z16" s="48">
        <f t="shared" si="1"/>
        <v>6.0099583578577344E-2</v>
      </c>
      <c r="AA16" s="47">
        <f t="shared" si="2"/>
        <v>-1.8969073002042321E-2</v>
      </c>
      <c r="AB16" s="161">
        <v>9</v>
      </c>
      <c r="AC16" s="48">
        <v>5.5E-2</v>
      </c>
      <c r="AD16" s="48">
        <v>-2.4E-2</v>
      </c>
      <c r="AE16" s="29"/>
      <c r="AF16" s="48"/>
      <c r="AG16" s="48"/>
      <c r="AH16" s="160"/>
      <c r="AI16" s="48"/>
      <c r="AJ16" s="48"/>
      <c r="AK16" s="29"/>
      <c r="AM16" s="48"/>
      <c r="AO16" s="48"/>
      <c r="AP16" s="48"/>
      <c r="AQ16" s="7"/>
      <c r="AS16" s="29">
        <v>316397</v>
      </c>
      <c r="AT16" s="48">
        <f t="shared" si="3"/>
        <v>0.12546375236932056</v>
      </c>
      <c r="AU16" s="47">
        <f t="shared" si="4"/>
        <v>6.5364168790743221E-2</v>
      </c>
      <c r="AV16" s="161">
        <v>23</v>
      </c>
      <c r="AW16" s="48">
        <f>AV16/165</f>
        <v>0.1393939393939394</v>
      </c>
      <c r="AX16" s="48">
        <v>8.4848484848484854E-2</v>
      </c>
      <c r="AY16" s="29"/>
      <c r="AZ16" s="48"/>
      <c r="BA16" s="48"/>
      <c r="BB16" s="160"/>
      <c r="BC16" s="48"/>
      <c r="BD16" s="48"/>
      <c r="BE16" s="29"/>
      <c r="BF16" s="48"/>
      <c r="BG16" s="48"/>
      <c r="BI16" s="48"/>
      <c r="BJ16" s="48"/>
      <c r="BK16" s="167"/>
      <c r="BM16" s="29">
        <v>232971</v>
      </c>
      <c r="BN16" s="47">
        <f t="shared" si="5"/>
        <v>8.8304691382170772E-2</v>
      </c>
      <c r="BO16" s="47">
        <f t="shared" si="6"/>
        <v>-3.7159060987149786E-2</v>
      </c>
      <c r="BP16" s="2">
        <v>15</v>
      </c>
      <c r="BQ16" s="162">
        <v>8.900000000000001E-2</v>
      </c>
      <c r="BR16" s="162">
        <v>-0.08</v>
      </c>
      <c r="BS16" s="29"/>
      <c r="BT16" s="48"/>
      <c r="BU16" s="48"/>
      <c r="BV16" s="160"/>
      <c r="BW16" s="48"/>
      <c r="BX16" s="48"/>
      <c r="BY16" s="29"/>
      <c r="BZ16" s="48"/>
      <c r="CA16" s="48"/>
      <c r="CC16" s="48"/>
      <c r="CD16" s="48"/>
      <c r="CE16" s="29"/>
      <c r="CG16" s="29">
        <v>166361</v>
      </c>
      <c r="CH16" s="162">
        <v>6.2000000000000006E-2</v>
      </c>
      <c r="CI16" s="162">
        <v>-2.6000000000000002E-2</v>
      </c>
      <c r="CJ16" s="2">
        <v>11</v>
      </c>
      <c r="CK16" s="162">
        <v>6.5000000000000002E-2</v>
      </c>
      <c r="CL16" s="162">
        <v>-2.4242424242424242E-2</v>
      </c>
      <c r="CM16" s="29"/>
      <c r="CN16" s="48"/>
      <c r="CO16" s="48"/>
      <c r="CP16" s="160"/>
      <c r="CQ16" s="48"/>
      <c r="CR16" s="48"/>
      <c r="CS16" s="29"/>
      <c r="CT16" s="48"/>
      <c r="CU16" s="48"/>
      <c r="CW16" s="48"/>
      <c r="CX16" s="48"/>
      <c r="CY16" s="7"/>
      <c r="DA16" s="29">
        <v>116014</v>
      </c>
      <c r="DB16" s="47">
        <f t="shared" si="11"/>
        <v>4.0907241329945492E-2</v>
      </c>
      <c r="DC16" s="47">
        <f t="shared" si="12"/>
        <v>-2.1092758670054515E-2</v>
      </c>
      <c r="DD16" s="2">
        <v>7</v>
      </c>
      <c r="DE16" s="47">
        <f t="shared" si="13"/>
        <v>4.142011834319527E-2</v>
      </c>
      <c r="DF16" s="47">
        <f t="shared" si="14"/>
        <v>-2.3579881656804733E-2</v>
      </c>
      <c r="DG16" s="29"/>
      <c r="DH16" s="48"/>
      <c r="DI16" s="48"/>
      <c r="DJ16" s="160"/>
      <c r="DK16" s="48"/>
      <c r="DL16" s="48"/>
      <c r="DM16" s="29"/>
      <c r="DN16" s="48"/>
      <c r="DO16" s="48"/>
      <c r="DQ16" s="48"/>
      <c r="DR16" s="48"/>
      <c r="DS16" s="7"/>
      <c r="DU16" s="255">
        <v>176222</v>
      </c>
      <c r="DV16" s="47">
        <f t="shared" si="15"/>
        <v>6.0209044852530175E-2</v>
      </c>
      <c r="DW16" s="47">
        <f t="shared" si="16"/>
        <v>1.9301803522584683E-2</v>
      </c>
      <c r="DX16" s="2">
        <v>11</v>
      </c>
      <c r="DY16" s="47">
        <f t="shared" si="17"/>
        <v>6.5088757396449703E-2</v>
      </c>
      <c r="DZ16" s="47">
        <f t="shared" si="18"/>
        <v>2.3668639053254434E-2</v>
      </c>
      <c r="EA16" s="29"/>
      <c r="EC16" s="50"/>
      <c r="EF16" s="49"/>
      <c r="EG16" s="29"/>
      <c r="EH16" s="48"/>
      <c r="EI16" s="48"/>
      <c r="EK16" s="48"/>
      <c r="EL16" s="48"/>
      <c r="EM16" s="7"/>
      <c r="EO16" s="29">
        <v>228063</v>
      </c>
      <c r="EP16" s="48">
        <f t="shared" ref="EP16" si="27">EO16/EM$7</f>
        <v>7.6033013216088144E-2</v>
      </c>
      <c r="EQ16" s="257">
        <f t="shared" ref="EQ16" si="28">EP16-DV16</f>
        <v>1.5823968363557969E-2</v>
      </c>
      <c r="ER16" s="4">
        <v>13</v>
      </c>
      <c r="ES16" s="48">
        <f t="shared" ref="ES16" si="29">ER16/EM$3</f>
        <v>7.6923076923076927E-2</v>
      </c>
      <c r="ET16" s="257">
        <f t="shared" ref="ET16" si="30">ES16-DY16</f>
        <v>1.1834319526627224E-2</v>
      </c>
      <c r="EU16" s="29"/>
      <c r="EV16" s="48"/>
      <c r="EW16" s="48"/>
      <c r="EZ16" s="49"/>
      <c r="FA16" s="29"/>
      <c r="FB16" s="48"/>
      <c r="FC16" s="48"/>
      <c r="FE16" s="48"/>
      <c r="FF16" s="48"/>
      <c r="FG16" s="7"/>
      <c r="FI16" s="29"/>
      <c r="FJ16" s="47"/>
      <c r="FK16" s="47"/>
      <c r="FL16" s="2"/>
      <c r="FM16" s="47"/>
      <c r="FN16" s="47"/>
      <c r="FO16" s="29"/>
      <c r="FP16" s="48"/>
      <c r="FQ16" s="48"/>
      <c r="FT16" s="49"/>
      <c r="FU16" s="29"/>
      <c r="FV16" s="48"/>
      <c r="FW16" s="48"/>
      <c r="FY16" s="48"/>
      <c r="FZ16" s="48"/>
      <c r="GA16" s="7"/>
      <c r="GC16" s="29"/>
      <c r="GD16" s="47"/>
      <c r="GE16" s="47"/>
      <c r="GF16" s="2"/>
      <c r="GG16" s="47"/>
      <c r="GH16" s="47"/>
      <c r="GI16" s="51"/>
      <c r="GN16" s="49"/>
      <c r="GU16" s="7"/>
      <c r="GW16" s="29"/>
      <c r="GX16" s="47"/>
      <c r="GY16" s="47"/>
      <c r="GZ16" s="2"/>
      <c r="HA16" s="47"/>
      <c r="HB16" s="47"/>
      <c r="HC16" s="51"/>
      <c r="HH16" s="49"/>
      <c r="HO16" s="7"/>
      <c r="HQ16" s="29"/>
      <c r="HR16" s="47"/>
      <c r="HS16" s="47"/>
      <c r="HT16" s="2"/>
      <c r="HU16" s="47"/>
      <c r="HV16" s="47"/>
      <c r="HW16" s="51"/>
      <c r="IB16" s="49"/>
      <c r="II16" s="7"/>
      <c r="IK16" s="29"/>
      <c r="IL16" s="47"/>
      <c r="IM16" s="47"/>
      <c r="IN16" s="2"/>
      <c r="IO16" s="47"/>
      <c r="IP16" s="47"/>
      <c r="IQ16" s="51"/>
      <c r="IV16" s="49"/>
    </row>
    <row r="17" spans="1:262" s="4" customFormat="1" ht="13.5" customHeight="1" x14ac:dyDescent="0.25">
      <c r="A17" s="46" t="s">
        <v>301</v>
      </c>
      <c r="B17" s="2" t="str">
        <f>VLOOKUP(A17,info_parties!A$1:Z$102,5,FALSE)</f>
        <v>Progress Party (Fremskrittspartiet, FRP)</v>
      </c>
      <c r="C17" s="7"/>
      <c r="D17" s="4">
        <v>15</v>
      </c>
      <c r="E17" s="29">
        <v>154497</v>
      </c>
      <c r="F17" s="48">
        <f t="shared" si="0"/>
        <v>6.2753940069432801E-2</v>
      </c>
      <c r="G17" s="48">
        <v>-6.7622430414974982E-2</v>
      </c>
      <c r="H17" s="2">
        <v>10</v>
      </c>
      <c r="I17" s="47">
        <v>0.06</v>
      </c>
      <c r="J17" s="47">
        <v>-7.4999999999999997E-2</v>
      </c>
      <c r="K17" s="48"/>
      <c r="L17" s="48"/>
      <c r="M17" s="48"/>
      <c r="P17" s="49"/>
      <c r="Q17" s="29"/>
      <c r="R17" s="48"/>
      <c r="S17" s="48"/>
      <c r="U17" s="48"/>
      <c r="V17" s="48"/>
      <c r="W17" s="7"/>
      <c r="Y17" s="29">
        <v>395378</v>
      </c>
      <c r="Z17" s="48">
        <f t="shared" si="1"/>
        <v>0.15300052899180816</v>
      </c>
      <c r="AA17" s="47">
        <f t="shared" si="2"/>
        <v>9.0246588922375359E-2</v>
      </c>
      <c r="AB17" s="161">
        <v>25</v>
      </c>
      <c r="AC17" s="48">
        <v>0.152</v>
      </c>
      <c r="AD17" s="48">
        <v>9.0999999999999998E-2</v>
      </c>
      <c r="AE17" s="29"/>
      <c r="AF17" s="48"/>
      <c r="AG17" s="48"/>
      <c r="AH17" s="160"/>
      <c r="AI17" s="48"/>
      <c r="AJ17" s="48"/>
      <c r="AK17" s="29"/>
      <c r="AM17" s="48"/>
      <c r="AO17" s="48"/>
      <c r="AP17" s="48"/>
      <c r="AQ17" s="7"/>
      <c r="AS17" s="29">
        <v>369236</v>
      </c>
      <c r="AT17" s="48">
        <f t="shared" si="3"/>
        <v>0.14641647698884139</v>
      </c>
      <c r="AU17" s="47">
        <f t="shared" si="4"/>
        <v>-6.5840520029667726E-3</v>
      </c>
      <c r="AV17" s="161">
        <v>26</v>
      </c>
      <c r="AW17" s="48">
        <f>AV17/165</f>
        <v>0.15757575757575756</v>
      </c>
      <c r="AX17" s="48">
        <v>6.0606060606060606E-3</v>
      </c>
      <c r="AY17" s="29"/>
      <c r="AZ17" s="48"/>
      <c r="BA17" s="48"/>
      <c r="BB17" s="160"/>
      <c r="BC17" s="48"/>
      <c r="BD17" s="48"/>
      <c r="BE17" s="29"/>
      <c r="BF17" s="48"/>
      <c r="BG17" s="48"/>
      <c r="BI17" s="48"/>
      <c r="BJ17" s="48"/>
      <c r="BK17" s="167"/>
      <c r="BM17" s="29">
        <v>581896</v>
      </c>
      <c r="BN17" s="47">
        <f t="shared" si="5"/>
        <v>0.2205602701474417</v>
      </c>
      <c r="BO17" s="47">
        <f t="shared" si="6"/>
        <v>7.4143793158600313E-2</v>
      </c>
      <c r="BP17" s="2">
        <v>38</v>
      </c>
      <c r="BQ17" s="162">
        <v>0.22500000000000001</v>
      </c>
      <c r="BR17" s="162">
        <v>0.12</v>
      </c>
      <c r="BS17" s="29"/>
      <c r="BT17" s="48"/>
      <c r="BU17" s="48"/>
      <c r="BV17" s="160"/>
      <c r="BW17" s="48"/>
      <c r="BX17" s="48"/>
      <c r="BY17" s="29"/>
      <c r="BZ17" s="48"/>
      <c r="CA17" s="48"/>
      <c r="CC17" s="48"/>
      <c r="CD17" s="48"/>
      <c r="CE17" s="29"/>
      <c r="CG17" s="29">
        <v>614717</v>
      </c>
      <c r="CH17" s="162">
        <v>0.22899999999999998</v>
      </c>
      <c r="CI17" s="162">
        <v>8.0000000000000002E-3</v>
      </c>
      <c r="CJ17" s="2">
        <v>41</v>
      </c>
      <c r="CK17" s="162">
        <v>0.24300000000000002</v>
      </c>
      <c r="CL17" s="162">
        <v>1.8181818181818181E-2</v>
      </c>
      <c r="CM17" s="29"/>
      <c r="CN17" s="48"/>
      <c r="CO17" s="48"/>
      <c r="CP17" s="160"/>
      <c r="CQ17" s="48"/>
      <c r="CR17" s="48"/>
      <c r="CS17" s="29"/>
      <c r="CT17" s="48"/>
      <c r="CU17" s="48"/>
      <c r="CW17" s="48"/>
      <c r="CX17" s="48"/>
      <c r="CY17" s="7"/>
      <c r="DA17" s="29">
        <v>463560</v>
      </c>
      <c r="DB17" s="47">
        <f t="shared" si="11"/>
        <v>0.16345407270596249</v>
      </c>
      <c r="DC17" s="47">
        <f t="shared" si="12"/>
        <v>-6.5545927294037493E-2</v>
      </c>
      <c r="DD17" s="2">
        <v>29</v>
      </c>
      <c r="DE17" s="47">
        <f t="shared" si="13"/>
        <v>0.17159763313609466</v>
      </c>
      <c r="DF17" s="47">
        <f t="shared" si="14"/>
        <v>-7.1402366863905359E-2</v>
      </c>
      <c r="DG17" s="29"/>
      <c r="DH17" s="48"/>
      <c r="DI17" s="48"/>
      <c r="DJ17" s="160"/>
      <c r="DK17" s="48"/>
      <c r="DL17" s="48"/>
      <c r="DM17" s="29"/>
      <c r="DN17" s="48"/>
      <c r="DO17" s="48"/>
      <c r="DQ17" s="48"/>
      <c r="DR17" s="48"/>
      <c r="DS17" s="7"/>
      <c r="DU17" s="255">
        <v>444681</v>
      </c>
      <c r="DV17" s="47">
        <f t="shared" si="15"/>
        <v>0.15193232555565123</v>
      </c>
      <c r="DW17" s="47">
        <f t="shared" si="16"/>
        <v>-1.1521747150311262E-2</v>
      </c>
      <c r="DX17" s="2">
        <v>27</v>
      </c>
      <c r="DY17" s="47">
        <f t="shared" si="17"/>
        <v>0.15976331360946747</v>
      </c>
      <c r="DZ17" s="47">
        <f t="shared" si="18"/>
        <v>-1.1834319526627196E-2</v>
      </c>
      <c r="EA17" s="29"/>
      <c r="EC17" s="50"/>
      <c r="EF17" s="49"/>
      <c r="EG17" s="29"/>
      <c r="EH17" s="48"/>
      <c r="EI17" s="48"/>
      <c r="EK17" s="48"/>
      <c r="EL17" s="48"/>
      <c r="EM17" s="7"/>
      <c r="EO17" s="29">
        <v>346474</v>
      </c>
      <c r="EP17" s="48">
        <f t="shared" ref="EP17" si="31">EO17/EM$7</f>
        <v>0.11550958384758125</v>
      </c>
      <c r="EQ17" s="257">
        <f t="shared" ref="EQ17" si="32">EP17-DV17</f>
        <v>-3.6422741708069972E-2</v>
      </c>
      <c r="ER17" s="4">
        <v>21</v>
      </c>
      <c r="ES17" s="48">
        <f t="shared" ref="ES17" si="33">ER17/EM$3</f>
        <v>0.1242603550295858</v>
      </c>
      <c r="ET17" s="257">
        <f t="shared" ref="ET17" si="34">ES17-DY17</f>
        <v>-3.5502958579881672E-2</v>
      </c>
      <c r="EU17" s="29"/>
      <c r="EV17" s="48"/>
      <c r="EW17" s="48"/>
      <c r="EZ17" s="49"/>
      <c r="FA17" s="29"/>
      <c r="FB17" s="48"/>
      <c r="FC17" s="48"/>
      <c r="FE17" s="48"/>
      <c r="FF17" s="48"/>
      <c r="FG17" s="7"/>
      <c r="FI17" s="29"/>
      <c r="FJ17" s="47"/>
      <c r="FK17" s="47"/>
      <c r="FL17" s="2"/>
      <c r="FM17" s="47"/>
      <c r="FN17" s="47"/>
      <c r="FO17" s="29"/>
      <c r="FP17" s="48"/>
      <c r="FQ17" s="48"/>
      <c r="FT17" s="49"/>
      <c r="FU17" s="29"/>
      <c r="FV17" s="48"/>
      <c r="FW17" s="48"/>
      <c r="FY17" s="48"/>
      <c r="FZ17" s="48"/>
      <c r="GA17" s="7"/>
      <c r="GC17" s="29"/>
      <c r="GD17" s="47"/>
      <c r="GF17" s="2"/>
      <c r="GG17" s="47"/>
      <c r="GI17" s="51"/>
      <c r="GN17" s="49"/>
      <c r="GU17" s="7"/>
      <c r="GW17" s="29"/>
      <c r="GX17" s="47"/>
      <c r="GZ17" s="2"/>
      <c r="HA17" s="47"/>
      <c r="HC17" s="51"/>
      <c r="HH17" s="49"/>
      <c r="HO17" s="7"/>
      <c r="HQ17" s="29"/>
      <c r="HR17" s="47"/>
      <c r="HT17" s="2"/>
      <c r="HU17" s="47"/>
      <c r="HW17" s="51"/>
      <c r="IB17" s="49"/>
      <c r="II17" s="7"/>
      <c r="IK17" s="29"/>
      <c r="IL17" s="47"/>
      <c r="IN17" s="2"/>
      <c r="IO17" s="47"/>
      <c r="IQ17" s="51"/>
      <c r="IV17" s="49"/>
    </row>
    <row r="18" spans="1:262" s="4" customFormat="1" ht="13.5" customHeight="1" x14ac:dyDescent="0.25">
      <c r="A18" s="46" t="s">
        <v>302</v>
      </c>
      <c r="B18" s="2" t="str">
        <f>VLOOKUP(A18,info_parties!A$1:Z$102,5,FALSE)</f>
        <v>Red Election Alliance (Rød Valgallianse, RV)</v>
      </c>
      <c r="C18" s="7"/>
      <c r="D18" s="4">
        <v>9</v>
      </c>
      <c r="E18" s="29">
        <v>26360</v>
      </c>
      <c r="F18" s="48">
        <f t="shared" si="0"/>
        <v>1.0706964279113823E-2</v>
      </c>
      <c r="G18" s="48">
        <v>2E-3</v>
      </c>
      <c r="H18" s="2">
        <v>1</v>
      </c>
      <c r="I18" s="47">
        <v>6.0000000000000001E-3</v>
      </c>
      <c r="J18" s="47">
        <v>6.0606060606060597E-3</v>
      </c>
      <c r="K18" s="48"/>
      <c r="L18" s="48"/>
      <c r="M18" s="48"/>
      <c r="P18" s="49"/>
      <c r="Q18" s="29"/>
      <c r="R18" s="48"/>
      <c r="S18" s="48"/>
      <c r="U18" s="48"/>
      <c r="V18" s="48"/>
      <c r="W18" s="7"/>
      <c r="Y18" s="29">
        <v>43252</v>
      </c>
      <c r="Z18" s="48">
        <f t="shared" si="1"/>
        <v>1.6737347247327082E-2</v>
      </c>
      <c r="AA18" s="47">
        <f t="shared" si="2"/>
        <v>6.0303829682132586E-3</v>
      </c>
      <c r="AB18" s="161">
        <v>0</v>
      </c>
      <c r="AC18" s="48">
        <v>0</v>
      </c>
      <c r="AD18" s="48">
        <v>-6.0000000000000001E-3</v>
      </c>
      <c r="AE18" s="29"/>
      <c r="AF18" s="48"/>
      <c r="AG18" s="48"/>
      <c r="AH18" s="160"/>
      <c r="AI18" s="48"/>
      <c r="AJ18" s="48"/>
      <c r="AK18" s="29"/>
      <c r="AM18" s="48"/>
      <c r="AO18" s="48"/>
      <c r="AP18" s="48"/>
      <c r="AQ18" s="7"/>
      <c r="AS18" s="29">
        <v>30015</v>
      </c>
      <c r="AT18" s="48">
        <f t="shared" si="3"/>
        <v>1.1902118311378291E-2</v>
      </c>
      <c r="AU18" s="47">
        <f t="shared" si="4"/>
        <v>-4.8352289359487911E-3</v>
      </c>
      <c r="AV18" s="161">
        <v>0</v>
      </c>
      <c r="AW18" s="48">
        <f>AV18/165</f>
        <v>0</v>
      </c>
      <c r="AX18" s="48">
        <v>0</v>
      </c>
      <c r="AY18" s="29"/>
      <c r="AZ18" s="48"/>
      <c r="BA18" s="48"/>
      <c r="BB18" s="160"/>
      <c r="BC18" s="48"/>
      <c r="BD18" s="48"/>
      <c r="BE18" s="29"/>
      <c r="BF18" s="48"/>
      <c r="BG18" s="48"/>
      <c r="BI18" s="48"/>
      <c r="BJ18" s="48"/>
      <c r="BK18" s="167"/>
      <c r="BM18" s="29">
        <v>32355</v>
      </c>
      <c r="BN18" s="47">
        <f t="shared" si="5"/>
        <v>1.2263750808770771E-2</v>
      </c>
      <c r="BO18" s="47">
        <f t="shared" si="6"/>
        <v>3.6163249739248025E-4</v>
      </c>
      <c r="BP18" s="2">
        <v>0</v>
      </c>
      <c r="BQ18" s="162">
        <v>0</v>
      </c>
      <c r="BR18" s="162">
        <v>0</v>
      </c>
      <c r="BS18" s="29"/>
      <c r="BT18" s="48"/>
      <c r="BU18" s="48"/>
      <c r="BV18" s="160"/>
      <c r="BW18" s="48"/>
      <c r="BX18" s="48"/>
      <c r="BY18" s="29"/>
      <c r="BZ18" s="48"/>
      <c r="CA18" s="48"/>
      <c r="CC18" s="48"/>
      <c r="CD18" s="48"/>
      <c r="CE18" s="29"/>
      <c r="CG18" s="29"/>
      <c r="CH18" s="162"/>
      <c r="CI18" s="162"/>
      <c r="CJ18" s="2"/>
      <c r="CK18" s="162"/>
      <c r="CL18" s="162"/>
      <c r="CM18" s="29"/>
      <c r="CN18" s="48"/>
      <c r="CO18" s="48"/>
      <c r="CP18" s="160"/>
      <c r="CQ18" s="48"/>
      <c r="CR18" s="48"/>
      <c r="CS18" s="29"/>
      <c r="CT18" s="48"/>
      <c r="CU18" s="48"/>
      <c r="CW18" s="48"/>
      <c r="CX18" s="48"/>
      <c r="CY18" s="7"/>
      <c r="DA18" s="29"/>
      <c r="DB18" s="47"/>
      <c r="DC18" s="47"/>
      <c r="DD18" s="2"/>
      <c r="DE18" s="47"/>
      <c r="DF18" s="47"/>
      <c r="DG18" s="29"/>
      <c r="DH18" s="48"/>
      <c r="DI18" s="48"/>
      <c r="DJ18" s="160"/>
      <c r="DK18" s="48"/>
      <c r="DL18" s="48"/>
      <c r="DM18" s="29"/>
      <c r="DN18" s="48"/>
      <c r="DO18" s="48"/>
      <c r="DQ18" s="48"/>
      <c r="DR18" s="48"/>
      <c r="DS18" s="7"/>
      <c r="DU18" s="29"/>
      <c r="DV18" s="47"/>
      <c r="DW18" s="47"/>
      <c r="DX18" s="2"/>
      <c r="DY18" s="47"/>
      <c r="DZ18" s="47"/>
      <c r="EA18" s="29"/>
      <c r="EC18" s="50"/>
      <c r="EF18" s="49"/>
      <c r="EG18" s="29"/>
      <c r="EH18" s="48"/>
      <c r="EI18" s="48"/>
      <c r="EK18" s="48"/>
      <c r="EL18" s="48"/>
      <c r="EM18" s="7"/>
      <c r="EO18" s="29"/>
      <c r="EP18" s="47"/>
      <c r="EQ18" s="47"/>
      <c r="ER18" s="2"/>
      <c r="ES18" s="47"/>
      <c r="ET18" s="47"/>
      <c r="EU18" s="29"/>
      <c r="EV18" s="48"/>
      <c r="EW18" s="48"/>
      <c r="EZ18" s="49"/>
      <c r="FA18" s="29"/>
      <c r="FB18" s="48"/>
      <c r="FC18" s="48"/>
      <c r="FE18" s="48"/>
      <c r="FF18" s="48"/>
      <c r="FG18" s="7"/>
      <c r="FI18" s="29"/>
      <c r="FJ18" s="47"/>
      <c r="FK18" s="47"/>
      <c r="FL18" s="2"/>
      <c r="FM18" s="47"/>
      <c r="FN18" s="47"/>
      <c r="FO18" s="29"/>
      <c r="FP18" s="48"/>
      <c r="FQ18" s="48"/>
      <c r="FT18" s="49"/>
      <c r="FU18" s="29"/>
      <c r="FV18" s="48"/>
      <c r="FW18" s="48"/>
      <c r="FY18" s="48"/>
      <c r="FZ18" s="48"/>
      <c r="GA18" s="7"/>
      <c r="GC18" s="29"/>
      <c r="GD18" s="47"/>
      <c r="GE18" s="2"/>
      <c r="GF18" s="2"/>
      <c r="GG18" s="47"/>
      <c r="GH18" s="2"/>
      <c r="GI18" s="51"/>
      <c r="GN18" s="49"/>
      <c r="GU18" s="7"/>
      <c r="GW18" s="29"/>
      <c r="GX18" s="47"/>
      <c r="GY18" s="2"/>
      <c r="GZ18" s="2"/>
      <c r="HA18" s="47"/>
      <c r="HB18" s="2"/>
      <c r="HC18" s="51"/>
      <c r="HH18" s="49"/>
      <c r="HO18" s="7"/>
      <c r="HQ18" s="29"/>
      <c r="HR18" s="47"/>
      <c r="HS18" s="2"/>
      <c r="HT18" s="2"/>
      <c r="HU18" s="47"/>
      <c r="HV18" s="2"/>
      <c r="HW18" s="51"/>
      <c r="IB18" s="49"/>
      <c r="II18" s="7"/>
      <c r="IK18" s="29"/>
      <c r="IL18" s="47"/>
      <c r="IM18" s="2"/>
      <c r="IN18" s="2"/>
      <c r="IO18" s="47"/>
      <c r="IP18" s="2"/>
      <c r="IQ18" s="51"/>
      <c r="IV18" s="49"/>
    </row>
    <row r="19" spans="1:262" s="4" customFormat="1" ht="13.5" customHeight="1" x14ac:dyDescent="0.25">
      <c r="A19" s="46" t="s">
        <v>307</v>
      </c>
      <c r="B19" s="2" t="str">
        <f>VLOOKUP(A19,info_parties!A$1:Z$102,5,FALSE)</f>
        <v>Red (Rødt, R)</v>
      </c>
      <c r="C19" s="7"/>
      <c r="E19" s="29"/>
      <c r="F19" s="48"/>
      <c r="G19" s="48"/>
      <c r="H19" s="2"/>
      <c r="I19" s="47"/>
      <c r="J19" s="48"/>
      <c r="K19" s="48"/>
      <c r="L19" s="48"/>
      <c r="M19" s="48"/>
      <c r="P19" s="49"/>
      <c r="Q19" s="29"/>
      <c r="R19" s="48"/>
      <c r="S19" s="48"/>
      <c r="U19" s="48"/>
      <c r="V19" s="48"/>
      <c r="W19" s="7"/>
      <c r="Y19" s="29"/>
      <c r="Z19" s="48"/>
      <c r="AA19" s="48"/>
      <c r="AB19" s="161"/>
      <c r="AC19" s="48"/>
      <c r="AD19" s="48"/>
      <c r="AE19" s="29"/>
      <c r="AF19" s="48"/>
      <c r="AG19" s="48"/>
      <c r="AH19" s="160"/>
      <c r="AI19" s="48"/>
      <c r="AJ19" s="48"/>
      <c r="AK19" s="29"/>
      <c r="AM19" s="48"/>
      <c r="AO19" s="48"/>
      <c r="AP19" s="48"/>
      <c r="AQ19" s="7"/>
      <c r="AS19" s="29"/>
      <c r="AT19" s="48"/>
      <c r="AU19" s="48"/>
      <c r="AV19" s="160"/>
      <c r="AW19" s="48"/>
      <c r="AX19" s="48"/>
      <c r="AY19" s="29"/>
      <c r="AZ19" s="48"/>
      <c r="BA19" s="48"/>
      <c r="BB19" s="160"/>
      <c r="BC19" s="48"/>
      <c r="BD19" s="48"/>
      <c r="BE19" s="29"/>
      <c r="BF19" s="48"/>
      <c r="BG19" s="48"/>
      <c r="BI19" s="48"/>
      <c r="BJ19" s="48"/>
      <c r="BK19" s="167"/>
      <c r="BM19" s="29"/>
      <c r="BN19" s="47"/>
      <c r="BO19" s="162"/>
      <c r="BP19" s="2"/>
      <c r="BQ19" s="162"/>
      <c r="BR19" s="162"/>
      <c r="BS19" s="25"/>
      <c r="BT19" s="48"/>
      <c r="BU19" s="48"/>
      <c r="BV19" s="160"/>
      <c r="BW19" s="48"/>
      <c r="BX19" s="48"/>
      <c r="BY19" s="29"/>
      <c r="BZ19" s="48"/>
      <c r="CA19" s="48"/>
      <c r="CC19" s="48"/>
      <c r="CD19" s="48"/>
      <c r="CE19" s="29"/>
      <c r="CG19" s="29">
        <v>36219</v>
      </c>
      <c r="CH19" s="162">
        <v>1.3999999999999999E-2</v>
      </c>
      <c r="CI19" s="162">
        <v>2E-3</v>
      </c>
      <c r="CJ19" s="2">
        <v>0</v>
      </c>
      <c r="CK19" s="162">
        <v>0</v>
      </c>
      <c r="CL19" s="162">
        <v>0</v>
      </c>
      <c r="CM19" s="29"/>
      <c r="CN19" s="48"/>
      <c r="CO19" s="48"/>
      <c r="CP19" s="160"/>
      <c r="CQ19" s="48"/>
      <c r="CR19" s="48"/>
      <c r="CS19" s="29"/>
      <c r="CT19" s="48"/>
      <c r="CU19" s="48"/>
      <c r="CW19" s="48"/>
      <c r="CX19" s="48"/>
      <c r="CY19" s="7"/>
      <c r="DA19" s="29">
        <v>30752</v>
      </c>
      <c r="DB19" s="47">
        <f t="shared" si="11"/>
        <v>1.084334205680766E-2</v>
      </c>
      <c r="DC19" s="47">
        <f t="shared" si="12"/>
        <v>-3.1566579431923387E-3</v>
      </c>
      <c r="DD19" s="2">
        <v>0</v>
      </c>
      <c r="DE19" s="47">
        <f t="shared" si="13"/>
        <v>0</v>
      </c>
      <c r="DF19" s="47">
        <f t="shared" si="14"/>
        <v>0</v>
      </c>
      <c r="DG19" s="29"/>
      <c r="DH19" s="48"/>
      <c r="DI19" s="48"/>
      <c r="DJ19" s="160"/>
      <c r="DK19" s="48"/>
      <c r="DL19" s="48"/>
      <c r="DM19" s="29"/>
      <c r="DN19" s="48"/>
      <c r="DO19" s="48"/>
      <c r="DQ19" s="48"/>
      <c r="DR19" s="48"/>
      <c r="DS19" s="7"/>
      <c r="DU19" s="255">
        <v>70522</v>
      </c>
      <c r="DV19" s="47">
        <f t="shared" si="15"/>
        <v>2.4094961248255796E-2</v>
      </c>
      <c r="DW19" s="47">
        <f t="shared" si="16"/>
        <v>1.3251619191448136E-2</v>
      </c>
      <c r="DX19" s="2">
        <v>1</v>
      </c>
      <c r="DY19" s="47">
        <f t="shared" si="17"/>
        <v>5.9171597633136093E-3</v>
      </c>
      <c r="DZ19" s="47">
        <f t="shared" si="18"/>
        <v>5.9171597633136093E-3</v>
      </c>
      <c r="EA19" s="29"/>
      <c r="EC19" s="50"/>
      <c r="EF19" s="49"/>
      <c r="EG19" s="29"/>
      <c r="EH19" s="48"/>
      <c r="EI19" s="48"/>
      <c r="EK19" s="48"/>
      <c r="EL19" s="48"/>
      <c r="EM19" s="7"/>
      <c r="EO19" s="29">
        <v>140931</v>
      </c>
      <c r="EP19" s="48">
        <f t="shared" ref="EP19" si="35">EO19/EM$7</f>
        <v>4.698442353891915E-2</v>
      </c>
      <c r="EQ19" s="257">
        <f t="shared" ref="EQ19" si="36">EP19-DV19</f>
        <v>2.2889462290663354E-2</v>
      </c>
      <c r="ER19" s="4">
        <v>8</v>
      </c>
      <c r="ES19" s="48">
        <f t="shared" ref="ES19" si="37">ER19/EM$3</f>
        <v>4.7337278106508875E-2</v>
      </c>
      <c r="ET19" s="257">
        <f t="shared" ref="ET19" si="38">ES19-DY19</f>
        <v>4.1420118343195263E-2</v>
      </c>
      <c r="EU19" s="29"/>
      <c r="EV19" s="48"/>
      <c r="EW19" s="48"/>
      <c r="EZ19" s="49"/>
      <c r="FA19" s="29"/>
      <c r="FB19" s="48"/>
      <c r="FC19" s="48"/>
      <c r="FE19" s="48"/>
      <c r="FF19" s="48"/>
      <c r="FG19" s="7"/>
      <c r="FI19" s="29"/>
      <c r="FJ19" s="47"/>
      <c r="FK19" s="47"/>
      <c r="FL19" s="2"/>
      <c r="FM19" s="47"/>
      <c r="FN19" s="47"/>
      <c r="FO19" s="29"/>
      <c r="FP19" s="48"/>
      <c r="FQ19" s="48"/>
      <c r="FT19" s="49"/>
      <c r="FU19" s="29"/>
      <c r="FV19" s="48"/>
      <c r="FW19" s="48"/>
      <c r="FY19" s="48"/>
      <c r="FZ19" s="48"/>
      <c r="GA19" s="7"/>
      <c r="GC19" s="2"/>
      <c r="GD19" s="47"/>
      <c r="GE19" s="2"/>
      <c r="GF19" s="2"/>
      <c r="GG19" s="47"/>
      <c r="GH19" s="2"/>
      <c r="GI19" s="51"/>
      <c r="GN19" s="49"/>
      <c r="GU19" s="7"/>
      <c r="GW19" s="2"/>
      <c r="GX19" s="47"/>
      <c r="GY19" s="2"/>
      <c r="GZ19" s="2"/>
      <c r="HA19" s="47"/>
      <c r="HB19" s="2"/>
      <c r="HC19" s="51"/>
      <c r="HH19" s="49"/>
      <c r="HO19" s="7"/>
      <c r="HQ19" s="2"/>
      <c r="HR19" s="47"/>
      <c r="HS19" s="2"/>
      <c r="HT19" s="2"/>
      <c r="HU19" s="47"/>
      <c r="HV19" s="2"/>
      <c r="HW19" s="51"/>
      <c r="IB19" s="49"/>
      <c r="II19" s="7"/>
      <c r="IK19" s="2"/>
      <c r="IL19" s="47"/>
      <c r="IM19" s="2"/>
      <c r="IN19" s="2"/>
      <c r="IO19" s="47"/>
      <c r="IP19" s="2"/>
      <c r="IQ19" s="51"/>
      <c r="IV19" s="49"/>
    </row>
    <row r="20" spans="1:262" s="4" customFormat="1" ht="13.5" customHeight="1" x14ac:dyDescent="0.25">
      <c r="A20" s="46" t="s">
        <v>303</v>
      </c>
      <c r="B20" s="2" t="str">
        <f>VLOOKUP(A20,info_parties!A$1:Z$102,5,FALSE)</f>
        <v>Retired People's Party (Pensjonistpartiet, PP)</v>
      </c>
      <c r="C20" s="7"/>
      <c r="E20" s="29">
        <v>25835</v>
      </c>
      <c r="F20" s="48">
        <f>E20/C$7</f>
        <v>1.0493718594495662E-2</v>
      </c>
      <c r="G20" s="48">
        <v>7.5238635859671962E-3</v>
      </c>
      <c r="H20" s="2">
        <v>0</v>
      </c>
      <c r="I20" s="47">
        <v>0</v>
      </c>
      <c r="J20" s="47">
        <v>0</v>
      </c>
      <c r="K20" s="48"/>
      <c r="L20" s="48"/>
      <c r="M20" s="48"/>
      <c r="P20" s="49"/>
      <c r="Q20" s="29"/>
      <c r="R20" s="48"/>
      <c r="S20" s="48"/>
      <c r="U20" s="48"/>
      <c r="V20" s="48"/>
      <c r="W20" s="7"/>
      <c r="Y20" s="29">
        <v>16031</v>
      </c>
      <c r="Z20" s="48">
        <f>Y20/W$7</f>
        <v>6.2035608462475827E-3</v>
      </c>
      <c r="AA20" s="47">
        <f>Z20-F20</f>
        <v>-4.2901577482480791E-3</v>
      </c>
      <c r="AB20" s="2">
        <v>0</v>
      </c>
      <c r="AC20" s="47">
        <v>0</v>
      </c>
      <c r="AD20" s="47">
        <v>0</v>
      </c>
      <c r="AE20" s="29"/>
      <c r="AF20" s="48"/>
      <c r="AG20" s="48"/>
      <c r="AH20" s="160"/>
      <c r="AI20" s="48"/>
      <c r="AJ20" s="48"/>
      <c r="AK20" s="29"/>
      <c r="AM20" s="48"/>
      <c r="AO20" s="48"/>
      <c r="AP20" s="48"/>
      <c r="AQ20" s="7"/>
      <c r="AS20" s="4">
        <v>17940</v>
      </c>
      <c r="AT20" s="48">
        <f>AS20/AQ$7</f>
        <v>7.1139097953065644E-3</v>
      </c>
      <c r="AU20" s="47">
        <f>AT20-Z20</f>
        <v>9.1034894905898164E-4</v>
      </c>
      <c r="AV20" s="2">
        <v>0</v>
      </c>
      <c r="AW20" s="47">
        <v>0</v>
      </c>
      <c r="AX20" s="47">
        <v>0</v>
      </c>
      <c r="AY20" s="29"/>
      <c r="AZ20" s="48"/>
      <c r="BA20" s="48"/>
      <c r="BB20" s="160"/>
      <c r="BC20" s="48"/>
      <c r="BD20" s="48"/>
      <c r="BE20" s="29"/>
      <c r="BF20" s="48"/>
      <c r="BG20" s="48"/>
      <c r="BI20" s="48"/>
      <c r="BJ20" s="48"/>
      <c r="BK20" s="167"/>
      <c r="BM20" s="29">
        <v>13556</v>
      </c>
      <c r="BN20" s="47">
        <f>BM20/BK$7</f>
        <v>5.1382292061102324E-3</v>
      </c>
      <c r="BO20" s="47">
        <f>BN20-AT20</f>
        <v>-1.975680589196332E-3</v>
      </c>
      <c r="BP20" s="2">
        <v>0</v>
      </c>
      <c r="BQ20" s="162">
        <v>0</v>
      </c>
      <c r="BR20" s="162">
        <v>0</v>
      </c>
      <c r="BS20" s="29"/>
      <c r="BT20" s="48"/>
      <c r="BU20" s="48"/>
      <c r="BV20" s="160"/>
      <c r="BW20" s="48"/>
      <c r="BX20" s="48"/>
      <c r="BY20" s="29"/>
      <c r="BZ20" s="48"/>
      <c r="CA20" s="48"/>
      <c r="CC20" s="48"/>
      <c r="CD20" s="48"/>
      <c r="CE20" s="29"/>
      <c r="CG20" s="29">
        <v>11900</v>
      </c>
      <c r="CH20" s="162">
        <f>CG20/CE$7</f>
        <v>4.4354922874616457E-3</v>
      </c>
      <c r="CI20" s="162"/>
      <c r="CJ20" s="2">
        <v>0</v>
      </c>
      <c r="CK20" s="162">
        <v>0</v>
      </c>
      <c r="CL20" s="162">
        <v>0</v>
      </c>
      <c r="CM20" s="29"/>
      <c r="CN20" s="48"/>
      <c r="CO20" s="48"/>
      <c r="CP20" s="160"/>
      <c r="CQ20" s="48"/>
      <c r="CR20" s="48"/>
      <c r="CS20" s="29"/>
      <c r="CT20" s="48"/>
      <c r="CU20" s="48"/>
      <c r="CW20" s="48"/>
      <c r="CX20" s="48"/>
      <c r="CY20" s="7"/>
      <c r="DA20" s="29">
        <v>11865</v>
      </c>
      <c r="DB20" s="47">
        <f t="shared" si="11"/>
        <v>4.1836710946937718E-3</v>
      </c>
      <c r="DC20" s="47">
        <f t="shared" si="12"/>
        <v>-2.5182119276787387E-4</v>
      </c>
      <c r="DD20" s="2">
        <v>0</v>
      </c>
      <c r="DE20" s="47">
        <f t="shared" si="13"/>
        <v>0</v>
      </c>
      <c r="DF20" s="47">
        <f t="shared" si="14"/>
        <v>0</v>
      </c>
      <c r="DG20" s="29"/>
      <c r="DH20" s="48"/>
      <c r="DI20" s="48"/>
      <c r="DJ20" s="160"/>
      <c r="DK20" s="48"/>
      <c r="DL20" s="48"/>
      <c r="DM20" s="29"/>
      <c r="DN20" s="48"/>
      <c r="DO20" s="48"/>
      <c r="DQ20" s="48"/>
      <c r="DR20" s="48"/>
      <c r="DS20" s="7"/>
      <c r="DU20" s="29"/>
      <c r="DV20" s="47"/>
      <c r="DW20" s="47"/>
      <c r="DX20" s="2"/>
      <c r="DY20" s="47"/>
      <c r="DZ20" s="47"/>
      <c r="EA20" s="29"/>
      <c r="EC20" s="50"/>
      <c r="EF20" s="49"/>
      <c r="EG20" s="29"/>
      <c r="EH20" s="48"/>
      <c r="EI20" s="48"/>
      <c r="EK20" s="48"/>
      <c r="EL20" s="48"/>
      <c r="EM20" s="7"/>
      <c r="EO20" s="29"/>
      <c r="EP20" s="47"/>
      <c r="EQ20" s="47"/>
      <c r="ER20" s="2"/>
      <c r="ES20" s="47"/>
      <c r="ET20" s="47"/>
      <c r="EU20" s="29"/>
      <c r="EV20" s="48"/>
      <c r="EW20" s="48"/>
      <c r="EZ20" s="49"/>
      <c r="FA20" s="29"/>
      <c r="FB20" s="48"/>
      <c r="FC20" s="48"/>
      <c r="FE20" s="48"/>
      <c r="FF20" s="48"/>
      <c r="FG20" s="7"/>
      <c r="FI20" s="29"/>
      <c r="FJ20" s="47"/>
      <c r="FK20" s="47"/>
      <c r="FL20" s="2"/>
      <c r="FM20" s="47"/>
      <c r="FN20" s="47"/>
      <c r="FO20" s="29"/>
      <c r="FP20" s="48"/>
      <c r="FQ20" s="48"/>
      <c r="FT20" s="49"/>
      <c r="FU20" s="29"/>
      <c r="FV20" s="48"/>
      <c r="FW20" s="48"/>
      <c r="FY20" s="48"/>
      <c r="FZ20" s="48"/>
      <c r="GA20" s="7"/>
      <c r="GC20" s="29"/>
      <c r="GD20" s="47"/>
      <c r="GE20" s="2"/>
      <c r="GF20" s="2"/>
      <c r="GG20" s="47"/>
      <c r="GH20" s="2"/>
      <c r="GI20" s="51"/>
      <c r="GN20" s="49"/>
      <c r="GU20" s="7"/>
      <c r="GW20" s="29"/>
      <c r="GX20" s="47"/>
      <c r="GY20" s="2"/>
      <c r="GZ20" s="2"/>
      <c r="HA20" s="47"/>
      <c r="HB20" s="2"/>
      <c r="HC20" s="51"/>
      <c r="HH20" s="49"/>
      <c r="HO20" s="7"/>
      <c r="HQ20" s="29"/>
      <c r="HR20" s="47"/>
      <c r="HS20" s="2"/>
      <c r="HT20" s="2"/>
      <c r="HU20" s="47"/>
      <c r="HV20" s="2"/>
      <c r="HW20" s="51"/>
      <c r="IB20" s="49"/>
      <c r="II20" s="7"/>
      <c r="IK20" s="29"/>
      <c r="IL20" s="47"/>
      <c r="IM20" s="2"/>
      <c r="IN20" s="2"/>
      <c r="IO20" s="47"/>
      <c r="IP20" s="2"/>
      <c r="IQ20" s="51"/>
      <c r="IV20" s="49"/>
    </row>
    <row r="21" spans="1:262" s="4" customFormat="1" ht="13.5" customHeight="1" x14ac:dyDescent="0.25">
      <c r="A21" s="46" t="s">
        <v>304</v>
      </c>
      <c r="B21" s="2" t="str">
        <f>VLOOKUP(A21,info_parties!A$1:Z$102,5,FALSE)</f>
        <v>Aune List (Aunelista, AL)</v>
      </c>
      <c r="C21" s="7"/>
      <c r="E21" s="29">
        <v>0</v>
      </c>
      <c r="F21" s="48">
        <f>E21/C$7</f>
        <v>0</v>
      </c>
      <c r="G21" s="48">
        <v>-3.3301807974304314E-3</v>
      </c>
      <c r="H21" s="2">
        <v>0</v>
      </c>
      <c r="I21" s="47">
        <v>0</v>
      </c>
      <c r="J21" s="47">
        <v>-6.0606060606060606E-3</v>
      </c>
      <c r="K21" s="48"/>
      <c r="L21" s="48"/>
      <c r="M21" s="48"/>
      <c r="P21" s="49"/>
      <c r="Q21" s="29"/>
      <c r="R21" s="48"/>
      <c r="S21" s="48"/>
      <c r="U21" s="48"/>
      <c r="V21" s="48"/>
      <c r="W21" s="7"/>
      <c r="Y21" s="29"/>
      <c r="Z21" s="163"/>
      <c r="AA21" s="163"/>
      <c r="AB21" s="161"/>
      <c r="AC21" s="48"/>
      <c r="AD21" s="48"/>
      <c r="AE21" s="29"/>
      <c r="AF21" s="48"/>
      <c r="AG21" s="48"/>
      <c r="AH21" s="160"/>
      <c r="AI21" s="48"/>
      <c r="AJ21" s="48"/>
      <c r="AK21" s="29"/>
      <c r="AM21" s="48"/>
      <c r="AO21" s="48"/>
      <c r="AP21" s="48"/>
      <c r="AQ21" s="7"/>
      <c r="AT21" s="47"/>
      <c r="AU21" s="162"/>
      <c r="AV21" s="2"/>
      <c r="AW21" s="47"/>
      <c r="AX21" s="47"/>
      <c r="AY21" s="29"/>
      <c r="AZ21" s="48"/>
      <c r="BA21" s="48"/>
      <c r="BB21" s="160"/>
      <c r="BC21" s="48"/>
      <c r="BD21" s="48"/>
      <c r="BE21" s="29"/>
      <c r="BF21" s="48"/>
      <c r="BG21" s="48"/>
      <c r="BI21" s="48"/>
      <c r="BJ21" s="48"/>
      <c r="BK21" s="167"/>
      <c r="BM21" s="29"/>
      <c r="BN21" s="47"/>
      <c r="BO21" s="162"/>
      <c r="BP21" s="2"/>
      <c r="BQ21" s="162"/>
      <c r="BR21" s="162"/>
      <c r="BS21" s="29"/>
      <c r="BT21" s="48"/>
      <c r="BU21" s="48"/>
      <c r="BV21" s="160"/>
      <c r="BW21" s="48"/>
      <c r="BX21" s="48"/>
      <c r="BY21" s="29"/>
      <c r="BZ21" s="48"/>
      <c r="CA21" s="48"/>
      <c r="CC21" s="48"/>
      <c r="CD21" s="48"/>
      <c r="CE21" s="29"/>
      <c r="CG21" s="29"/>
      <c r="CH21" s="162"/>
      <c r="CI21" s="162"/>
      <c r="CJ21" s="2"/>
      <c r="CK21" s="162"/>
      <c r="CL21" s="162"/>
      <c r="CM21" s="29"/>
      <c r="CN21" s="48"/>
      <c r="CO21" s="48"/>
      <c r="CP21" s="160"/>
      <c r="CQ21" s="48"/>
      <c r="CR21" s="48"/>
      <c r="CS21" s="29"/>
      <c r="CT21" s="48"/>
      <c r="CU21" s="48"/>
      <c r="CW21" s="48"/>
      <c r="CX21" s="48"/>
      <c r="CY21" s="7"/>
      <c r="DA21" s="29"/>
      <c r="DB21" s="47"/>
      <c r="DC21" s="47"/>
      <c r="DD21" s="2"/>
      <c r="DE21" s="47"/>
      <c r="DF21" s="47"/>
      <c r="DG21" s="29"/>
      <c r="DH21" s="48"/>
      <c r="DI21" s="48"/>
      <c r="DJ21" s="160"/>
      <c r="DK21" s="48"/>
      <c r="DL21" s="48"/>
      <c r="DM21" s="29"/>
      <c r="DN21" s="48"/>
      <c r="DO21" s="48"/>
      <c r="DQ21" s="48"/>
      <c r="DR21" s="48"/>
      <c r="DS21" s="7"/>
      <c r="DU21" s="29"/>
      <c r="DV21" s="47"/>
      <c r="DW21" s="47"/>
      <c r="DX21" s="2"/>
      <c r="DY21" s="47"/>
      <c r="DZ21" s="47"/>
      <c r="EA21" s="29"/>
      <c r="EC21" s="50"/>
      <c r="EF21" s="49"/>
      <c r="EG21" s="29"/>
      <c r="EH21" s="48"/>
      <c r="EI21" s="48"/>
      <c r="EK21" s="48"/>
      <c r="EL21" s="48"/>
      <c r="EM21" s="7"/>
      <c r="EO21" s="29"/>
      <c r="EP21" s="47"/>
      <c r="EQ21" s="47"/>
      <c r="ER21" s="2"/>
      <c r="ES21" s="47"/>
      <c r="ET21" s="47"/>
      <c r="EU21" s="29"/>
      <c r="EV21" s="48"/>
      <c r="EW21" s="48"/>
      <c r="EZ21" s="49"/>
      <c r="FA21" s="29"/>
      <c r="FB21" s="48"/>
      <c r="FC21" s="48"/>
      <c r="FE21" s="48"/>
      <c r="FF21" s="48"/>
      <c r="FG21" s="7"/>
      <c r="FI21" s="29"/>
      <c r="FJ21" s="47"/>
      <c r="FK21" s="47"/>
      <c r="FL21" s="2"/>
      <c r="FM21" s="47"/>
      <c r="FN21" s="47"/>
      <c r="FO21" s="29"/>
      <c r="FP21" s="48"/>
      <c r="FQ21" s="48"/>
      <c r="FT21" s="49"/>
      <c r="FU21" s="29"/>
      <c r="FV21" s="48"/>
      <c r="FW21" s="48"/>
      <c r="FY21" s="48"/>
      <c r="FZ21" s="48"/>
      <c r="GA21" s="7"/>
      <c r="GC21" s="29"/>
      <c r="GD21" s="47"/>
      <c r="GE21" s="2"/>
      <c r="GF21" s="2"/>
      <c r="GG21" s="47"/>
      <c r="GH21" s="2"/>
      <c r="GI21" s="51"/>
      <c r="GN21" s="49"/>
      <c r="GU21" s="7"/>
      <c r="GW21" s="29"/>
      <c r="GX21" s="47"/>
      <c r="GY21" s="2"/>
      <c r="GZ21" s="2"/>
      <c r="HA21" s="47"/>
      <c r="HB21" s="2"/>
      <c r="HC21" s="51"/>
      <c r="HH21" s="49"/>
      <c r="HO21" s="7"/>
      <c r="HQ21" s="29"/>
      <c r="HR21" s="47"/>
      <c r="HS21" s="2"/>
      <c r="HT21" s="2"/>
      <c r="HU21" s="47"/>
      <c r="HV21" s="2"/>
      <c r="HW21" s="51"/>
      <c r="IB21" s="49"/>
      <c r="II21" s="7"/>
      <c r="IK21" s="29"/>
      <c r="IL21" s="47"/>
      <c r="IM21" s="2"/>
      <c r="IN21" s="2"/>
      <c r="IO21" s="47"/>
      <c r="IP21" s="2"/>
      <c r="IQ21" s="51"/>
      <c r="IV21" s="49"/>
    </row>
    <row r="22" spans="1:262" s="4" customFormat="1" ht="13.5" customHeight="1" x14ac:dyDescent="0.25">
      <c r="A22" s="46" t="s">
        <v>305</v>
      </c>
      <c r="B22" s="2" t="str">
        <f>VLOOKUP(A22,info_parties!A$1:Z$102,5,FALSE)</f>
        <v>Environmental Party of the Greens (Miljøpartiet De Grønne, MDG)</v>
      </c>
      <c r="C22" s="7"/>
      <c r="E22" s="29">
        <v>3054</v>
      </c>
      <c r="F22" s="48">
        <f>E22/C$7</f>
        <v>1.2404806110930811E-3</v>
      </c>
      <c r="G22" s="48">
        <v>-2.5878864709932129E-3</v>
      </c>
      <c r="H22" s="2">
        <v>0</v>
      </c>
      <c r="I22" s="47">
        <v>0</v>
      </c>
      <c r="J22" s="47">
        <v>0</v>
      </c>
      <c r="K22" s="48"/>
      <c r="L22" s="48"/>
      <c r="M22" s="48"/>
      <c r="P22" s="49"/>
      <c r="Q22" s="29"/>
      <c r="R22" s="48"/>
      <c r="S22" s="48"/>
      <c r="U22" s="48"/>
      <c r="V22" s="48"/>
      <c r="W22" s="7"/>
      <c r="Y22" s="29"/>
      <c r="Z22" s="163"/>
      <c r="AA22" s="163"/>
      <c r="AB22" s="161"/>
      <c r="AC22" s="48"/>
      <c r="AD22" s="48"/>
      <c r="AE22" s="29"/>
      <c r="AF22" s="48"/>
      <c r="AG22" s="48"/>
      <c r="AH22" s="160"/>
      <c r="AI22" s="48"/>
      <c r="AJ22" s="48"/>
      <c r="AK22" s="29"/>
      <c r="AM22" s="48"/>
      <c r="AO22" s="48"/>
      <c r="AP22" s="48"/>
      <c r="AQ22" s="7"/>
      <c r="AS22" s="4">
        <v>3785</v>
      </c>
      <c r="AT22" s="48">
        <f>AS22/AQ$7</f>
        <v>1.5009001435471207E-3</v>
      </c>
      <c r="AU22" s="47">
        <f>AT22-Z22</f>
        <v>1.5009001435471207E-3</v>
      </c>
      <c r="AV22" s="2">
        <v>0</v>
      </c>
      <c r="AW22" s="47">
        <v>0</v>
      </c>
      <c r="AX22" s="47">
        <v>0</v>
      </c>
      <c r="AY22" s="29"/>
      <c r="AZ22" s="48"/>
      <c r="BA22" s="48"/>
      <c r="BB22" s="160"/>
      <c r="BC22" s="48"/>
      <c r="BD22" s="48"/>
      <c r="BE22" s="29"/>
      <c r="BF22" s="48"/>
      <c r="BG22" s="48"/>
      <c r="BI22" s="48"/>
      <c r="BJ22" s="48"/>
      <c r="BK22" s="167"/>
      <c r="BM22" s="29">
        <v>3652</v>
      </c>
      <c r="BN22" s="47">
        <f>BM22/BK$7</f>
        <v>1.3842441030329426E-3</v>
      </c>
      <c r="BO22" s="47">
        <f>BN22-AT22</f>
        <v>-1.1665604051417809E-4</v>
      </c>
      <c r="BP22" s="2">
        <v>0</v>
      </c>
      <c r="BQ22" s="162">
        <v>0</v>
      </c>
      <c r="BR22" s="162">
        <v>0</v>
      </c>
      <c r="BS22" s="29"/>
      <c r="BT22" s="48"/>
      <c r="BU22" s="48"/>
      <c r="BV22" s="160"/>
      <c r="BW22" s="48"/>
      <c r="BX22" s="48"/>
      <c r="BY22" s="29"/>
      <c r="BZ22" s="48"/>
      <c r="CA22" s="48"/>
      <c r="CC22" s="48"/>
      <c r="CD22" s="48"/>
      <c r="CE22" s="29"/>
      <c r="CG22" s="29">
        <v>9286</v>
      </c>
      <c r="CH22" s="162">
        <f>CG22/CE$7</f>
        <v>3.4611749059973817E-3</v>
      </c>
      <c r="CI22" s="162"/>
      <c r="CJ22" s="2">
        <v>0</v>
      </c>
      <c r="CK22" s="162">
        <v>0</v>
      </c>
      <c r="CL22" s="162">
        <v>0</v>
      </c>
      <c r="CM22" s="29"/>
      <c r="CN22" s="48"/>
      <c r="CO22" s="48"/>
      <c r="CP22" s="160"/>
      <c r="CQ22" s="48"/>
      <c r="CR22" s="48"/>
      <c r="CS22" s="29"/>
      <c r="CT22" s="48"/>
      <c r="CU22" s="48"/>
      <c r="CW22" s="48"/>
      <c r="CX22" s="48"/>
      <c r="CY22" s="7"/>
      <c r="DA22" s="29">
        <v>79147</v>
      </c>
      <c r="DB22" s="47">
        <f t="shared" si="11"/>
        <v>2.7907713116875517E-2</v>
      </c>
      <c r="DC22" s="47">
        <f t="shared" si="12"/>
        <v>2.4446538210878135E-2</v>
      </c>
      <c r="DD22" s="2">
        <v>1</v>
      </c>
      <c r="DE22" s="47">
        <f t="shared" si="13"/>
        <v>5.9171597633136093E-3</v>
      </c>
      <c r="DF22" s="47">
        <f t="shared" si="14"/>
        <v>5.9171597633136093E-3</v>
      </c>
      <c r="DG22" s="29"/>
      <c r="DH22" s="48"/>
      <c r="DI22" s="48"/>
      <c r="DJ22" s="160"/>
      <c r="DK22" s="48"/>
      <c r="DL22" s="48"/>
      <c r="DM22" s="29"/>
      <c r="DN22" s="48"/>
      <c r="DO22" s="48"/>
      <c r="DQ22" s="48"/>
      <c r="DR22" s="48"/>
      <c r="DS22" s="7"/>
      <c r="DU22" s="29">
        <v>94788</v>
      </c>
      <c r="DV22" s="47">
        <f t="shared" si="15"/>
        <v>3.2385825512601323E-2</v>
      </c>
      <c r="DW22" s="47">
        <f t="shared" si="16"/>
        <v>4.4781123957258057E-3</v>
      </c>
      <c r="DX22" s="2">
        <v>1</v>
      </c>
      <c r="DY22" s="47">
        <f t="shared" si="17"/>
        <v>5.9171597633136093E-3</v>
      </c>
      <c r="DZ22" s="47">
        <f t="shared" si="18"/>
        <v>0</v>
      </c>
      <c r="EA22" s="29"/>
      <c r="EC22" s="50"/>
      <c r="EF22" s="49"/>
      <c r="EG22" s="29"/>
      <c r="EH22" s="48"/>
      <c r="EI22" s="48"/>
      <c r="EK22" s="48"/>
      <c r="EL22" s="48"/>
      <c r="EM22" s="7"/>
      <c r="EO22" s="29">
        <v>117647</v>
      </c>
      <c r="EP22" s="48">
        <f t="shared" ref="EP22" si="39">EO22/EM$7</f>
        <v>3.9221863721134606E-2</v>
      </c>
      <c r="EQ22" s="257">
        <f t="shared" ref="EQ22" si="40">EP22-DV22</f>
        <v>6.8360382085332835E-3</v>
      </c>
      <c r="ER22" s="4">
        <v>3</v>
      </c>
      <c r="ES22" s="48">
        <f t="shared" ref="ES22" si="41">ER22/EM$3</f>
        <v>1.7751479289940829E-2</v>
      </c>
      <c r="ET22" s="257">
        <f t="shared" ref="ET22" si="42">ES22-DY22</f>
        <v>1.183431952662722E-2</v>
      </c>
      <c r="EU22" s="29"/>
      <c r="EV22" s="48"/>
      <c r="EW22" s="48"/>
      <c r="EZ22" s="49"/>
      <c r="FA22" s="29"/>
      <c r="FB22" s="48"/>
      <c r="FC22" s="48"/>
      <c r="FE22" s="48"/>
      <c r="FF22" s="48"/>
      <c r="FG22" s="7"/>
      <c r="FI22" s="29"/>
      <c r="FJ22" s="47"/>
      <c r="FK22" s="47"/>
      <c r="FL22" s="2"/>
      <c r="FM22" s="47"/>
      <c r="FN22" s="47"/>
      <c r="FO22" s="29"/>
      <c r="FP22" s="48"/>
      <c r="FQ22" s="48"/>
      <c r="FT22" s="49"/>
      <c r="FU22" s="29"/>
      <c r="FV22" s="48"/>
      <c r="FW22" s="48"/>
      <c r="FY22" s="48"/>
      <c r="FZ22" s="48"/>
      <c r="GA22" s="7"/>
      <c r="GC22" s="2"/>
      <c r="GD22" s="47"/>
      <c r="GE22" s="29"/>
      <c r="GF22" s="29"/>
      <c r="GG22" s="47"/>
      <c r="GH22" s="29"/>
      <c r="GI22" s="51"/>
      <c r="GN22" s="49"/>
      <c r="GU22" s="7"/>
      <c r="GW22" s="2"/>
      <c r="GX22" s="47"/>
      <c r="GY22" s="29"/>
      <c r="GZ22" s="29"/>
      <c r="HA22" s="47"/>
      <c r="HB22" s="29"/>
      <c r="HC22" s="51"/>
      <c r="HH22" s="49"/>
      <c r="HO22" s="7"/>
      <c r="HQ22" s="2"/>
      <c r="HR22" s="47"/>
      <c r="HS22" s="29"/>
      <c r="HT22" s="29"/>
      <c r="HU22" s="47"/>
      <c r="HV22" s="29"/>
      <c r="HW22" s="51"/>
      <c r="IB22" s="49"/>
      <c r="II22" s="7"/>
      <c r="IK22" s="2"/>
      <c r="IL22" s="47"/>
      <c r="IM22" s="29"/>
      <c r="IN22" s="29"/>
      <c r="IO22" s="47"/>
      <c r="IP22" s="29"/>
      <c r="IQ22" s="51"/>
      <c r="IV22" s="49"/>
    </row>
    <row r="23" spans="1:262" s="4" customFormat="1" ht="13.5" customHeight="1" x14ac:dyDescent="0.25">
      <c r="A23" s="46" t="s">
        <v>306</v>
      </c>
      <c r="B23" s="2" t="str">
        <f>VLOOKUP(A23,info_parties!A$1:Z$102,5,FALSE)</f>
        <v>Coastal Party (Kystpartiet, KP)</v>
      </c>
      <c r="C23" s="7"/>
      <c r="E23" s="29"/>
      <c r="F23" s="47"/>
      <c r="G23" s="48"/>
      <c r="H23" s="2"/>
      <c r="I23" s="47"/>
      <c r="J23" s="48"/>
      <c r="K23" s="48"/>
      <c r="L23" s="48"/>
      <c r="M23" s="48"/>
      <c r="P23" s="49"/>
      <c r="Q23" s="29"/>
      <c r="R23" s="48"/>
      <c r="S23" s="48"/>
      <c r="U23" s="48"/>
      <c r="V23" s="48"/>
      <c r="W23" s="7"/>
      <c r="Y23" s="29">
        <v>5884</v>
      </c>
      <c r="Z23" s="48">
        <f>Y23/W$7</f>
        <v>2.2769479146229664E-3</v>
      </c>
      <c r="AA23" s="47">
        <f>Z23-F23</f>
        <v>2.2769479146229664E-3</v>
      </c>
      <c r="AB23" s="161">
        <v>1</v>
      </c>
      <c r="AC23" s="48">
        <v>6.0000000000000001E-3</v>
      </c>
      <c r="AD23" s="48">
        <v>6.0000000000000001E-3</v>
      </c>
      <c r="AE23" s="29"/>
      <c r="AF23" s="48"/>
      <c r="AG23" s="48"/>
      <c r="AH23" s="160"/>
      <c r="AI23" s="48"/>
      <c r="AJ23" s="48"/>
      <c r="AK23" s="29"/>
      <c r="AM23" s="48"/>
      <c r="AO23" s="48"/>
      <c r="AP23" s="48"/>
      <c r="AQ23" s="7"/>
      <c r="AS23" s="29">
        <v>44010</v>
      </c>
      <c r="AT23" s="48">
        <f>AS23/AQ$7</f>
        <v>1.7451681721930987E-2</v>
      </c>
      <c r="AU23" s="47">
        <f>AT23-Z23</f>
        <v>1.5174733807308022E-2</v>
      </c>
      <c r="AV23" s="2">
        <v>0</v>
      </c>
      <c r="AW23" s="47">
        <v>0</v>
      </c>
      <c r="AX23" s="47">
        <v>-6.0606060606060606E-3</v>
      </c>
      <c r="AY23" s="29"/>
      <c r="AZ23" s="48"/>
      <c r="BA23" s="48"/>
      <c r="BB23" s="160"/>
      <c r="BC23" s="48"/>
      <c r="BD23" s="48"/>
      <c r="BE23" s="29"/>
      <c r="BF23" s="48"/>
      <c r="BG23" s="48"/>
      <c r="BI23" s="48"/>
      <c r="BJ23" s="48"/>
      <c r="BK23" s="167"/>
      <c r="BM23" s="29">
        <v>21948</v>
      </c>
      <c r="BN23" s="47">
        <f>BM23/BK$7</f>
        <v>8.3191099598485824E-3</v>
      </c>
      <c r="BO23" s="47">
        <f>BN23-AT23</f>
        <v>-9.1325717620824049E-3</v>
      </c>
      <c r="BP23" s="2">
        <v>0</v>
      </c>
      <c r="BQ23" s="162">
        <v>0</v>
      </c>
      <c r="BR23" s="162">
        <v>-0.01</v>
      </c>
      <c r="BS23" s="29"/>
      <c r="BT23" s="48"/>
      <c r="BU23" s="48"/>
      <c r="BV23" s="160"/>
      <c r="BW23" s="48"/>
      <c r="BX23" s="48"/>
      <c r="BY23" s="29"/>
      <c r="BZ23" s="48"/>
      <c r="CA23" s="48"/>
      <c r="CC23" s="48"/>
      <c r="CD23" s="48"/>
      <c r="CE23" s="29"/>
      <c r="CG23" s="29">
        <v>5341</v>
      </c>
      <c r="CH23" s="162">
        <f>CG23/CE$7</f>
        <v>1.9907533031371977E-3</v>
      </c>
      <c r="CI23" s="162"/>
      <c r="CJ23" s="2">
        <v>0</v>
      </c>
      <c r="CK23" s="162">
        <v>0</v>
      </c>
      <c r="CL23" s="162">
        <v>0</v>
      </c>
      <c r="CM23" s="29"/>
      <c r="CN23" s="48"/>
      <c r="CO23" s="48"/>
      <c r="CP23" s="160"/>
      <c r="CQ23" s="48"/>
      <c r="CR23" s="48"/>
      <c r="CS23" s="29"/>
      <c r="CT23" s="48"/>
      <c r="CU23" s="48"/>
      <c r="CW23" s="48"/>
      <c r="CX23" s="48"/>
      <c r="CY23" s="7"/>
      <c r="DA23" s="29">
        <v>3311</v>
      </c>
      <c r="DB23" s="47">
        <f t="shared" si="11"/>
        <v>1.1674787184602681E-3</v>
      </c>
      <c r="DC23" s="47">
        <f t="shared" si="12"/>
        <v>-8.2327458467692963E-4</v>
      </c>
      <c r="DD23" s="2">
        <v>0</v>
      </c>
      <c r="DE23" s="47">
        <f t="shared" si="13"/>
        <v>0</v>
      </c>
      <c r="DF23" s="47">
        <f t="shared" si="14"/>
        <v>0</v>
      </c>
      <c r="DG23" s="29"/>
      <c r="DH23" s="48"/>
      <c r="DI23" s="48"/>
      <c r="DJ23" s="160"/>
      <c r="DK23" s="48"/>
      <c r="DL23" s="48"/>
      <c r="DM23" s="29"/>
      <c r="DN23" s="48"/>
      <c r="DO23" s="48"/>
      <c r="DQ23" s="48"/>
      <c r="DR23" s="48"/>
      <c r="DS23" s="7"/>
      <c r="DU23" s="29"/>
      <c r="DV23" s="47"/>
      <c r="DW23" s="47"/>
      <c r="DX23" s="2"/>
      <c r="DY23" s="47"/>
      <c r="DZ23" s="47"/>
      <c r="EA23" s="29"/>
      <c r="EC23" s="50"/>
      <c r="EF23" s="49"/>
      <c r="EG23" s="29"/>
      <c r="EH23" s="48"/>
      <c r="EI23" s="48"/>
      <c r="EK23" s="48"/>
      <c r="EL23" s="48"/>
      <c r="EM23" s="7"/>
      <c r="EO23" s="29"/>
      <c r="EP23" s="47"/>
      <c r="EQ23" s="47"/>
      <c r="ER23" s="2"/>
      <c r="ES23" s="47"/>
      <c r="ET23" s="47"/>
      <c r="EU23" s="29"/>
      <c r="EV23" s="48"/>
      <c r="EW23" s="48"/>
      <c r="EZ23" s="49"/>
      <c r="FA23" s="29"/>
      <c r="FB23" s="48"/>
      <c r="FC23" s="48"/>
      <c r="FE23" s="48"/>
      <c r="FF23" s="48"/>
      <c r="FG23" s="7"/>
      <c r="FI23" s="29"/>
      <c r="FJ23" s="47"/>
      <c r="FK23" s="47"/>
      <c r="FL23" s="2"/>
      <c r="FM23" s="47"/>
      <c r="FN23" s="47"/>
      <c r="FO23" s="29"/>
      <c r="FP23" s="48"/>
      <c r="FQ23" s="48"/>
      <c r="FT23" s="49"/>
      <c r="FU23" s="29"/>
      <c r="FV23" s="48"/>
      <c r="FW23" s="48"/>
      <c r="FY23" s="48"/>
      <c r="FZ23" s="48"/>
      <c r="GA23" s="7"/>
      <c r="GC23" s="2"/>
      <c r="GD23" s="47"/>
      <c r="GE23" s="2"/>
      <c r="GF23" s="2"/>
      <c r="GG23" s="47"/>
      <c r="GH23" s="2"/>
      <c r="GI23" s="51"/>
      <c r="GN23" s="49"/>
      <c r="GU23" s="7"/>
      <c r="GW23" s="2"/>
      <c r="GX23" s="47"/>
      <c r="GY23" s="2"/>
      <c r="GZ23" s="2"/>
      <c r="HA23" s="47"/>
      <c r="HB23" s="2"/>
      <c r="HC23" s="51"/>
      <c r="HH23" s="49"/>
      <c r="HO23" s="7"/>
      <c r="HQ23" s="2"/>
      <c r="HR23" s="47"/>
      <c r="HS23" s="2"/>
      <c r="HT23" s="2"/>
      <c r="HU23" s="47"/>
      <c r="HV23" s="2"/>
      <c r="HW23" s="51"/>
      <c r="IB23" s="49"/>
      <c r="II23" s="7"/>
      <c r="IK23" s="2"/>
      <c r="IL23" s="47"/>
      <c r="IM23" s="2"/>
      <c r="IN23" s="2"/>
      <c r="IO23" s="47"/>
      <c r="IP23" s="2"/>
      <c r="IQ23" s="51"/>
      <c r="IV23" s="49"/>
    </row>
    <row r="24" spans="1:262" s="4" customFormat="1" ht="13.5" customHeight="1" x14ac:dyDescent="0.25">
      <c r="A24" s="46" t="s">
        <v>791</v>
      </c>
      <c r="B24" s="2" t="str">
        <f>VLOOKUP(A24,info_parties!A$1:Z$102,5,FALSE)</f>
        <v>Pirate Party (Piratpartiet, PIR)</v>
      </c>
      <c r="C24" s="7"/>
      <c r="E24" s="29"/>
      <c r="F24" s="47"/>
      <c r="G24" s="48"/>
      <c r="H24" s="2"/>
      <c r="I24" s="47"/>
      <c r="J24" s="48"/>
      <c r="K24" s="48"/>
      <c r="L24" s="48"/>
      <c r="M24" s="48"/>
      <c r="P24" s="49"/>
      <c r="Q24" s="29"/>
      <c r="R24" s="48"/>
      <c r="S24" s="48"/>
      <c r="U24" s="48"/>
      <c r="V24" s="48"/>
      <c r="W24" s="7"/>
      <c r="Y24" s="29"/>
      <c r="Z24" s="48"/>
      <c r="AA24" s="47"/>
      <c r="AB24" s="161"/>
      <c r="AC24" s="48"/>
      <c r="AD24" s="48"/>
      <c r="AE24" s="29"/>
      <c r="AF24" s="48"/>
      <c r="AG24" s="48"/>
      <c r="AH24" s="160"/>
      <c r="AI24" s="48"/>
      <c r="AJ24" s="48"/>
      <c r="AK24" s="29"/>
      <c r="AM24" s="48"/>
      <c r="AO24" s="48"/>
      <c r="AP24" s="48"/>
      <c r="AQ24" s="7"/>
      <c r="AS24" s="29"/>
      <c r="AT24" s="48"/>
      <c r="AU24" s="47"/>
      <c r="AV24" s="2"/>
      <c r="AW24" s="47"/>
      <c r="AX24" s="47"/>
      <c r="AY24" s="29"/>
      <c r="AZ24" s="48"/>
      <c r="BA24" s="48"/>
      <c r="BB24" s="160"/>
      <c r="BC24" s="48"/>
      <c r="BD24" s="48"/>
      <c r="BE24" s="29"/>
      <c r="BF24" s="48"/>
      <c r="BG24" s="48"/>
      <c r="BI24" s="48"/>
      <c r="BJ24" s="48"/>
      <c r="BK24" s="167"/>
      <c r="BM24" s="29"/>
      <c r="BN24" s="47"/>
      <c r="BO24" s="47"/>
      <c r="BP24" s="2"/>
      <c r="BQ24" s="162"/>
      <c r="BR24" s="162"/>
      <c r="BS24" s="29"/>
      <c r="BT24" s="48"/>
      <c r="BU24" s="48"/>
      <c r="BV24" s="160"/>
      <c r="BW24" s="48"/>
      <c r="BX24" s="48"/>
      <c r="BY24" s="29"/>
      <c r="BZ24" s="48"/>
      <c r="CA24" s="48"/>
      <c r="CC24" s="48"/>
      <c r="CD24" s="48"/>
      <c r="CE24" s="29"/>
      <c r="CG24" s="29"/>
      <c r="CH24" s="162"/>
      <c r="CI24" s="162"/>
      <c r="CJ24" s="2"/>
      <c r="CK24" s="162"/>
      <c r="CL24" s="162"/>
      <c r="CM24" s="29"/>
      <c r="CN24" s="48"/>
      <c r="CO24" s="48"/>
      <c r="CP24" s="160"/>
      <c r="CQ24" s="48"/>
      <c r="CR24" s="48"/>
      <c r="CS24" s="29"/>
      <c r="CT24" s="48"/>
      <c r="CU24" s="48"/>
      <c r="CW24" s="48"/>
      <c r="CX24" s="48"/>
      <c r="CY24" s="7"/>
      <c r="DA24" s="29">
        <v>9868</v>
      </c>
      <c r="DB24" s="47">
        <f t="shared" ref="DB24" si="43">DA24/CY$7</f>
        <v>3.4795167604246223E-3</v>
      </c>
      <c r="DC24" s="47">
        <f t="shared" ref="DC24" si="44">DB24-CH24</f>
        <v>3.4795167604246223E-3</v>
      </c>
      <c r="DD24" s="2">
        <v>0</v>
      </c>
      <c r="DE24" s="47">
        <f t="shared" ref="DE24" si="45">DD24/CY$3</f>
        <v>0</v>
      </c>
      <c r="DF24" s="47">
        <f t="shared" ref="DF24" si="46">DE24-CK24</f>
        <v>0</v>
      </c>
      <c r="DG24" s="29"/>
      <c r="DH24" s="48"/>
      <c r="DI24" s="48"/>
      <c r="DJ24" s="160"/>
      <c r="DK24" s="48"/>
      <c r="DL24" s="48"/>
      <c r="DM24" s="29"/>
      <c r="DN24" s="48"/>
      <c r="DO24" s="48"/>
      <c r="DQ24" s="48"/>
      <c r="DR24" s="48"/>
      <c r="DS24" s="7"/>
      <c r="DU24" s="29"/>
      <c r="DV24" s="47"/>
      <c r="DW24" s="47"/>
      <c r="DX24" s="2"/>
      <c r="DY24" s="47"/>
      <c r="DZ24" s="47"/>
      <c r="EA24" s="29"/>
      <c r="EC24" s="50"/>
      <c r="EF24" s="49"/>
      <c r="EG24" s="29"/>
      <c r="EH24" s="48"/>
      <c r="EI24" s="48"/>
      <c r="EK24" s="48"/>
      <c r="EL24" s="48"/>
      <c r="EM24" s="7"/>
      <c r="EO24" s="29"/>
      <c r="EP24" s="47"/>
      <c r="EQ24" s="47"/>
      <c r="ER24" s="2"/>
      <c r="ES24" s="47"/>
      <c r="ET24" s="47"/>
      <c r="EU24" s="29"/>
      <c r="EV24" s="48"/>
      <c r="EW24" s="48"/>
      <c r="EZ24" s="49"/>
      <c r="FA24" s="29"/>
      <c r="FB24" s="48"/>
      <c r="FC24" s="48"/>
      <c r="FE24" s="48"/>
      <c r="FF24" s="48"/>
      <c r="FG24" s="7"/>
      <c r="FI24" s="29"/>
      <c r="FJ24" s="47"/>
      <c r="FK24" s="47"/>
      <c r="FL24" s="2"/>
      <c r="FM24" s="47"/>
      <c r="FN24" s="47"/>
      <c r="FO24" s="29"/>
      <c r="FP24" s="48"/>
      <c r="FQ24" s="48"/>
      <c r="FT24" s="49"/>
      <c r="FU24" s="29"/>
      <c r="FV24" s="48"/>
      <c r="FW24" s="48"/>
      <c r="FY24" s="48"/>
      <c r="FZ24" s="48"/>
      <c r="GA24" s="7"/>
      <c r="GC24" s="2"/>
      <c r="GD24" s="47"/>
      <c r="GE24" s="2"/>
      <c r="GF24" s="2"/>
      <c r="GG24" s="47"/>
      <c r="GH24" s="2"/>
      <c r="GI24" s="51"/>
      <c r="GN24" s="49"/>
      <c r="GU24" s="7"/>
      <c r="GW24" s="2"/>
      <c r="GX24" s="47"/>
      <c r="GY24" s="2"/>
      <c r="GZ24" s="2"/>
      <c r="HA24" s="47"/>
      <c r="HB24" s="2"/>
      <c r="HC24" s="51"/>
      <c r="HH24" s="49"/>
      <c r="HO24" s="7"/>
      <c r="HQ24" s="2"/>
      <c r="HR24" s="47"/>
      <c r="HS24" s="2"/>
      <c r="HT24" s="2"/>
      <c r="HU24" s="47"/>
      <c r="HV24" s="2"/>
      <c r="HW24" s="51"/>
      <c r="IB24" s="49"/>
      <c r="II24" s="7"/>
      <c r="IK24" s="2"/>
      <c r="IL24" s="47"/>
      <c r="IM24" s="2"/>
      <c r="IN24" s="2"/>
      <c r="IO24" s="47"/>
      <c r="IP24" s="2"/>
      <c r="IQ24" s="51"/>
      <c r="IV24" s="49"/>
    </row>
    <row r="25" spans="1:262" s="4" customFormat="1" ht="13.5" customHeight="1" x14ac:dyDescent="0.25">
      <c r="A25" s="46" t="s">
        <v>784</v>
      </c>
      <c r="B25" s="2" t="str">
        <f>VLOOKUP(A25,info_parties!A$1:Z$102,5,FALSE)</f>
        <v>The Christians (De Kristne, K)</v>
      </c>
      <c r="C25" s="7"/>
      <c r="E25" s="29"/>
      <c r="F25" s="47"/>
      <c r="G25" s="48"/>
      <c r="H25" s="2"/>
      <c r="I25" s="47"/>
      <c r="J25" s="48"/>
      <c r="K25" s="48"/>
      <c r="L25" s="48"/>
      <c r="M25" s="48"/>
      <c r="P25" s="49"/>
      <c r="Q25" s="29"/>
      <c r="R25" s="48"/>
      <c r="S25" s="48"/>
      <c r="U25" s="48"/>
      <c r="V25" s="48"/>
      <c r="W25" s="7"/>
      <c r="Y25" s="29"/>
      <c r="Z25" s="48"/>
      <c r="AA25" s="47"/>
      <c r="AB25" s="161"/>
      <c r="AC25" s="48"/>
      <c r="AD25" s="48"/>
      <c r="AE25" s="29"/>
      <c r="AF25" s="48"/>
      <c r="AG25" s="48"/>
      <c r="AH25" s="160"/>
      <c r="AI25" s="48"/>
      <c r="AJ25" s="48"/>
      <c r="AK25" s="29"/>
      <c r="AM25" s="48"/>
      <c r="AO25" s="48"/>
      <c r="AP25" s="48"/>
      <c r="AQ25" s="7"/>
      <c r="AS25" s="29"/>
      <c r="AT25" s="48"/>
      <c r="AU25" s="47"/>
      <c r="AV25" s="2"/>
      <c r="AW25" s="47"/>
      <c r="AX25" s="47"/>
      <c r="AY25" s="29"/>
      <c r="AZ25" s="48"/>
      <c r="BA25" s="48"/>
      <c r="BB25" s="160"/>
      <c r="BC25" s="48"/>
      <c r="BD25" s="48"/>
      <c r="BE25" s="29"/>
      <c r="BF25" s="48"/>
      <c r="BG25" s="48"/>
      <c r="BI25" s="48"/>
      <c r="BJ25" s="48"/>
      <c r="BK25" s="167"/>
      <c r="BM25" s="29"/>
      <c r="BN25" s="47"/>
      <c r="BO25" s="47"/>
      <c r="BP25" s="2"/>
      <c r="BQ25" s="162"/>
      <c r="BR25" s="162"/>
      <c r="BS25" s="29"/>
      <c r="BT25" s="48"/>
      <c r="BU25" s="48"/>
      <c r="BV25" s="160"/>
      <c r="BW25" s="48"/>
      <c r="BX25" s="48"/>
      <c r="BY25" s="29"/>
      <c r="BZ25" s="48"/>
      <c r="CA25" s="48"/>
      <c r="CC25" s="48"/>
      <c r="CD25" s="48"/>
      <c r="CE25" s="29"/>
      <c r="CG25" s="29"/>
      <c r="CH25" s="162"/>
      <c r="CI25" s="162"/>
      <c r="CJ25" s="2"/>
      <c r="CK25" s="162"/>
      <c r="CL25" s="162"/>
      <c r="CM25" s="29"/>
      <c r="CN25" s="48"/>
      <c r="CO25" s="48"/>
      <c r="CP25" s="160"/>
      <c r="CQ25" s="48"/>
      <c r="CR25" s="48"/>
      <c r="CS25" s="29"/>
      <c r="CT25" s="48"/>
      <c r="CU25" s="48"/>
      <c r="CW25" s="48"/>
      <c r="CX25" s="48"/>
      <c r="CY25" s="7"/>
      <c r="DA25" s="29">
        <v>17731</v>
      </c>
      <c r="DB25" s="47">
        <f t="shared" ref="DB25" si="47">DA25/CY$7</f>
        <v>6.2520583379701029E-3</v>
      </c>
      <c r="DC25" s="47">
        <f t="shared" ref="DC25" si="48">DB25-CH25</f>
        <v>6.2520583379701029E-3</v>
      </c>
      <c r="DD25" s="2">
        <v>0</v>
      </c>
      <c r="DE25" s="47">
        <f t="shared" ref="DE25" si="49">DD25/CY$3</f>
        <v>0</v>
      </c>
      <c r="DF25" s="47">
        <f t="shared" ref="DF25" si="50">DE25-CK25</f>
        <v>0</v>
      </c>
      <c r="DG25" s="29"/>
      <c r="DH25" s="48"/>
      <c r="DI25" s="48"/>
      <c r="DJ25" s="160"/>
      <c r="DK25" s="48"/>
      <c r="DL25" s="48"/>
      <c r="DM25" s="29"/>
      <c r="DN25" s="48"/>
      <c r="DO25" s="48"/>
      <c r="DQ25" s="48"/>
      <c r="DR25" s="48"/>
      <c r="DS25" s="7"/>
      <c r="DU25" s="29"/>
      <c r="DV25" s="47"/>
      <c r="DW25" s="47"/>
      <c r="DX25" s="2"/>
      <c r="DY25" s="47"/>
      <c r="DZ25" s="47"/>
      <c r="EA25" s="29"/>
      <c r="EC25" s="50"/>
      <c r="EF25" s="49"/>
      <c r="EG25" s="29"/>
      <c r="EH25" s="48"/>
      <c r="EI25" s="48"/>
      <c r="EK25" s="48"/>
      <c r="EL25" s="48"/>
      <c r="EM25" s="7"/>
      <c r="EO25" s="29"/>
      <c r="EP25" s="47"/>
      <c r="EQ25" s="47"/>
      <c r="ER25" s="2"/>
      <c r="ES25" s="47"/>
      <c r="ET25" s="47"/>
      <c r="EU25" s="29"/>
      <c r="EV25" s="48"/>
      <c r="EW25" s="48"/>
      <c r="EZ25" s="49"/>
      <c r="FA25" s="29"/>
      <c r="FB25" s="48"/>
      <c r="FC25" s="48"/>
      <c r="FE25" s="48"/>
      <c r="FF25" s="48"/>
      <c r="FG25" s="7"/>
      <c r="FI25" s="29"/>
      <c r="FJ25" s="47"/>
      <c r="FK25" s="47"/>
      <c r="FL25" s="2"/>
      <c r="FM25" s="47"/>
      <c r="FN25" s="47"/>
      <c r="FO25" s="29"/>
      <c r="FP25" s="48"/>
      <c r="FQ25" s="48"/>
      <c r="FT25" s="49"/>
      <c r="FU25" s="29"/>
      <c r="FV25" s="48"/>
      <c r="FW25" s="48"/>
      <c r="FY25" s="48"/>
      <c r="FZ25" s="48"/>
      <c r="GA25" s="7"/>
      <c r="GC25" s="2"/>
      <c r="GD25" s="47"/>
      <c r="GE25" s="2"/>
      <c r="GF25" s="2"/>
      <c r="GG25" s="47"/>
      <c r="GH25" s="2"/>
      <c r="GI25" s="51"/>
      <c r="GN25" s="49"/>
      <c r="GU25" s="7"/>
      <c r="GW25" s="2"/>
      <c r="GX25" s="47"/>
      <c r="GY25" s="2"/>
      <c r="GZ25" s="2"/>
      <c r="HA25" s="47"/>
      <c r="HB25" s="2"/>
      <c r="HC25" s="51"/>
      <c r="HH25" s="49"/>
      <c r="HO25" s="7"/>
      <c r="HQ25" s="2"/>
      <c r="HR25" s="47"/>
      <c r="HS25" s="2"/>
      <c r="HT25" s="2"/>
      <c r="HU25" s="47"/>
      <c r="HV25" s="2"/>
      <c r="HW25" s="51"/>
      <c r="IB25" s="49"/>
      <c r="II25" s="7"/>
      <c r="IK25" s="2"/>
      <c r="IL25" s="47"/>
      <c r="IM25" s="2"/>
      <c r="IN25" s="2"/>
      <c r="IO25" s="47"/>
      <c r="IP25" s="2"/>
      <c r="IQ25" s="51"/>
      <c r="IV25" s="49"/>
    </row>
    <row r="26" spans="1:262" s="4" customFormat="1" ht="13.5" customHeight="1" x14ac:dyDescent="0.25">
      <c r="A26" s="46" t="s">
        <v>782</v>
      </c>
      <c r="B26" s="2" t="str">
        <f>VLOOKUP(A26,info_parties!A$1:Z$102,5,FALSE)</f>
        <v>The Political Party (Det politiske parti, DPP)</v>
      </c>
      <c r="C26" s="7"/>
      <c r="E26" s="29"/>
      <c r="F26" s="47"/>
      <c r="G26" s="48"/>
      <c r="H26" s="2"/>
      <c r="I26" s="47"/>
      <c r="J26" s="48"/>
      <c r="K26" s="48"/>
      <c r="L26" s="48"/>
      <c r="M26" s="48"/>
      <c r="P26" s="49"/>
      <c r="Q26" s="29"/>
      <c r="R26" s="48"/>
      <c r="S26" s="48"/>
      <c r="U26" s="48"/>
      <c r="V26" s="48"/>
      <c r="W26" s="7"/>
      <c r="Y26" s="29"/>
      <c r="Z26" s="163"/>
      <c r="AA26" s="163"/>
      <c r="AB26" s="161"/>
      <c r="AC26" s="48"/>
      <c r="AD26" s="48"/>
      <c r="AE26" s="29"/>
      <c r="AF26" s="48"/>
      <c r="AG26" s="48"/>
      <c r="AH26" s="160"/>
      <c r="AI26" s="48"/>
      <c r="AJ26" s="48"/>
      <c r="AK26" s="29"/>
      <c r="AM26" s="48"/>
      <c r="AO26" s="48"/>
      <c r="AP26" s="48"/>
      <c r="AQ26" s="7"/>
      <c r="AS26" s="29">
        <v>19457</v>
      </c>
      <c r="AT26" s="48">
        <f>AS26/AQ$7</f>
        <v>7.7154594697480391E-3</v>
      </c>
      <c r="AU26" s="47">
        <f>AT26-Z26</f>
        <v>7.7154594697480391E-3</v>
      </c>
      <c r="AV26" s="2">
        <v>0</v>
      </c>
      <c r="AW26" s="47">
        <v>0</v>
      </c>
      <c r="AX26" s="47">
        <v>0</v>
      </c>
      <c r="AY26" s="29"/>
      <c r="AZ26" s="48"/>
      <c r="BA26" s="48"/>
      <c r="BB26" s="160"/>
      <c r="BC26" s="48"/>
      <c r="BD26" s="48"/>
      <c r="BE26" s="29"/>
      <c r="BF26" s="48"/>
      <c r="BG26" s="48"/>
      <c r="BI26" s="48"/>
      <c r="BJ26" s="48"/>
      <c r="BK26" s="167"/>
      <c r="BM26" s="29"/>
      <c r="BN26" s="47"/>
      <c r="BO26" s="47"/>
      <c r="BP26" s="2"/>
      <c r="BQ26" s="162"/>
      <c r="BR26" s="162"/>
      <c r="BS26" s="29"/>
      <c r="BT26" s="48"/>
      <c r="BU26" s="48"/>
      <c r="BV26" s="160"/>
      <c r="BW26" s="48"/>
      <c r="BX26" s="48"/>
      <c r="BY26" s="29"/>
      <c r="BZ26" s="48"/>
      <c r="CA26" s="48"/>
      <c r="CC26" s="48"/>
      <c r="CD26" s="48"/>
      <c r="CE26" s="29"/>
      <c r="CG26" s="29"/>
      <c r="CH26" s="162"/>
      <c r="CI26" s="162"/>
      <c r="CJ26" s="2"/>
      <c r="CK26" s="162"/>
      <c r="CL26" s="162"/>
      <c r="CM26" s="29"/>
      <c r="CN26" s="48"/>
      <c r="CO26" s="48"/>
      <c r="CP26" s="160"/>
      <c r="CQ26" s="48"/>
      <c r="CR26" s="48"/>
      <c r="CS26" s="29"/>
      <c r="CT26" s="48"/>
      <c r="CU26" s="48"/>
      <c r="CW26" s="48"/>
      <c r="CX26" s="48"/>
      <c r="CY26" s="7"/>
      <c r="DA26" s="29"/>
      <c r="DB26" s="47"/>
      <c r="DC26" s="47"/>
      <c r="DD26" s="2"/>
      <c r="DE26" s="47"/>
      <c r="DF26" s="47"/>
      <c r="DG26" s="29"/>
      <c r="DH26" s="48"/>
      <c r="DI26" s="48"/>
      <c r="DJ26" s="160"/>
      <c r="DK26" s="48"/>
      <c r="DL26" s="48"/>
      <c r="DM26" s="29"/>
      <c r="DN26" s="48"/>
      <c r="DO26" s="48"/>
      <c r="DQ26" s="48"/>
      <c r="DR26" s="48"/>
      <c r="DS26" s="7"/>
      <c r="DU26" s="29"/>
      <c r="DV26" s="47"/>
      <c r="DW26" s="47"/>
      <c r="DX26" s="2"/>
      <c r="DY26" s="47"/>
      <c r="DZ26" s="47"/>
      <c r="EA26" s="29"/>
      <c r="EC26" s="50"/>
      <c r="EF26" s="49"/>
      <c r="EG26" s="29"/>
      <c r="EH26" s="48"/>
      <c r="EI26" s="48"/>
      <c r="EK26" s="48"/>
      <c r="EL26" s="48"/>
      <c r="EM26" s="7"/>
      <c r="EO26" s="29"/>
      <c r="EP26" s="47"/>
      <c r="EQ26" s="47"/>
      <c r="ER26" s="2"/>
      <c r="ES26" s="47"/>
      <c r="ET26" s="47"/>
      <c r="EU26" s="29"/>
      <c r="EV26" s="48"/>
      <c r="EW26" s="48"/>
      <c r="EZ26" s="49"/>
      <c r="FA26" s="29"/>
      <c r="FB26" s="48"/>
      <c r="FC26" s="48"/>
      <c r="FE26" s="48"/>
      <c r="FF26" s="48"/>
      <c r="FG26" s="7"/>
      <c r="FI26" s="29"/>
      <c r="FJ26" s="47"/>
      <c r="FK26" s="47"/>
      <c r="FL26" s="2"/>
      <c r="FM26" s="47"/>
      <c r="FN26" s="47"/>
      <c r="FO26" s="29"/>
      <c r="FP26" s="48"/>
      <c r="FQ26" s="48"/>
      <c r="FT26" s="49"/>
      <c r="FU26" s="29"/>
      <c r="FV26" s="48"/>
      <c r="FW26" s="48"/>
      <c r="FY26" s="48"/>
      <c r="FZ26" s="48"/>
      <c r="GA26" s="7"/>
      <c r="GC26" s="2"/>
      <c r="GD26" s="47"/>
      <c r="GE26" s="2"/>
      <c r="GF26" s="2"/>
      <c r="GG26" s="47"/>
      <c r="GH26" s="2"/>
      <c r="GI26" s="51"/>
      <c r="GN26" s="49"/>
      <c r="GU26" s="7"/>
      <c r="GW26" s="2"/>
      <c r="GX26" s="47"/>
      <c r="GY26" s="2"/>
      <c r="GZ26" s="2"/>
      <c r="HA26" s="47"/>
      <c r="HB26" s="2"/>
      <c r="HC26" s="51"/>
      <c r="HH26" s="49"/>
      <c r="HO26" s="7"/>
      <c r="HQ26" s="2"/>
      <c r="HR26" s="47"/>
      <c r="HS26" s="2"/>
      <c r="HT26" s="2"/>
      <c r="HU26" s="47"/>
      <c r="HV26" s="2"/>
      <c r="HW26" s="51"/>
      <c r="IB26" s="49"/>
      <c r="II26" s="7"/>
      <c r="IK26" s="2"/>
      <c r="IL26" s="47"/>
      <c r="IM26" s="2"/>
      <c r="IN26" s="2"/>
      <c r="IO26" s="47"/>
      <c r="IP26" s="2"/>
      <c r="IQ26" s="51"/>
      <c r="IV26" s="49"/>
    </row>
    <row r="27" spans="1:262" s="4" customFormat="1" ht="13.5" customHeight="1" x14ac:dyDescent="0.25">
      <c r="A27" s="46" t="s">
        <v>308</v>
      </c>
      <c r="B27" s="2" t="str">
        <f>VLOOKUP(A27,info_parties!A$1:Z$102,5,FALSE)</f>
        <v>Others (andre, no acronym)</v>
      </c>
      <c r="C27" s="7"/>
      <c r="E27" s="29">
        <v>28753</v>
      </c>
      <c r="F27" s="48">
        <f>E27/C$7</f>
        <v>1.1678958418716228E-2</v>
      </c>
      <c r="G27" s="47">
        <v>0</v>
      </c>
      <c r="H27" s="2">
        <v>0</v>
      </c>
      <c r="I27" s="47">
        <v>0</v>
      </c>
      <c r="J27" s="48">
        <v>0</v>
      </c>
      <c r="K27" s="48"/>
      <c r="L27" s="48"/>
      <c r="M27" s="48"/>
      <c r="P27" s="49"/>
      <c r="Q27" s="29"/>
      <c r="R27" s="48"/>
      <c r="S27" s="48"/>
      <c r="U27" s="48"/>
      <c r="V27" s="48"/>
      <c r="W27" s="7"/>
      <c r="Y27" s="7">
        <v>20525</v>
      </c>
      <c r="Z27" s="48">
        <f>Y27/W$7</f>
        <v>7.9426165784562183E-3</v>
      </c>
      <c r="AA27" s="47">
        <v>0</v>
      </c>
      <c r="AB27" s="2">
        <v>0</v>
      </c>
      <c r="AC27" s="47">
        <v>0</v>
      </c>
      <c r="AD27" s="47">
        <v>0</v>
      </c>
      <c r="AE27" s="29"/>
      <c r="AF27" s="48"/>
      <c r="AG27" s="48"/>
      <c r="AH27" s="160"/>
      <c r="AI27" s="48"/>
      <c r="AJ27" s="48"/>
      <c r="AK27" s="29"/>
      <c r="AM27" s="48"/>
      <c r="AO27" s="48"/>
      <c r="AP27" s="48"/>
      <c r="AQ27" s="7"/>
      <c r="AS27" s="4">
        <v>21884</v>
      </c>
      <c r="AT27" s="48">
        <f>AS27/AQ$7</f>
        <v>8.6778596410528909E-3</v>
      </c>
      <c r="AU27" s="47">
        <v>0</v>
      </c>
      <c r="AV27" s="2">
        <v>1</v>
      </c>
      <c r="AW27" s="48">
        <f>AV27/165</f>
        <v>6.0606060606060606E-3</v>
      </c>
      <c r="AX27" s="47">
        <v>0</v>
      </c>
      <c r="AY27" s="29"/>
      <c r="AZ27" s="48"/>
      <c r="BA27" s="48"/>
      <c r="BB27" s="160"/>
      <c r="BC27" s="48"/>
      <c r="BD27" s="48"/>
      <c r="BE27" s="29"/>
      <c r="BF27" s="48"/>
      <c r="BG27" s="48"/>
      <c r="BI27" s="48"/>
      <c r="BJ27" s="48"/>
      <c r="BK27" s="7"/>
      <c r="BM27" s="29">
        <v>11420</v>
      </c>
      <c r="BN27" s="47">
        <f>BM27/BK$7</f>
        <v>4.3286056014885553E-3</v>
      </c>
      <c r="BO27" s="47">
        <v>0</v>
      </c>
      <c r="BP27" s="2">
        <v>0</v>
      </c>
      <c r="BQ27" s="162">
        <v>0</v>
      </c>
      <c r="BR27" s="162">
        <v>0</v>
      </c>
      <c r="BS27" s="25"/>
      <c r="BT27" s="48"/>
      <c r="BU27" s="48"/>
      <c r="BV27" s="160"/>
      <c r="BW27" s="48"/>
      <c r="BX27" s="48"/>
      <c r="BY27" s="29"/>
      <c r="BZ27" s="48"/>
      <c r="CA27" s="48"/>
      <c r="CC27" s="48"/>
      <c r="CD27" s="48"/>
      <c r="CE27" s="29"/>
      <c r="CG27" s="29">
        <v>9674</v>
      </c>
      <c r="CH27" s="162">
        <v>1.3000000000000001E-2</v>
      </c>
      <c r="CI27" s="162">
        <v>-6.0000000000000001E-3</v>
      </c>
      <c r="CJ27" s="2">
        <v>0</v>
      </c>
      <c r="CK27" s="162">
        <v>0</v>
      </c>
      <c r="CL27" s="162">
        <v>0</v>
      </c>
      <c r="CM27" s="29"/>
      <c r="CN27" s="48"/>
      <c r="CO27" s="48"/>
      <c r="CP27" s="160"/>
      <c r="CQ27" s="48"/>
      <c r="CR27" s="48"/>
      <c r="CS27" s="29"/>
      <c r="CT27" s="48"/>
      <c r="CU27" s="48"/>
      <c r="CW27" s="48"/>
      <c r="CX27" s="48"/>
      <c r="CY27" s="7"/>
      <c r="DA27" s="29">
        <v>6667</v>
      </c>
      <c r="DB27" s="47">
        <f t="shared" si="11"/>
        <v>2.3508247103517389E-3</v>
      </c>
      <c r="DC27" s="47">
        <f t="shared" si="12"/>
        <v>-1.0649175289648262E-2</v>
      </c>
      <c r="DD27" s="2">
        <v>0</v>
      </c>
      <c r="DE27" s="47">
        <f t="shared" si="13"/>
        <v>0</v>
      </c>
      <c r="DF27" s="47">
        <f t="shared" si="14"/>
        <v>0</v>
      </c>
      <c r="DG27" s="29"/>
      <c r="DH27" s="48"/>
      <c r="DI27" s="48"/>
      <c r="DJ27" s="160"/>
      <c r="DK27" s="48"/>
      <c r="DL27" s="48"/>
      <c r="DM27" s="29"/>
      <c r="DN27" s="48"/>
      <c r="DO27" s="48"/>
      <c r="DQ27" s="48"/>
      <c r="DR27" s="48"/>
      <c r="DS27" s="7"/>
      <c r="DU27" s="29">
        <v>54057</v>
      </c>
      <c r="DV27" s="47">
        <f t="shared" ref="DV27" si="51">DU27/SUM($DU$11:$DU$27)</f>
        <v>1.8469432520305203E-2</v>
      </c>
      <c r="DW27" s="47">
        <f t="shared" si="16"/>
        <v>1.6118607809953465E-2</v>
      </c>
      <c r="DX27" s="2">
        <v>0</v>
      </c>
      <c r="DY27" s="47">
        <f t="shared" si="17"/>
        <v>0</v>
      </c>
      <c r="DZ27" s="47">
        <f t="shared" si="18"/>
        <v>0</v>
      </c>
      <c r="EA27" s="29"/>
      <c r="EC27" s="50"/>
      <c r="EF27" s="49"/>
      <c r="EG27" s="29"/>
      <c r="EH27" s="48"/>
      <c r="EI27" s="48"/>
      <c r="EK27" s="48"/>
      <c r="EL27" s="48"/>
      <c r="EM27" s="7"/>
      <c r="EO27" s="29"/>
      <c r="EP27" s="47"/>
      <c r="EQ27" s="47"/>
      <c r="ER27" s="2"/>
      <c r="ES27" s="47"/>
      <c r="ET27" s="47"/>
      <c r="EU27" s="29"/>
      <c r="EV27" s="48"/>
      <c r="EW27" s="48"/>
      <c r="EZ27" s="49"/>
      <c r="FA27" s="29"/>
      <c r="FB27" s="48"/>
      <c r="FC27" s="48"/>
      <c r="FE27" s="48"/>
      <c r="FF27" s="48"/>
      <c r="FG27" s="7"/>
      <c r="FI27" s="29"/>
      <c r="FJ27" s="47"/>
      <c r="FK27" s="47"/>
      <c r="FL27" s="2"/>
      <c r="FM27" s="47"/>
      <c r="FN27" s="47"/>
      <c r="FO27" s="29"/>
      <c r="FP27" s="48"/>
      <c r="FQ27" s="48"/>
      <c r="FT27" s="49"/>
      <c r="FU27" s="29"/>
      <c r="FV27" s="48"/>
      <c r="FW27" s="48"/>
      <c r="FY27" s="48"/>
      <c r="FZ27" s="48"/>
      <c r="GA27" s="7"/>
      <c r="GC27" s="2"/>
      <c r="GD27" s="47"/>
      <c r="GE27" s="2"/>
      <c r="GF27" s="2"/>
      <c r="GG27" s="47"/>
      <c r="GH27" s="2"/>
      <c r="GI27" s="51"/>
      <c r="GN27" s="49"/>
      <c r="GU27" s="7"/>
      <c r="GW27" s="2"/>
      <c r="GX27" s="47"/>
      <c r="GY27" s="2"/>
      <c r="GZ27" s="2"/>
      <c r="HA27" s="47"/>
      <c r="HB27" s="2"/>
      <c r="HC27" s="51"/>
      <c r="HH27" s="49"/>
      <c r="HO27" s="7"/>
      <c r="HQ27" s="2"/>
      <c r="HR27" s="47"/>
      <c r="HS27" s="2"/>
      <c r="HT27" s="2"/>
      <c r="HU27" s="47"/>
      <c r="HV27" s="2"/>
      <c r="HW27" s="51"/>
      <c r="IB27" s="49"/>
      <c r="II27" s="7"/>
      <c r="IK27" s="2"/>
      <c r="IL27" s="47"/>
      <c r="IM27" s="2"/>
      <c r="IN27" s="2"/>
      <c r="IO27" s="47"/>
      <c r="IP27" s="2"/>
      <c r="IQ27" s="51"/>
      <c r="IV27" s="49"/>
    </row>
    <row r="28" spans="1:262" s="4" customFormat="1" ht="13.5" customHeight="1" x14ac:dyDescent="0.25">
      <c r="A28" s="46" t="s">
        <v>953</v>
      </c>
      <c r="B28" s="2" t="s">
        <v>954</v>
      </c>
      <c r="C28" s="7"/>
      <c r="E28" s="29"/>
      <c r="F28" s="38"/>
      <c r="G28" s="47"/>
      <c r="H28" s="29"/>
      <c r="I28" s="38"/>
      <c r="J28" s="47"/>
      <c r="K28" s="48"/>
      <c r="L28" s="48"/>
      <c r="M28" s="48"/>
      <c r="P28" s="49"/>
      <c r="Q28" s="29"/>
      <c r="R28" s="48"/>
      <c r="S28" s="48"/>
      <c r="U28" s="48"/>
      <c r="V28" s="48"/>
      <c r="W28" s="7"/>
      <c r="Y28" s="29"/>
      <c r="Z28" s="29"/>
      <c r="AA28" s="47"/>
      <c r="AB28" s="29"/>
      <c r="AC28" s="29"/>
      <c r="AD28" s="48"/>
      <c r="AE28" s="29"/>
      <c r="AF28" s="48"/>
      <c r="AG28" s="48"/>
      <c r="AH28" s="160"/>
      <c r="AI28" s="48"/>
      <c r="AJ28" s="48"/>
      <c r="AK28" s="29"/>
      <c r="AM28" s="48"/>
      <c r="AO28" s="48"/>
      <c r="AP28" s="48"/>
      <c r="AQ28" s="7"/>
      <c r="AS28" s="29"/>
      <c r="AT28" s="29"/>
      <c r="AU28" s="47"/>
      <c r="AV28" s="29"/>
      <c r="AW28" s="38"/>
      <c r="AX28" s="48"/>
      <c r="AY28" s="29"/>
      <c r="AZ28" s="48"/>
      <c r="BA28" s="48"/>
      <c r="BB28" s="160"/>
      <c r="BC28" s="48"/>
      <c r="BD28" s="48"/>
      <c r="BE28" s="29"/>
      <c r="BF28" s="48"/>
      <c r="BG28" s="48"/>
      <c r="BI28" s="48"/>
      <c r="BJ28" s="48"/>
      <c r="BK28" s="7"/>
      <c r="BM28" s="29"/>
      <c r="BN28" s="29"/>
      <c r="BO28" s="47"/>
      <c r="BP28" s="29"/>
      <c r="BQ28" s="29"/>
      <c r="BR28" s="47"/>
      <c r="BS28" s="25"/>
      <c r="BT28" s="48"/>
      <c r="BU28" s="48"/>
      <c r="BV28" s="160"/>
      <c r="BW28" s="48"/>
      <c r="BX28" s="48"/>
      <c r="BY28" s="29"/>
      <c r="BZ28" s="48"/>
      <c r="CA28" s="48"/>
      <c r="CC28" s="48"/>
      <c r="CD28" s="48"/>
      <c r="CE28" s="29"/>
      <c r="CG28" s="29"/>
      <c r="CH28" s="29"/>
      <c r="CI28" s="47"/>
      <c r="CJ28" s="29"/>
      <c r="CK28" s="29"/>
      <c r="CL28" s="47"/>
      <c r="CM28" s="29"/>
      <c r="CN28" s="48"/>
      <c r="CO28" s="48"/>
      <c r="CP28" s="160"/>
      <c r="CQ28" s="48"/>
      <c r="CR28" s="48"/>
      <c r="CS28" s="29"/>
      <c r="CT28" s="48"/>
      <c r="CU28" s="48"/>
      <c r="CW28" s="48"/>
      <c r="CX28" s="48"/>
      <c r="CY28" s="7"/>
      <c r="DA28" s="29"/>
      <c r="DB28" s="47"/>
      <c r="DC28" s="47"/>
      <c r="DD28" s="29"/>
      <c r="DE28" s="47"/>
      <c r="DF28" s="47"/>
      <c r="DG28" s="29"/>
      <c r="DH28" s="48"/>
      <c r="DI28" s="48"/>
      <c r="DJ28" s="160"/>
      <c r="DK28" s="48"/>
      <c r="DL28" s="48"/>
      <c r="DM28" s="29"/>
      <c r="DN28" s="48"/>
      <c r="DO28" s="48"/>
      <c r="DQ28" s="48"/>
      <c r="DR28" s="48"/>
      <c r="DS28" s="7"/>
      <c r="DU28" s="29"/>
      <c r="DV28" s="47"/>
      <c r="DW28" s="47"/>
      <c r="DX28" s="2"/>
      <c r="DY28" s="47"/>
      <c r="DZ28" s="47"/>
      <c r="EA28" s="29"/>
      <c r="EC28" s="50"/>
      <c r="EF28" s="49"/>
      <c r="EG28" s="29"/>
      <c r="EH28" s="48"/>
      <c r="EI28" s="48"/>
      <c r="EK28" s="48"/>
      <c r="EL28" s="48"/>
      <c r="EM28" s="7"/>
      <c r="EO28" s="29">
        <v>4950</v>
      </c>
      <c r="EP28" s="48">
        <f t="shared" ref="EP28" si="52">EO28/EM$7</f>
        <v>1.6502607411971091E-3</v>
      </c>
      <c r="EQ28" s="257">
        <f t="shared" ref="EQ28" si="53">EP28-DV28</f>
        <v>1.6502607411971091E-3</v>
      </c>
      <c r="ER28" s="4">
        <v>1</v>
      </c>
      <c r="ES28" s="48">
        <f t="shared" ref="ES28" si="54">ER28/EM$3</f>
        <v>5.9171597633136093E-3</v>
      </c>
      <c r="ET28" s="257">
        <f t="shared" ref="ET28" si="55">ES28-DY28</f>
        <v>5.9171597633136093E-3</v>
      </c>
      <c r="EU28" s="29"/>
      <c r="EV28" s="48"/>
      <c r="EW28" s="48"/>
      <c r="EZ28" s="49"/>
      <c r="FA28" s="29"/>
      <c r="FB28" s="48"/>
      <c r="FC28" s="48"/>
      <c r="FE28" s="48"/>
      <c r="FF28" s="48"/>
      <c r="FG28" s="7"/>
      <c r="FI28" s="29"/>
      <c r="FJ28" s="47"/>
      <c r="FK28" s="47"/>
      <c r="FL28" s="2"/>
      <c r="FM28" s="47"/>
      <c r="FN28" s="47"/>
      <c r="FO28" s="29"/>
      <c r="FP28" s="48"/>
      <c r="FQ28" s="48"/>
      <c r="FT28" s="49"/>
      <c r="FU28" s="29"/>
      <c r="FV28" s="48"/>
      <c r="FW28" s="48"/>
      <c r="FY28" s="48"/>
      <c r="FZ28" s="48"/>
      <c r="GA28" s="7"/>
      <c r="GC28" s="2"/>
      <c r="GD28" s="47"/>
      <c r="GE28" s="2"/>
      <c r="GF28" s="2"/>
      <c r="GG28" s="47"/>
      <c r="GH28" s="2"/>
      <c r="GI28" s="51"/>
      <c r="GN28" s="49"/>
      <c r="GU28" s="7"/>
      <c r="GW28" s="2"/>
      <c r="GX28" s="47"/>
      <c r="GY28" s="2"/>
      <c r="GZ28" s="2"/>
      <c r="HA28" s="47"/>
      <c r="HB28" s="2"/>
      <c r="HC28" s="51"/>
      <c r="HH28" s="49"/>
      <c r="HO28" s="7"/>
      <c r="HQ28" s="2"/>
      <c r="HR28" s="47"/>
      <c r="HS28" s="2"/>
      <c r="HT28" s="2"/>
      <c r="HU28" s="47"/>
      <c r="HV28" s="2"/>
      <c r="HW28" s="51"/>
      <c r="IB28" s="49"/>
      <c r="II28" s="7"/>
      <c r="IK28" s="2"/>
      <c r="IL28" s="47"/>
      <c r="IM28" s="2"/>
      <c r="IN28" s="2"/>
      <c r="IO28" s="47"/>
      <c r="IP28" s="2"/>
      <c r="IQ28" s="51"/>
      <c r="IV28" s="49"/>
    </row>
    <row r="29" spans="1:262" s="4" customFormat="1" ht="13.5" customHeight="1" x14ac:dyDescent="0.25">
      <c r="A29" s="46"/>
      <c r="B29" s="2"/>
      <c r="C29" s="7"/>
      <c r="E29" s="29"/>
      <c r="F29" s="47"/>
      <c r="G29" s="48"/>
      <c r="H29" s="2"/>
      <c r="I29" s="47"/>
      <c r="J29" s="48"/>
      <c r="K29" s="48"/>
      <c r="L29" s="48"/>
      <c r="M29" s="48"/>
      <c r="P29" s="49"/>
      <c r="Q29" s="29"/>
      <c r="R29" s="48"/>
      <c r="S29" s="48"/>
      <c r="U29" s="48"/>
      <c r="V29" s="48"/>
      <c r="W29" s="7"/>
      <c r="Y29" s="29"/>
      <c r="Z29" s="47"/>
      <c r="AA29" s="47"/>
      <c r="AB29" s="2"/>
      <c r="AC29" s="47"/>
      <c r="AD29" s="47"/>
      <c r="AE29" s="29"/>
      <c r="AF29" s="48"/>
      <c r="AG29" s="48"/>
      <c r="AH29" s="160"/>
      <c r="AI29" s="48"/>
      <c r="AJ29" s="48"/>
      <c r="AK29" s="29"/>
      <c r="AM29" s="48"/>
      <c r="AO29" s="48"/>
      <c r="AP29" s="48"/>
      <c r="AQ29" s="7"/>
      <c r="AS29" s="29"/>
      <c r="AT29" s="48"/>
      <c r="AU29" s="48"/>
      <c r="AV29" s="2"/>
      <c r="AW29" s="48"/>
      <c r="AX29" s="48"/>
      <c r="AY29" s="29"/>
      <c r="AZ29" s="48"/>
      <c r="BA29" s="48"/>
      <c r="BB29" s="160"/>
      <c r="BC29" s="48"/>
      <c r="BD29" s="48"/>
      <c r="BE29" s="29"/>
      <c r="BF29" s="48"/>
      <c r="BG29" s="48"/>
      <c r="BI29" s="48"/>
      <c r="BJ29" s="48"/>
      <c r="BK29" s="7"/>
      <c r="BM29" s="29"/>
      <c r="BN29" s="47"/>
      <c r="BO29" s="47"/>
      <c r="BP29" s="2"/>
      <c r="BQ29" s="47"/>
      <c r="BR29" s="47"/>
      <c r="BS29" s="25"/>
      <c r="BT29" s="48"/>
      <c r="BU29" s="48"/>
      <c r="BV29" s="160"/>
      <c r="BW29" s="48"/>
      <c r="BX29" s="48"/>
      <c r="BY29" s="29"/>
      <c r="BZ29" s="48"/>
      <c r="CA29" s="48"/>
      <c r="CC29" s="48"/>
      <c r="CD29" s="48"/>
      <c r="CE29" s="29"/>
      <c r="CG29" s="29"/>
      <c r="CH29" s="47"/>
      <c r="CI29" s="47"/>
      <c r="CJ29" s="2"/>
      <c r="CK29" s="47"/>
      <c r="CL29" s="47"/>
      <c r="CM29" s="29"/>
      <c r="CN29" s="48"/>
      <c r="CO29" s="48"/>
      <c r="CP29" s="160"/>
      <c r="CQ29" s="48"/>
      <c r="CR29" s="48"/>
      <c r="CS29" s="29"/>
      <c r="CT29" s="48"/>
      <c r="CU29" s="48"/>
      <c r="CW29" s="48"/>
      <c r="CX29" s="48"/>
      <c r="CY29" s="7"/>
      <c r="DA29" s="29"/>
      <c r="DB29" s="47"/>
      <c r="DC29" s="47"/>
      <c r="DD29" s="2"/>
      <c r="DE29" s="47"/>
      <c r="DF29" s="47"/>
      <c r="DG29" s="29"/>
      <c r="DH29" s="48"/>
      <c r="DI29" s="48"/>
      <c r="DJ29" s="160"/>
      <c r="DK29" s="48"/>
      <c r="DL29" s="48"/>
      <c r="DM29" s="29"/>
      <c r="DN29" s="48"/>
      <c r="DO29" s="48"/>
      <c r="DQ29" s="48"/>
      <c r="DR29" s="48"/>
      <c r="DS29" s="7"/>
      <c r="DU29" s="29"/>
      <c r="DV29" s="47"/>
      <c r="DW29" s="47"/>
      <c r="DX29" s="2"/>
      <c r="DY29" s="47"/>
      <c r="DZ29" s="47"/>
      <c r="EA29" s="29"/>
      <c r="EC29" s="50"/>
      <c r="EF29" s="49"/>
      <c r="EG29" s="29"/>
      <c r="EH29" s="48"/>
      <c r="EI29" s="48"/>
      <c r="EK29" s="48"/>
      <c r="EL29" s="48"/>
      <c r="EM29" s="7"/>
      <c r="EO29" s="29"/>
      <c r="EP29" s="47"/>
      <c r="EQ29" s="47"/>
      <c r="ER29" s="2"/>
      <c r="ES29" s="47"/>
      <c r="ET29" s="47"/>
      <c r="EU29" s="29"/>
      <c r="EV29" s="48"/>
      <c r="EW29" s="48"/>
      <c r="EZ29" s="49"/>
      <c r="FA29" s="29"/>
      <c r="FB29" s="48"/>
      <c r="FC29" s="48"/>
      <c r="FE29" s="48"/>
      <c r="FF29" s="48"/>
      <c r="FG29" s="7"/>
      <c r="FI29" s="29"/>
      <c r="FJ29" s="47"/>
      <c r="FK29" s="47"/>
      <c r="FL29" s="2"/>
      <c r="FM29" s="47"/>
      <c r="FN29" s="47"/>
      <c r="FO29" s="29"/>
      <c r="FP29" s="48"/>
      <c r="FQ29" s="48"/>
      <c r="FT29" s="49"/>
      <c r="FU29" s="29"/>
      <c r="FV29" s="48"/>
      <c r="FW29" s="48"/>
      <c r="FY29" s="48"/>
      <c r="FZ29" s="48"/>
      <c r="GA29" s="19"/>
      <c r="GB29" s="53"/>
      <c r="GC29" s="53"/>
      <c r="GD29" s="54"/>
      <c r="GE29" s="29"/>
      <c r="GF29" s="29"/>
      <c r="GG29" s="47"/>
      <c r="GH29" s="29"/>
      <c r="GI29" s="56"/>
      <c r="GJ29" s="2"/>
      <c r="GK29" s="2"/>
      <c r="GL29" s="2"/>
      <c r="GM29" s="2"/>
      <c r="GN29" s="57"/>
      <c r="GO29" s="2"/>
      <c r="GP29" s="2"/>
      <c r="GQ29" s="2"/>
      <c r="GR29" s="2"/>
      <c r="GS29" s="2"/>
      <c r="GT29" s="2"/>
      <c r="GU29" s="19"/>
      <c r="GV29" s="53"/>
      <c r="GW29" s="53"/>
      <c r="GX29" s="54"/>
      <c r="GY29" s="29"/>
      <c r="GZ29" s="29"/>
      <c r="HA29" s="47"/>
      <c r="HB29" s="29"/>
      <c r="HC29" s="56"/>
      <c r="HD29" s="2"/>
      <c r="HE29" s="2"/>
      <c r="HF29" s="2"/>
      <c r="HG29" s="2"/>
      <c r="HH29" s="57"/>
      <c r="HI29" s="2"/>
      <c r="HJ29" s="2"/>
      <c r="HK29" s="2"/>
      <c r="HL29" s="2"/>
      <c r="HM29" s="2"/>
      <c r="HN29" s="2"/>
      <c r="HO29" s="19"/>
      <c r="HP29" s="53"/>
      <c r="HQ29" s="53"/>
      <c r="HR29" s="54"/>
      <c r="HS29" s="29"/>
      <c r="HT29" s="29"/>
      <c r="HU29" s="47"/>
      <c r="HV29" s="29"/>
      <c r="HW29" s="56"/>
      <c r="HX29" s="2"/>
      <c r="HY29" s="2"/>
      <c r="HZ29" s="2"/>
      <c r="IA29" s="2"/>
      <c r="IB29" s="57"/>
      <c r="IC29" s="2"/>
      <c r="ID29" s="2"/>
      <c r="IE29" s="2"/>
      <c r="IF29" s="2"/>
      <c r="IG29" s="2"/>
      <c r="IH29" s="2"/>
      <c r="II29" s="19"/>
      <c r="IJ29" s="53"/>
      <c r="IK29" s="53"/>
      <c r="IL29" s="54"/>
      <c r="IM29" s="29"/>
      <c r="IN29" s="29"/>
      <c r="IO29" s="47"/>
      <c r="IP29" s="29"/>
      <c r="IQ29" s="56"/>
      <c r="IR29" s="2"/>
      <c r="IS29" s="2"/>
      <c r="IT29" s="2"/>
      <c r="IU29" s="2"/>
      <c r="IV29" s="57"/>
      <c r="IW29" s="2"/>
      <c r="IX29" s="2"/>
      <c r="IY29" s="2"/>
      <c r="IZ29" s="2"/>
      <c r="JA29" s="2"/>
      <c r="JB29" s="2"/>
    </row>
    <row r="30" spans="1:262" s="4" customFormat="1" ht="13.5" customHeight="1" x14ac:dyDescent="0.25">
      <c r="A30" s="46"/>
      <c r="B30" s="2"/>
      <c r="C30" s="7"/>
      <c r="E30" s="29"/>
      <c r="F30" s="47"/>
      <c r="G30" s="48"/>
      <c r="H30" s="2"/>
      <c r="I30" s="47"/>
      <c r="J30" s="48"/>
      <c r="K30" s="48"/>
      <c r="L30" s="48"/>
      <c r="M30" s="48"/>
      <c r="P30" s="49"/>
      <c r="Q30" s="29"/>
      <c r="R30" s="48"/>
      <c r="S30" s="48"/>
      <c r="U30" s="48"/>
      <c r="V30" s="48"/>
      <c r="W30" s="7"/>
      <c r="Y30" s="29"/>
      <c r="Z30" s="47"/>
      <c r="AA30" s="47"/>
      <c r="AB30" s="2"/>
      <c r="AC30" s="47"/>
      <c r="AD30" s="47"/>
      <c r="AE30" s="29"/>
      <c r="AF30" s="48"/>
      <c r="AG30" s="48"/>
      <c r="AH30" s="160"/>
      <c r="AI30" s="48"/>
      <c r="AJ30" s="48"/>
      <c r="AK30" s="29"/>
      <c r="AM30" s="48"/>
      <c r="AO30" s="48"/>
      <c r="AP30" s="48"/>
      <c r="AQ30" s="7"/>
      <c r="AS30" s="29"/>
      <c r="AT30" s="48"/>
      <c r="AU30" s="48"/>
      <c r="AV30" s="2"/>
      <c r="AW30" s="48"/>
      <c r="AX30" s="48"/>
      <c r="AY30" s="29"/>
      <c r="AZ30" s="48"/>
      <c r="BA30" s="48"/>
      <c r="BB30" s="160"/>
      <c r="BC30" s="48"/>
      <c r="BD30" s="48"/>
      <c r="BE30" s="29"/>
      <c r="BF30" s="48"/>
      <c r="BG30" s="48"/>
      <c r="BI30" s="48"/>
      <c r="BJ30" s="48"/>
      <c r="BK30" s="7"/>
      <c r="BM30" s="29"/>
      <c r="BN30" s="47"/>
      <c r="BO30" s="47"/>
      <c r="BP30" s="2"/>
      <c r="BQ30" s="47"/>
      <c r="BR30" s="47"/>
      <c r="BS30" s="25"/>
      <c r="BT30" s="48"/>
      <c r="BU30" s="48"/>
      <c r="BV30" s="160"/>
      <c r="BW30" s="48"/>
      <c r="BX30" s="48"/>
      <c r="BY30" s="29"/>
      <c r="BZ30" s="48"/>
      <c r="CA30" s="48"/>
      <c r="CC30" s="48"/>
      <c r="CD30" s="48"/>
      <c r="CE30" s="29"/>
      <c r="CG30" s="29"/>
      <c r="CH30" s="47"/>
      <c r="CI30" s="47"/>
      <c r="CJ30" s="2"/>
      <c r="CK30" s="47"/>
      <c r="CL30" s="47"/>
      <c r="CM30" s="29"/>
      <c r="CN30" s="48"/>
      <c r="CO30" s="48"/>
      <c r="CP30" s="160"/>
      <c r="CQ30" s="48"/>
      <c r="CR30" s="48"/>
      <c r="CS30" s="29"/>
      <c r="CT30" s="48"/>
      <c r="CU30" s="48"/>
      <c r="CW30" s="48"/>
      <c r="CX30" s="48"/>
      <c r="CY30" s="7"/>
      <c r="DA30" s="29"/>
      <c r="DB30" s="47"/>
      <c r="DC30" s="47"/>
      <c r="DD30" s="2"/>
      <c r="DE30" s="47"/>
      <c r="DF30" s="47"/>
      <c r="DG30" s="29"/>
      <c r="DH30" s="48"/>
      <c r="DI30" s="48"/>
      <c r="DJ30" s="160"/>
      <c r="DK30" s="48"/>
      <c r="DL30" s="48"/>
      <c r="DM30" s="29"/>
      <c r="DN30" s="48"/>
      <c r="DO30" s="48"/>
      <c r="DQ30" s="48"/>
      <c r="DR30" s="48"/>
      <c r="DS30" s="7"/>
      <c r="DU30" s="29"/>
      <c r="DV30" s="47"/>
      <c r="DW30" s="47"/>
      <c r="DX30" s="2"/>
      <c r="DY30" s="47"/>
      <c r="DZ30" s="47"/>
      <c r="EA30" s="29"/>
      <c r="EC30" s="50"/>
      <c r="EF30" s="49"/>
      <c r="EG30" s="29"/>
      <c r="EH30" s="48"/>
      <c r="EI30" s="48"/>
      <c r="EK30" s="48"/>
      <c r="EL30" s="48"/>
      <c r="EM30" s="7"/>
      <c r="EO30" s="29"/>
      <c r="EP30" s="47"/>
      <c r="EQ30" s="47"/>
      <c r="ER30" s="2"/>
      <c r="ES30" s="47"/>
      <c r="ET30" s="47"/>
      <c r="EU30" s="29"/>
      <c r="EV30" s="48"/>
      <c r="EW30" s="48"/>
      <c r="EZ30" s="49"/>
      <c r="FA30" s="29"/>
      <c r="FB30" s="48"/>
      <c r="FC30" s="48"/>
      <c r="FE30" s="48"/>
      <c r="FF30" s="48"/>
      <c r="FG30" s="7"/>
      <c r="FI30" s="29"/>
      <c r="FJ30" s="47"/>
      <c r="FK30" s="47"/>
      <c r="FL30" s="2"/>
      <c r="FM30" s="47"/>
      <c r="FN30" s="47"/>
      <c r="FO30" s="29"/>
      <c r="FP30" s="48"/>
      <c r="FQ30" s="48"/>
      <c r="FT30" s="49"/>
      <c r="FU30" s="29"/>
      <c r="FV30" s="48"/>
      <c r="FW30" s="48"/>
      <c r="FY30" s="48"/>
      <c r="FZ30" s="48"/>
      <c r="GA30" s="19"/>
      <c r="GB30" s="53"/>
      <c r="GC30" s="53"/>
      <c r="GD30" s="54"/>
      <c r="GE30" s="29"/>
      <c r="GF30" s="29"/>
      <c r="GG30" s="47"/>
      <c r="GH30" s="29"/>
      <c r="GI30" s="56"/>
      <c r="GJ30" s="2"/>
      <c r="GK30" s="2"/>
      <c r="GL30" s="2"/>
      <c r="GM30" s="2"/>
      <c r="GN30" s="57"/>
      <c r="GO30" s="2"/>
      <c r="GP30" s="2"/>
      <c r="GQ30" s="2"/>
      <c r="GR30" s="2"/>
      <c r="GS30" s="2"/>
      <c r="GT30" s="2"/>
      <c r="GU30" s="19"/>
      <c r="GV30" s="53"/>
      <c r="GW30" s="53"/>
      <c r="GX30" s="54"/>
      <c r="GY30" s="29"/>
      <c r="GZ30" s="29"/>
      <c r="HA30" s="47"/>
      <c r="HB30" s="29"/>
      <c r="HC30" s="56"/>
      <c r="HD30" s="2"/>
      <c r="HE30" s="2"/>
      <c r="HF30" s="2"/>
      <c r="HG30" s="2"/>
      <c r="HH30" s="57"/>
      <c r="HI30" s="2"/>
      <c r="HJ30" s="2"/>
      <c r="HK30" s="2"/>
      <c r="HL30" s="2"/>
      <c r="HM30" s="2"/>
      <c r="HN30" s="2"/>
      <c r="HO30" s="19"/>
      <c r="HP30" s="53"/>
      <c r="HQ30" s="53"/>
      <c r="HR30" s="54"/>
      <c r="HS30" s="29"/>
      <c r="HT30" s="29"/>
      <c r="HU30" s="47"/>
      <c r="HV30" s="29"/>
      <c r="HW30" s="56"/>
      <c r="HX30" s="2"/>
      <c r="HY30" s="2"/>
      <c r="HZ30" s="2"/>
      <c r="IA30" s="2"/>
      <c r="IB30" s="57"/>
      <c r="IC30" s="2"/>
      <c r="ID30" s="2"/>
      <c r="IE30" s="2"/>
      <c r="IF30" s="2"/>
      <c r="IG30" s="2"/>
      <c r="IH30" s="2"/>
      <c r="II30" s="19"/>
      <c r="IJ30" s="53"/>
      <c r="IK30" s="53"/>
      <c r="IL30" s="54"/>
      <c r="IM30" s="29"/>
      <c r="IN30" s="29"/>
      <c r="IO30" s="47"/>
      <c r="IP30" s="29"/>
      <c r="IQ30" s="56"/>
      <c r="IR30" s="2"/>
      <c r="IS30" s="2"/>
      <c r="IT30" s="2"/>
      <c r="IU30" s="2"/>
      <c r="IV30" s="57"/>
      <c r="IW30" s="2"/>
      <c r="IX30" s="2"/>
      <c r="IY30" s="2"/>
      <c r="IZ30" s="2"/>
      <c r="JA30" s="2"/>
      <c r="JB30" s="2"/>
    </row>
    <row r="31" spans="1:262" s="4" customFormat="1" ht="13.5" customHeight="1" x14ac:dyDescent="0.25">
      <c r="A31" s="46"/>
      <c r="B31" s="2"/>
      <c r="C31" s="7"/>
      <c r="E31" s="29"/>
      <c r="F31" s="47"/>
      <c r="G31" s="47"/>
      <c r="H31" s="2"/>
      <c r="I31" s="47"/>
      <c r="J31" s="47"/>
      <c r="K31" s="48"/>
      <c r="L31" s="48"/>
      <c r="M31" s="48"/>
      <c r="P31" s="49"/>
      <c r="Q31" s="29"/>
      <c r="R31" s="48"/>
      <c r="S31" s="48"/>
      <c r="U31" s="48"/>
      <c r="V31" s="48"/>
      <c r="W31" s="7"/>
      <c r="Y31" s="29"/>
      <c r="Z31" s="47"/>
      <c r="AA31" s="47"/>
      <c r="AB31" s="2"/>
      <c r="AC31" s="47"/>
      <c r="AD31" s="47"/>
      <c r="AE31" s="29"/>
      <c r="AF31" s="48"/>
      <c r="AG31" s="48"/>
      <c r="AH31" s="160"/>
      <c r="AI31" s="48"/>
      <c r="AJ31" s="48"/>
      <c r="AK31" s="29"/>
      <c r="AM31" s="48"/>
      <c r="AO31" s="48"/>
      <c r="AP31" s="48"/>
      <c r="AQ31" s="7"/>
      <c r="AS31" s="29"/>
      <c r="AT31" s="48"/>
      <c r="AU31" s="48"/>
      <c r="AV31" s="2"/>
      <c r="AW31" s="48"/>
      <c r="AX31" s="48"/>
      <c r="AY31" s="29"/>
      <c r="AZ31" s="48"/>
      <c r="BA31" s="48"/>
      <c r="BB31" s="160"/>
      <c r="BC31" s="48"/>
      <c r="BD31" s="48"/>
      <c r="BE31" s="29"/>
      <c r="BF31" s="48"/>
      <c r="BG31" s="48"/>
      <c r="BI31" s="48"/>
      <c r="BJ31" s="48"/>
      <c r="BK31" s="7"/>
      <c r="BM31" s="29"/>
      <c r="BN31" s="47"/>
      <c r="BO31" s="47"/>
      <c r="BP31" s="2"/>
      <c r="BQ31" s="47"/>
      <c r="BR31" s="47"/>
      <c r="BS31" s="25"/>
      <c r="BT31" s="48"/>
      <c r="BU31" s="48"/>
      <c r="BV31" s="160"/>
      <c r="BW31" s="48"/>
      <c r="BX31" s="48"/>
      <c r="BY31" s="29"/>
      <c r="BZ31" s="48"/>
      <c r="CA31" s="48"/>
      <c r="CC31" s="48"/>
      <c r="CD31" s="48"/>
      <c r="CE31" s="29"/>
      <c r="CG31" s="29"/>
      <c r="CH31" s="47"/>
      <c r="CI31" s="47"/>
      <c r="CJ31" s="2"/>
      <c r="CK31" s="47"/>
      <c r="CL31" s="47"/>
      <c r="CM31" s="29"/>
      <c r="CN31" s="48"/>
      <c r="CO31" s="48"/>
      <c r="CP31" s="160"/>
      <c r="CQ31" s="48"/>
      <c r="CR31" s="48"/>
      <c r="CS31" s="29"/>
      <c r="CT31" s="48"/>
      <c r="CU31" s="48"/>
      <c r="CW31" s="48"/>
      <c r="CX31" s="48"/>
      <c r="CY31" s="7"/>
      <c r="DA31" s="29"/>
      <c r="DB31" s="47"/>
      <c r="DC31" s="47"/>
      <c r="DD31" s="2"/>
      <c r="DE31" s="47"/>
      <c r="DF31" s="47"/>
      <c r="DG31" s="29"/>
      <c r="DH31" s="48"/>
      <c r="DI31" s="48"/>
      <c r="DJ31" s="160"/>
      <c r="DK31" s="48"/>
      <c r="DL31" s="48"/>
      <c r="DM31" s="29"/>
      <c r="DN31" s="48"/>
      <c r="DO31" s="48"/>
      <c r="DQ31" s="48"/>
      <c r="DR31" s="48"/>
      <c r="DS31" s="7"/>
      <c r="DU31" s="29"/>
      <c r="DV31" s="47"/>
      <c r="DW31" s="47"/>
      <c r="DX31" s="2"/>
      <c r="DY31" s="47"/>
      <c r="DZ31" s="47"/>
      <c r="EA31" s="29"/>
      <c r="EC31" s="50"/>
      <c r="EF31" s="49"/>
      <c r="EG31" s="29"/>
      <c r="EH31" s="48"/>
      <c r="EI31" s="48"/>
      <c r="EK31" s="48"/>
      <c r="EL31" s="48"/>
      <c r="EM31" s="7"/>
      <c r="EO31" s="29"/>
      <c r="EP31" s="47"/>
      <c r="EQ31" s="47"/>
      <c r="ER31" s="2"/>
      <c r="ES31" s="47"/>
      <c r="ET31" s="47"/>
      <c r="EU31" s="29"/>
      <c r="EV31" s="48"/>
      <c r="EW31" s="48"/>
      <c r="EZ31" s="49"/>
      <c r="FA31" s="29"/>
      <c r="FB31" s="48"/>
      <c r="FC31" s="48"/>
      <c r="FE31" s="48"/>
      <c r="FF31" s="48"/>
      <c r="FG31" s="7"/>
      <c r="FI31" s="29"/>
      <c r="FJ31" s="47"/>
      <c r="FK31" s="47"/>
      <c r="FL31" s="2"/>
      <c r="FM31" s="47"/>
      <c r="FN31" s="47"/>
      <c r="FO31" s="29"/>
      <c r="FP31" s="48"/>
      <c r="FQ31" s="48"/>
      <c r="FT31" s="49"/>
      <c r="FU31" s="29"/>
      <c r="FV31" s="48"/>
      <c r="FW31" s="48"/>
      <c r="FY31" s="48"/>
      <c r="FZ31" s="48"/>
      <c r="GA31" s="19"/>
      <c r="GB31" s="53"/>
      <c r="GC31" s="53"/>
      <c r="GD31" s="54"/>
      <c r="GE31" s="29"/>
      <c r="GF31" s="29"/>
      <c r="GG31" s="47"/>
      <c r="GH31" s="29"/>
      <c r="GI31" s="56"/>
      <c r="GJ31" s="2"/>
      <c r="GK31" s="2"/>
      <c r="GL31" s="2"/>
      <c r="GM31" s="2"/>
      <c r="GN31" s="57"/>
      <c r="GO31" s="2"/>
      <c r="GP31" s="2"/>
      <c r="GQ31" s="2"/>
      <c r="GR31" s="2"/>
      <c r="GS31" s="2"/>
      <c r="GT31" s="2"/>
      <c r="GU31" s="19"/>
      <c r="GV31" s="53"/>
      <c r="GW31" s="53"/>
      <c r="GX31" s="54"/>
      <c r="GY31" s="29"/>
      <c r="GZ31" s="29"/>
      <c r="HA31" s="47"/>
      <c r="HB31" s="29"/>
      <c r="HC31" s="56"/>
      <c r="HD31" s="2"/>
      <c r="HE31" s="2"/>
      <c r="HF31" s="2"/>
      <c r="HG31" s="2"/>
      <c r="HH31" s="57"/>
      <c r="HI31" s="2"/>
      <c r="HJ31" s="2"/>
      <c r="HK31" s="2"/>
      <c r="HL31" s="2"/>
      <c r="HM31" s="2"/>
      <c r="HN31" s="2"/>
      <c r="HO31" s="19"/>
      <c r="HP31" s="53"/>
      <c r="HQ31" s="53"/>
      <c r="HR31" s="54"/>
      <c r="HS31" s="29"/>
      <c r="HT31" s="29"/>
      <c r="HU31" s="47"/>
      <c r="HV31" s="29"/>
      <c r="HW31" s="56"/>
      <c r="HX31" s="2"/>
      <c r="HY31" s="2"/>
      <c r="HZ31" s="2"/>
      <c r="IA31" s="2"/>
      <c r="IB31" s="57"/>
      <c r="IC31" s="2"/>
      <c r="ID31" s="2"/>
      <c r="IE31" s="2"/>
      <c r="IF31" s="2"/>
      <c r="IG31" s="2"/>
      <c r="IH31" s="2"/>
      <c r="II31" s="19"/>
      <c r="IJ31" s="53"/>
      <c r="IK31" s="53"/>
      <c r="IL31" s="54"/>
      <c r="IM31" s="29"/>
      <c r="IN31" s="29"/>
      <c r="IO31" s="47"/>
      <c r="IP31" s="29"/>
      <c r="IQ31" s="56"/>
      <c r="IR31" s="2"/>
      <c r="IS31" s="2"/>
      <c r="IT31" s="2"/>
      <c r="IU31" s="2"/>
      <c r="IV31" s="57"/>
      <c r="IW31" s="2"/>
      <c r="IX31" s="2"/>
      <c r="IY31" s="2"/>
      <c r="IZ31" s="2"/>
      <c r="JA31" s="2"/>
      <c r="JB31" s="2"/>
    </row>
    <row r="32" spans="1:262" s="4" customFormat="1" ht="13.5" customHeight="1" x14ac:dyDescent="0.25">
      <c r="A32" s="46"/>
      <c r="B32" s="2"/>
      <c r="C32" s="7"/>
      <c r="E32" s="29"/>
      <c r="F32" s="47"/>
      <c r="G32" s="47"/>
      <c r="H32" s="2"/>
      <c r="I32" s="47"/>
      <c r="J32" s="47"/>
      <c r="K32" s="48"/>
      <c r="L32" s="48"/>
      <c r="M32" s="48"/>
      <c r="P32" s="49"/>
      <c r="Q32" s="29"/>
      <c r="R32" s="48"/>
      <c r="S32" s="48"/>
      <c r="U32" s="48"/>
      <c r="V32" s="48"/>
      <c r="W32" s="7"/>
      <c r="Y32" s="29"/>
      <c r="Z32" s="48"/>
      <c r="AA32" s="48"/>
      <c r="AB32" s="160"/>
      <c r="AC32" s="48"/>
      <c r="AD32" s="48"/>
      <c r="AE32" s="29"/>
      <c r="AF32" s="48"/>
      <c r="AG32" s="48"/>
      <c r="AH32" s="160"/>
      <c r="AI32" s="48"/>
      <c r="AJ32" s="48"/>
      <c r="AK32" s="29"/>
      <c r="AM32" s="48"/>
      <c r="AO32" s="48"/>
      <c r="AP32" s="48"/>
      <c r="AQ32" s="7"/>
      <c r="AS32" s="29"/>
      <c r="AT32" s="48"/>
      <c r="AU32" s="48"/>
      <c r="AV32" s="160"/>
      <c r="AW32" s="48"/>
      <c r="AX32" s="48"/>
      <c r="AY32" s="29"/>
      <c r="AZ32" s="48"/>
      <c r="BA32" s="48"/>
      <c r="BB32" s="160"/>
      <c r="BC32" s="48"/>
      <c r="BD32" s="48"/>
      <c r="BE32" s="29"/>
      <c r="BF32" s="48"/>
      <c r="BG32" s="48"/>
      <c r="BI32" s="48"/>
      <c r="BJ32" s="48"/>
      <c r="BK32" s="7"/>
      <c r="BM32" s="29"/>
      <c r="BN32" s="47"/>
      <c r="BO32" s="47"/>
      <c r="BP32" s="2"/>
      <c r="BQ32" s="47"/>
      <c r="BR32" s="47"/>
      <c r="BS32" s="25"/>
      <c r="BT32" s="48"/>
      <c r="BU32" s="48"/>
      <c r="BV32" s="160"/>
      <c r="BW32" s="48"/>
      <c r="BX32" s="48"/>
      <c r="BY32" s="29"/>
      <c r="BZ32" s="48"/>
      <c r="CA32" s="48"/>
      <c r="CC32" s="48"/>
      <c r="CD32" s="48"/>
      <c r="CE32" s="29"/>
      <c r="CG32" s="29"/>
      <c r="CH32" s="47"/>
      <c r="CI32" s="47"/>
      <c r="CJ32" s="2"/>
      <c r="CK32" s="47"/>
      <c r="CL32" s="47"/>
      <c r="CM32" s="29"/>
      <c r="CN32" s="48"/>
      <c r="CO32" s="48"/>
      <c r="CP32" s="160"/>
      <c r="CQ32" s="48"/>
      <c r="CR32" s="48"/>
      <c r="CS32" s="29"/>
      <c r="CT32" s="48"/>
      <c r="CU32" s="48"/>
      <c r="CW32" s="48"/>
      <c r="CX32" s="48"/>
      <c r="CY32" s="7"/>
      <c r="DA32" s="29"/>
      <c r="DB32" s="47"/>
      <c r="DC32" s="47"/>
      <c r="DD32" s="2"/>
      <c r="DE32" s="47"/>
      <c r="DF32" s="47"/>
      <c r="DG32" s="29"/>
      <c r="DH32" s="48"/>
      <c r="DI32" s="48"/>
      <c r="DJ32" s="160"/>
      <c r="DK32" s="48"/>
      <c r="DL32" s="48"/>
      <c r="DM32" s="29"/>
      <c r="DN32" s="48"/>
      <c r="DO32" s="48"/>
      <c r="DQ32" s="48"/>
      <c r="DR32" s="48"/>
      <c r="DS32" s="7"/>
      <c r="DU32" s="29"/>
      <c r="DV32" s="47"/>
      <c r="DW32" s="47"/>
      <c r="DX32" s="2"/>
      <c r="DY32" s="47"/>
      <c r="DZ32" s="47"/>
      <c r="EA32" s="29"/>
      <c r="EC32" s="50"/>
      <c r="EF32" s="49"/>
      <c r="EG32" s="29"/>
      <c r="EH32" s="48"/>
      <c r="EI32" s="48"/>
      <c r="EK32" s="48"/>
      <c r="EL32" s="48"/>
      <c r="EM32" s="7"/>
      <c r="EO32" s="29"/>
      <c r="EP32" s="47"/>
      <c r="EQ32" s="47"/>
      <c r="ER32" s="2"/>
      <c r="ES32" s="47"/>
      <c r="ET32" s="47"/>
      <c r="EU32" s="29"/>
      <c r="EV32" s="48"/>
      <c r="EW32" s="48"/>
      <c r="EZ32" s="49"/>
      <c r="FA32" s="29"/>
      <c r="FB32" s="48"/>
      <c r="FC32" s="48"/>
      <c r="FE32" s="48"/>
      <c r="FF32" s="48"/>
      <c r="FG32" s="7"/>
      <c r="FI32" s="29"/>
      <c r="FJ32" s="47"/>
      <c r="FK32" s="47"/>
      <c r="FL32" s="2"/>
      <c r="FM32" s="47"/>
      <c r="FN32" s="47"/>
      <c r="FO32" s="29"/>
      <c r="FP32" s="48"/>
      <c r="FQ32" s="48"/>
      <c r="FT32" s="49"/>
      <c r="FU32" s="29"/>
      <c r="FV32" s="48"/>
      <c r="FW32" s="48"/>
      <c r="FY32" s="48"/>
      <c r="FZ32" s="48"/>
      <c r="GA32" s="7"/>
      <c r="GC32" s="2"/>
      <c r="GD32" s="47"/>
      <c r="GE32" s="2"/>
      <c r="GF32" s="2"/>
      <c r="GG32" s="47"/>
      <c r="GH32" s="2"/>
      <c r="GI32" s="51"/>
      <c r="GN32" s="49"/>
      <c r="GU32" s="7"/>
      <c r="GW32" s="2"/>
      <c r="GX32" s="47"/>
      <c r="GY32" s="2"/>
      <c r="GZ32" s="2"/>
      <c r="HA32" s="47"/>
      <c r="HB32" s="2"/>
      <c r="HC32" s="51"/>
      <c r="HH32" s="49"/>
      <c r="HO32" s="7"/>
      <c r="HQ32" s="2"/>
      <c r="HR32" s="47"/>
      <c r="HS32" s="2"/>
      <c r="HT32" s="2"/>
      <c r="HU32" s="47"/>
      <c r="HV32" s="2"/>
      <c r="HW32" s="51"/>
      <c r="IB32" s="49"/>
      <c r="II32" s="7"/>
      <c r="IK32" s="2"/>
      <c r="IL32" s="47"/>
      <c r="IM32" s="2"/>
      <c r="IN32" s="2"/>
      <c r="IO32" s="47"/>
      <c r="IP32" s="2"/>
      <c r="IQ32" s="51"/>
      <c r="IV32" s="49"/>
    </row>
    <row r="33" spans="1:262" s="4" customFormat="1" ht="13.5" customHeight="1" x14ac:dyDescent="0.25">
      <c r="A33" s="46"/>
      <c r="DC33" s="47"/>
      <c r="DD33" s="2"/>
      <c r="DE33" s="47"/>
      <c r="DF33" s="47"/>
      <c r="DG33" s="29"/>
      <c r="DH33" s="48"/>
      <c r="DI33" s="48"/>
      <c r="DJ33" s="160"/>
      <c r="DK33" s="48"/>
      <c r="DL33" s="48"/>
      <c r="DM33" s="29"/>
      <c r="DN33" s="48"/>
      <c r="DO33" s="48"/>
      <c r="DQ33" s="48"/>
      <c r="DR33" s="48"/>
      <c r="DS33" s="7"/>
      <c r="DU33" s="29"/>
      <c r="DV33" s="47"/>
      <c r="DW33" s="47"/>
      <c r="DX33" s="2"/>
      <c r="DY33" s="47"/>
      <c r="DZ33" s="47"/>
      <c r="EA33" s="29"/>
      <c r="EC33" s="50"/>
      <c r="EF33" s="49"/>
      <c r="EG33" s="29"/>
      <c r="EH33" s="48"/>
      <c r="EI33" s="48"/>
      <c r="EK33" s="48"/>
      <c r="EL33" s="48"/>
      <c r="EM33" s="7"/>
      <c r="EO33" s="29"/>
      <c r="EP33" s="47"/>
      <c r="EQ33" s="47"/>
      <c r="ER33" s="2"/>
      <c r="ES33" s="47"/>
      <c r="ET33" s="47"/>
      <c r="EU33" s="29"/>
      <c r="EV33" s="48"/>
      <c r="EW33" s="48"/>
      <c r="EZ33" s="49"/>
      <c r="FA33" s="29"/>
      <c r="FB33" s="48"/>
      <c r="FC33" s="48"/>
      <c r="FE33" s="48"/>
      <c r="FF33" s="48"/>
      <c r="FG33" s="7"/>
      <c r="FI33" s="29"/>
      <c r="FJ33" s="47"/>
      <c r="FK33" s="47"/>
      <c r="FL33" s="2"/>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4" customFormat="1" ht="13.5" customHeight="1" x14ac:dyDescent="0.25">
      <c r="A34" s="46"/>
      <c r="DC34" s="47"/>
      <c r="DD34" s="2"/>
      <c r="DE34" s="47"/>
      <c r="DF34" s="47"/>
      <c r="DG34" s="29"/>
      <c r="DH34" s="48"/>
      <c r="DI34" s="48"/>
      <c r="DJ34" s="160"/>
      <c r="DK34" s="48"/>
      <c r="DL34" s="48"/>
      <c r="DM34" s="29"/>
      <c r="DN34" s="48"/>
      <c r="DO34" s="48"/>
      <c r="DQ34" s="48"/>
      <c r="DR34" s="48"/>
      <c r="DS34" s="7"/>
      <c r="DU34" s="29"/>
      <c r="DV34" s="47"/>
      <c r="DW34" s="47"/>
      <c r="DX34" s="2"/>
      <c r="DY34" s="47"/>
      <c r="DZ34" s="47"/>
      <c r="EA34" s="29"/>
      <c r="EC34" s="50"/>
      <c r="EF34" s="49"/>
      <c r="EG34" s="29"/>
      <c r="EH34" s="48"/>
      <c r="EI34" s="48"/>
      <c r="EK34" s="48"/>
      <c r="EL34" s="48"/>
      <c r="EM34" s="7"/>
      <c r="EO34" s="29"/>
      <c r="EP34" s="47"/>
      <c r="EQ34" s="47"/>
      <c r="ER34" s="2"/>
      <c r="ES34" s="47"/>
      <c r="ET34" s="47"/>
      <c r="EU34" s="29"/>
      <c r="EV34" s="48"/>
      <c r="EW34" s="48"/>
      <c r="EZ34" s="49"/>
      <c r="FA34" s="29"/>
      <c r="FB34" s="48"/>
      <c r="FC34" s="48"/>
      <c r="FE34" s="48"/>
      <c r="FF34" s="48"/>
      <c r="FG34" s="7"/>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4" customFormat="1" ht="13.5" customHeight="1" x14ac:dyDescent="0.25">
      <c r="A35" s="46"/>
    </row>
    <row r="36" spans="1:262" s="4" customFormat="1" ht="13.5" customHeight="1" x14ac:dyDescent="0.25">
      <c r="A36" s="46"/>
      <c r="B36" s="2"/>
      <c r="C36" s="7"/>
      <c r="E36" s="29"/>
      <c r="F36" s="47"/>
      <c r="G36" s="47"/>
      <c r="H36" s="2"/>
      <c r="I36" s="47"/>
      <c r="J36" s="47"/>
      <c r="K36" s="48"/>
      <c r="L36" s="48"/>
      <c r="M36" s="48"/>
      <c r="P36" s="49"/>
      <c r="Q36" s="29"/>
      <c r="R36" s="48"/>
      <c r="S36" s="48"/>
      <c r="U36" s="48"/>
      <c r="V36" s="48"/>
      <c r="W36" s="7"/>
      <c r="Y36" s="29"/>
      <c r="Z36" s="47"/>
      <c r="AA36" s="47"/>
      <c r="AB36" s="2"/>
      <c r="AC36" s="47"/>
      <c r="AD36" s="47"/>
      <c r="AE36" s="29"/>
      <c r="AF36" s="48"/>
      <c r="AG36" s="48"/>
      <c r="AH36" s="160"/>
      <c r="AI36" s="48"/>
      <c r="AJ36" s="48"/>
      <c r="AK36" s="29"/>
      <c r="AM36" s="48"/>
      <c r="AO36" s="48"/>
      <c r="AP36" s="48"/>
      <c r="AQ36" s="7"/>
      <c r="AS36" s="29"/>
      <c r="AT36" s="48"/>
      <c r="AU36" s="48"/>
      <c r="AV36" s="2"/>
      <c r="AW36" s="48"/>
      <c r="AX36" s="48"/>
      <c r="AY36" s="29"/>
      <c r="AZ36" s="48"/>
      <c r="BA36" s="48"/>
      <c r="BB36" s="160"/>
      <c r="BC36" s="48"/>
      <c r="BD36" s="48"/>
      <c r="BE36" s="29"/>
      <c r="BF36" s="48"/>
      <c r="BG36" s="48"/>
      <c r="BI36" s="48"/>
      <c r="BJ36" s="48"/>
      <c r="BK36" s="7"/>
      <c r="BM36" s="29"/>
      <c r="BN36" s="47"/>
      <c r="BO36" s="47"/>
      <c r="BP36" s="2"/>
      <c r="BQ36" s="47"/>
      <c r="BR36" s="47"/>
      <c r="BS36" s="25"/>
      <c r="BT36" s="48"/>
      <c r="BU36" s="48"/>
      <c r="BV36" s="160"/>
      <c r="BW36" s="48"/>
      <c r="BX36" s="48"/>
      <c r="BY36" s="29"/>
      <c r="BZ36" s="48"/>
      <c r="CA36" s="48"/>
      <c r="CC36" s="48"/>
      <c r="CD36" s="48"/>
      <c r="CE36" s="29"/>
      <c r="CG36" s="29"/>
      <c r="CH36" s="47"/>
      <c r="CI36" s="47"/>
      <c r="CJ36" s="2"/>
      <c r="CK36" s="47"/>
      <c r="CL36" s="47"/>
      <c r="CM36" s="29"/>
      <c r="CN36" s="48"/>
      <c r="CO36" s="48"/>
      <c r="CP36" s="160"/>
      <c r="CQ36" s="48"/>
      <c r="CR36" s="48"/>
      <c r="CS36" s="29"/>
      <c r="CT36" s="48"/>
      <c r="CU36" s="48"/>
      <c r="CW36" s="48"/>
      <c r="CX36" s="48"/>
      <c r="CY36" s="7"/>
      <c r="DA36" s="29"/>
      <c r="DB36" s="47"/>
      <c r="DC36" s="47"/>
      <c r="DD36" s="2"/>
      <c r="DE36" s="47"/>
      <c r="DF36" s="47"/>
      <c r="DG36" s="29"/>
      <c r="DH36" s="48"/>
      <c r="DI36" s="48"/>
      <c r="DJ36" s="160"/>
      <c r="DK36" s="48"/>
      <c r="DL36" s="48"/>
      <c r="DM36" s="29"/>
      <c r="DN36" s="48"/>
      <c r="DO36" s="48"/>
      <c r="DQ36" s="48"/>
      <c r="DR36" s="48"/>
      <c r="DS36" s="7"/>
      <c r="DU36" s="29"/>
      <c r="DV36" s="47"/>
      <c r="DW36" s="47"/>
      <c r="DX36" s="2"/>
      <c r="DY36" s="47"/>
      <c r="DZ36" s="47"/>
      <c r="EA36" s="29"/>
      <c r="EC36" s="50"/>
      <c r="EF36" s="49"/>
      <c r="EG36" s="29"/>
      <c r="EH36" s="48"/>
      <c r="EI36" s="48"/>
      <c r="EK36" s="48"/>
      <c r="EL36" s="48"/>
      <c r="EM36" s="7"/>
      <c r="EO36" s="29"/>
      <c r="EP36" s="47"/>
      <c r="EQ36" s="47"/>
      <c r="ER36" s="2"/>
      <c r="ES36" s="47"/>
      <c r="ET36" s="47"/>
      <c r="EU36" s="29"/>
      <c r="EV36" s="48"/>
      <c r="EW36" s="48"/>
      <c r="EZ36" s="49"/>
      <c r="FA36" s="29"/>
      <c r="FB36" s="48"/>
      <c r="FC36" s="48"/>
      <c r="FE36" s="48"/>
      <c r="FF36" s="48"/>
      <c r="FG36" s="7"/>
      <c r="FI36" s="29"/>
      <c r="FJ36" s="47"/>
      <c r="FK36" s="47"/>
      <c r="FL36" s="2"/>
      <c r="FM36" s="47"/>
      <c r="FN36" s="47"/>
      <c r="FO36" s="29"/>
      <c r="FP36" s="48"/>
      <c r="FQ36" s="48"/>
      <c r="FT36" s="49"/>
      <c r="FU36" s="29"/>
      <c r="FV36" s="48"/>
      <c r="FW36" s="48"/>
      <c r="FY36" s="48"/>
      <c r="FZ36" s="48"/>
      <c r="GA36" s="19"/>
      <c r="GB36" s="53"/>
      <c r="GC36" s="53"/>
      <c r="GD36" s="54"/>
      <c r="GE36" s="2"/>
      <c r="GF36" s="55"/>
      <c r="GG36" s="54"/>
      <c r="GH36" s="2"/>
      <c r="GI36" s="56"/>
      <c r="GJ36" s="2"/>
      <c r="GK36" s="2"/>
      <c r="GL36" s="2"/>
      <c r="GM36" s="2"/>
      <c r="GN36" s="57"/>
      <c r="GO36" s="2"/>
      <c r="GP36" s="2"/>
      <c r="GQ36" s="2"/>
      <c r="GR36" s="2"/>
      <c r="GS36" s="2"/>
      <c r="GT36" s="2"/>
      <c r="GU36" s="19"/>
      <c r="GV36" s="53"/>
      <c r="GW36" s="53"/>
      <c r="GX36" s="54"/>
      <c r="GY36" s="2"/>
      <c r="GZ36" s="55"/>
      <c r="HA36" s="54"/>
      <c r="HB36" s="2"/>
      <c r="HC36" s="56"/>
      <c r="HD36" s="2"/>
      <c r="HE36" s="2"/>
      <c r="HF36" s="2"/>
      <c r="HG36" s="2"/>
      <c r="HH36" s="57"/>
      <c r="HI36" s="2"/>
      <c r="HJ36" s="2"/>
      <c r="HK36" s="2"/>
      <c r="HL36" s="2"/>
      <c r="HM36" s="2"/>
      <c r="HN36" s="2"/>
      <c r="HO36" s="19"/>
      <c r="HP36" s="53"/>
      <c r="HQ36" s="53"/>
      <c r="HR36" s="54"/>
      <c r="HS36" s="2"/>
      <c r="HT36" s="55"/>
      <c r="HU36" s="54"/>
      <c r="HV36" s="2"/>
      <c r="HW36" s="56"/>
      <c r="HX36" s="2"/>
      <c r="HY36" s="2"/>
      <c r="HZ36" s="2"/>
      <c r="IA36" s="2"/>
      <c r="IB36" s="57"/>
      <c r="IC36" s="2"/>
      <c r="ID36" s="2"/>
      <c r="IE36" s="2"/>
      <c r="IF36" s="2"/>
      <c r="IG36" s="2"/>
      <c r="IH36" s="2"/>
      <c r="II36" s="19"/>
      <c r="IJ36" s="53"/>
      <c r="IK36" s="53"/>
      <c r="IL36" s="54"/>
      <c r="IM36" s="2"/>
      <c r="IN36" s="55"/>
      <c r="IO36" s="54"/>
      <c r="IP36" s="2"/>
      <c r="IQ36" s="56"/>
      <c r="IR36" s="2"/>
      <c r="IS36" s="2"/>
      <c r="IT36" s="2"/>
      <c r="IU36" s="2"/>
      <c r="IV36" s="57"/>
      <c r="IW36" s="2"/>
      <c r="IX36" s="2"/>
      <c r="IY36" s="2"/>
      <c r="IZ36" s="2"/>
      <c r="JA36" s="2"/>
      <c r="JB36" s="2"/>
    </row>
    <row r="37" spans="1:262" s="4" customFormat="1" ht="13.5" customHeight="1" x14ac:dyDescent="0.25">
      <c r="A37" s="46"/>
      <c r="B37" s="2"/>
      <c r="C37" s="7"/>
      <c r="E37" s="29"/>
      <c r="F37" s="47"/>
      <c r="G37" s="48"/>
      <c r="H37" s="2"/>
      <c r="I37" s="47"/>
      <c r="J37" s="48"/>
      <c r="K37" s="48"/>
      <c r="L37" s="48"/>
      <c r="M37" s="48"/>
      <c r="P37" s="49"/>
      <c r="Q37" s="29"/>
      <c r="R37" s="48"/>
      <c r="S37" s="48"/>
      <c r="U37" s="48"/>
      <c r="V37" s="48"/>
      <c r="W37" s="7"/>
      <c r="Y37" s="29"/>
      <c r="Z37" s="47"/>
      <c r="AA37" s="47"/>
      <c r="AB37" s="2"/>
      <c r="AC37" s="47"/>
      <c r="AD37" s="47"/>
      <c r="AE37" s="29"/>
      <c r="AF37" s="48"/>
      <c r="AG37" s="48"/>
      <c r="AH37" s="160"/>
      <c r="AI37" s="48"/>
      <c r="AJ37" s="48"/>
      <c r="AK37" s="29"/>
      <c r="AM37" s="48"/>
      <c r="AO37" s="48"/>
      <c r="AP37" s="48"/>
      <c r="AQ37" s="7"/>
      <c r="AS37" s="29"/>
      <c r="AT37" s="48"/>
      <c r="AU37" s="48"/>
      <c r="AV37" s="2"/>
      <c r="AW37" s="48"/>
      <c r="AX37" s="48"/>
      <c r="AY37" s="29"/>
      <c r="AZ37" s="48"/>
      <c r="BA37" s="48"/>
      <c r="BB37" s="160"/>
      <c r="BC37" s="48"/>
      <c r="BD37" s="48"/>
      <c r="BE37" s="29"/>
      <c r="BF37" s="48"/>
      <c r="BG37" s="48"/>
      <c r="BI37" s="48"/>
      <c r="BJ37" s="48"/>
      <c r="BK37" s="7"/>
      <c r="BM37" s="29"/>
      <c r="BN37" s="47"/>
      <c r="BO37" s="47"/>
      <c r="BP37" s="2"/>
      <c r="BQ37" s="47"/>
      <c r="BR37" s="47"/>
      <c r="BS37" s="25"/>
      <c r="BT37" s="48"/>
      <c r="BU37" s="48"/>
      <c r="BV37" s="160"/>
      <c r="BW37" s="48"/>
      <c r="BX37" s="48"/>
      <c r="BY37" s="29"/>
      <c r="BZ37" s="48"/>
      <c r="CA37" s="48"/>
      <c r="CC37" s="48"/>
      <c r="CD37" s="48"/>
      <c r="CE37" s="29"/>
      <c r="CG37" s="29"/>
      <c r="CH37" s="47"/>
      <c r="CI37" s="47"/>
      <c r="CJ37" s="2"/>
      <c r="CK37" s="47"/>
      <c r="CL37" s="47"/>
      <c r="CM37" s="29"/>
      <c r="CN37" s="48"/>
      <c r="CO37" s="48"/>
      <c r="CP37" s="160"/>
      <c r="CQ37" s="48"/>
      <c r="CR37" s="48"/>
      <c r="CS37" s="29"/>
      <c r="CT37" s="48"/>
      <c r="CU37" s="48"/>
      <c r="CW37" s="48"/>
      <c r="CX37" s="48"/>
      <c r="CY37" s="7"/>
      <c r="DA37" s="29"/>
      <c r="DB37" s="47"/>
      <c r="DC37" s="47"/>
      <c r="DD37" s="2"/>
      <c r="DE37" s="47"/>
      <c r="DF37" s="47"/>
      <c r="DG37" s="29"/>
      <c r="DH37" s="48"/>
      <c r="DI37" s="48"/>
      <c r="DJ37" s="160"/>
      <c r="DK37" s="48"/>
      <c r="DL37" s="48"/>
      <c r="DM37" s="29"/>
      <c r="DN37" s="48"/>
      <c r="DO37" s="48"/>
      <c r="DQ37" s="48"/>
      <c r="DR37" s="48"/>
      <c r="DS37" s="7"/>
      <c r="DU37" s="29"/>
      <c r="DV37" s="47"/>
      <c r="DW37" s="47"/>
      <c r="DX37" s="2"/>
      <c r="DY37" s="47"/>
      <c r="DZ37" s="47"/>
      <c r="EA37" s="29"/>
      <c r="EC37" s="50"/>
      <c r="EF37" s="49"/>
      <c r="EG37" s="29"/>
      <c r="EH37" s="48"/>
      <c r="EI37" s="48"/>
      <c r="EK37" s="48"/>
      <c r="EL37" s="48"/>
      <c r="EM37" s="7"/>
      <c r="EO37" s="29"/>
      <c r="EP37" s="47"/>
      <c r="EQ37" s="47"/>
      <c r="ER37" s="2"/>
      <c r="ES37" s="47"/>
      <c r="ET37" s="47"/>
      <c r="EU37" s="29"/>
      <c r="EV37" s="48"/>
      <c r="EW37" s="48"/>
      <c r="EZ37" s="49"/>
      <c r="FA37" s="29"/>
      <c r="FB37" s="48"/>
      <c r="FC37" s="48"/>
      <c r="FE37" s="48"/>
      <c r="FF37" s="48"/>
      <c r="FG37" s="7"/>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4" customFormat="1" ht="13.5" customHeight="1" x14ac:dyDescent="0.25">
      <c r="A38" s="46"/>
      <c r="B38" s="2"/>
      <c r="C38" s="7"/>
      <c r="E38" s="29"/>
      <c r="F38" s="47"/>
      <c r="G38" s="48"/>
      <c r="H38" s="2"/>
      <c r="I38" s="47"/>
      <c r="J38" s="48"/>
      <c r="K38" s="48"/>
      <c r="L38" s="48"/>
      <c r="M38" s="48"/>
      <c r="P38" s="49"/>
      <c r="Q38" s="29"/>
      <c r="R38" s="48"/>
      <c r="S38" s="48"/>
      <c r="U38" s="48"/>
      <c r="V38" s="48"/>
      <c r="W38" s="7"/>
      <c r="Y38" s="29"/>
      <c r="Z38" s="47"/>
      <c r="AA38" s="47"/>
      <c r="AB38" s="2"/>
      <c r="AC38" s="47"/>
      <c r="AD38" s="47"/>
      <c r="AE38" s="29"/>
      <c r="AF38" s="48"/>
      <c r="AG38" s="48"/>
      <c r="AH38" s="160"/>
      <c r="AI38" s="48"/>
      <c r="AJ38" s="48"/>
      <c r="AK38" s="29"/>
      <c r="AM38" s="48"/>
      <c r="AO38" s="48"/>
      <c r="AP38" s="48"/>
      <c r="AQ38" s="7"/>
      <c r="AS38" s="29"/>
      <c r="AT38" s="48"/>
      <c r="AU38" s="48"/>
      <c r="AV38" s="2"/>
      <c r="AW38" s="48"/>
      <c r="AX38" s="48"/>
      <c r="AY38" s="29"/>
      <c r="AZ38" s="48"/>
      <c r="BA38" s="48"/>
      <c r="BB38" s="160"/>
      <c r="BC38" s="48"/>
      <c r="BD38" s="48"/>
      <c r="BE38" s="29"/>
      <c r="BF38" s="48"/>
      <c r="BG38" s="48"/>
      <c r="BI38" s="48"/>
      <c r="BJ38" s="48"/>
      <c r="BK38" s="7"/>
      <c r="BM38" s="29"/>
      <c r="BN38" s="47"/>
      <c r="BO38" s="47"/>
      <c r="BP38" s="2"/>
      <c r="BQ38" s="47"/>
      <c r="BR38" s="47"/>
      <c r="BS38" s="25"/>
      <c r="BT38" s="48"/>
      <c r="BU38" s="48"/>
      <c r="BV38" s="160"/>
      <c r="BW38" s="48"/>
      <c r="BX38" s="48"/>
      <c r="BY38" s="29"/>
      <c r="BZ38" s="48"/>
      <c r="CA38" s="48"/>
      <c r="CC38" s="48"/>
      <c r="CD38" s="48"/>
      <c r="CE38" s="29"/>
      <c r="CG38" s="29"/>
      <c r="CH38" s="47"/>
      <c r="CI38" s="47"/>
      <c r="CJ38" s="2"/>
      <c r="CK38" s="47"/>
      <c r="CL38" s="47"/>
      <c r="CM38" s="29"/>
      <c r="CN38" s="48"/>
      <c r="CO38" s="48"/>
      <c r="CP38" s="160"/>
      <c r="CQ38" s="48"/>
      <c r="CR38" s="48"/>
      <c r="CS38" s="29"/>
      <c r="CT38" s="48"/>
      <c r="CU38" s="48"/>
      <c r="CW38" s="48"/>
      <c r="CX38" s="48"/>
      <c r="CY38" s="7"/>
      <c r="DA38" s="29"/>
      <c r="DB38" s="47"/>
      <c r="DC38" s="47"/>
      <c r="DD38" s="2"/>
      <c r="DE38" s="47"/>
      <c r="DF38" s="47"/>
      <c r="DG38" s="29"/>
      <c r="DH38" s="48"/>
      <c r="DI38" s="48"/>
      <c r="DJ38" s="160"/>
      <c r="DK38" s="48"/>
      <c r="DL38" s="48"/>
      <c r="DM38" s="29"/>
      <c r="DN38" s="48"/>
      <c r="DO38" s="48"/>
      <c r="DQ38" s="48"/>
      <c r="DR38" s="48"/>
      <c r="DS38" s="7"/>
      <c r="DU38" s="29"/>
      <c r="DV38" s="47"/>
      <c r="DW38" s="47"/>
      <c r="DX38" s="2"/>
      <c r="DY38" s="47"/>
      <c r="DZ38" s="47"/>
      <c r="EA38" s="29"/>
      <c r="EC38" s="50"/>
      <c r="EF38" s="49"/>
      <c r="EG38" s="29"/>
      <c r="EH38" s="48"/>
      <c r="EI38" s="48"/>
      <c r="EK38" s="48"/>
      <c r="EL38" s="48"/>
      <c r="EM38" s="7"/>
      <c r="EO38" s="29"/>
      <c r="EP38" s="47"/>
      <c r="EQ38" s="47"/>
      <c r="ER38" s="2"/>
      <c r="ES38" s="47"/>
      <c r="ET38" s="47"/>
      <c r="EU38" s="29"/>
      <c r="EV38" s="48"/>
      <c r="EW38" s="48"/>
      <c r="EZ38" s="49"/>
      <c r="FA38" s="29"/>
      <c r="FB38" s="48"/>
      <c r="FC38" s="48"/>
      <c r="FE38" s="48"/>
      <c r="FF38" s="48"/>
      <c r="FG38" s="7"/>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4" customFormat="1" ht="13.5" customHeight="1" x14ac:dyDescent="0.25">
      <c r="A39" s="46"/>
      <c r="B39" s="2"/>
      <c r="C39" s="7"/>
      <c r="E39" s="29"/>
      <c r="F39" s="47"/>
      <c r="G39" s="48"/>
      <c r="H39" s="2"/>
      <c r="I39" s="47"/>
      <c r="J39" s="48"/>
      <c r="K39" s="48"/>
      <c r="L39" s="48"/>
      <c r="M39" s="48"/>
      <c r="P39" s="49"/>
      <c r="Q39" s="29"/>
      <c r="R39" s="48"/>
      <c r="S39" s="48"/>
      <c r="U39" s="48"/>
      <c r="V39" s="48"/>
      <c r="W39" s="7"/>
      <c r="Y39" s="29"/>
      <c r="Z39" s="47"/>
      <c r="AA39" s="47"/>
      <c r="AB39" s="2"/>
      <c r="AC39" s="47"/>
      <c r="AD39" s="47"/>
      <c r="AE39" s="29"/>
      <c r="AF39" s="48"/>
      <c r="AG39" s="48"/>
      <c r="AH39" s="160"/>
      <c r="AI39" s="48"/>
      <c r="AJ39" s="48"/>
      <c r="AK39" s="29"/>
      <c r="AM39" s="48"/>
      <c r="AO39" s="48"/>
      <c r="AP39" s="48"/>
      <c r="AQ39" s="7"/>
      <c r="AS39" s="29"/>
      <c r="AT39" s="48"/>
      <c r="AU39" s="48"/>
      <c r="AV39" s="2"/>
      <c r="AW39" s="48"/>
      <c r="AX39" s="48"/>
      <c r="AY39" s="29"/>
      <c r="AZ39" s="48"/>
      <c r="BA39" s="48"/>
      <c r="BB39" s="160"/>
      <c r="BC39" s="48"/>
      <c r="BD39" s="48"/>
      <c r="BE39" s="29"/>
      <c r="BF39" s="48"/>
      <c r="BG39" s="48"/>
      <c r="BI39" s="48"/>
      <c r="BJ39" s="48"/>
      <c r="BK39" s="7"/>
      <c r="BM39" s="29"/>
      <c r="BN39" s="47"/>
      <c r="BO39" s="47"/>
      <c r="BP39" s="2"/>
      <c r="BQ39" s="47"/>
      <c r="BR39" s="47"/>
      <c r="BS39" s="25"/>
      <c r="BT39" s="48"/>
      <c r="BU39" s="48"/>
      <c r="BV39" s="160"/>
      <c r="BW39" s="48"/>
      <c r="BX39" s="48"/>
      <c r="BY39" s="29"/>
      <c r="BZ39" s="48"/>
      <c r="CA39" s="48"/>
      <c r="CC39" s="48"/>
      <c r="CD39" s="48"/>
      <c r="CE39" s="29"/>
      <c r="CG39" s="29"/>
      <c r="CH39" s="47"/>
      <c r="CI39" s="47"/>
      <c r="CJ39" s="2"/>
      <c r="CK39" s="47"/>
      <c r="CL39" s="47"/>
      <c r="CM39" s="29"/>
      <c r="CN39" s="48"/>
      <c r="CO39" s="48"/>
      <c r="CP39" s="160"/>
      <c r="CQ39" s="48"/>
      <c r="CR39" s="48"/>
      <c r="CS39" s="29"/>
      <c r="CT39" s="48"/>
      <c r="CU39" s="48"/>
      <c r="CW39" s="48"/>
      <c r="CX39" s="48"/>
      <c r="CY39" s="7"/>
      <c r="DA39" s="29"/>
      <c r="DB39" s="47"/>
      <c r="DC39" s="47"/>
      <c r="DD39" s="2"/>
      <c r="DE39" s="47"/>
      <c r="DF39" s="47"/>
      <c r="DG39" s="29"/>
      <c r="DH39" s="48"/>
      <c r="DI39" s="48"/>
      <c r="DL39" s="49"/>
      <c r="DM39" s="29"/>
      <c r="DN39" s="48"/>
      <c r="DO39" s="48"/>
      <c r="DQ39" s="48"/>
      <c r="DR39" s="48"/>
      <c r="DS39" s="7"/>
      <c r="DU39" s="29"/>
      <c r="DV39" s="47"/>
      <c r="DW39" s="47"/>
      <c r="DX39" s="2"/>
      <c r="DY39" s="47"/>
      <c r="DZ39" s="47"/>
      <c r="EA39" s="29"/>
      <c r="EC39" s="50"/>
      <c r="EF39" s="49"/>
      <c r="EG39" s="29"/>
      <c r="EH39" s="48"/>
      <c r="EI39" s="48"/>
      <c r="EK39" s="48"/>
      <c r="EL39" s="48"/>
      <c r="EM39" s="7"/>
      <c r="EO39" s="29"/>
      <c r="EP39" s="47"/>
      <c r="EQ39" s="47"/>
      <c r="ER39" s="2"/>
      <c r="ES39" s="47"/>
      <c r="ET39" s="47"/>
      <c r="EU39" s="29"/>
      <c r="EV39" s="48"/>
      <c r="EW39" s="48"/>
      <c r="EZ39" s="49"/>
      <c r="FA39" s="29"/>
      <c r="FB39" s="48"/>
      <c r="FC39" s="48"/>
      <c r="FE39" s="48"/>
      <c r="FF39" s="48"/>
      <c r="FG39" s="7"/>
      <c r="FI39" s="29"/>
      <c r="FJ39" s="47"/>
      <c r="FK39" s="47"/>
      <c r="FL39" s="2"/>
      <c r="FM39" s="47"/>
      <c r="FN39" s="47"/>
      <c r="FO39" s="29"/>
      <c r="FP39" s="48"/>
      <c r="FQ39" s="48"/>
      <c r="FT39" s="49"/>
      <c r="FU39" s="29"/>
      <c r="FV39" s="48"/>
      <c r="FW39" s="48"/>
      <c r="FY39" s="48"/>
      <c r="FZ39" s="48"/>
      <c r="GA39" s="19"/>
      <c r="GB39" s="53"/>
      <c r="GC39" s="53"/>
      <c r="GD39" s="54"/>
      <c r="GE39" s="29"/>
      <c r="GF39" s="29"/>
      <c r="GG39" s="47"/>
      <c r="GH39" s="29"/>
      <c r="GI39" s="56"/>
      <c r="GJ39" s="2"/>
      <c r="GK39" s="2"/>
      <c r="GL39" s="2"/>
      <c r="GM39" s="2"/>
      <c r="GN39" s="57"/>
      <c r="GO39" s="2"/>
      <c r="GP39" s="2"/>
      <c r="GQ39" s="2"/>
      <c r="GR39" s="2"/>
      <c r="GS39" s="2"/>
      <c r="GT39" s="2"/>
      <c r="GU39" s="19"/>
      <c r="GV39" s="53"/>
      <c r="GW39" s="53"/>
      <c r="GX39" s="54"/>
      <c r="GY39" s="29"/>
      <c r="GZ39" s="29"/>
      <c r="HA39" s="47"/>
      <c r="HB39" s="29"/>
      <c r="HC39" s="56"/>
      <c r="HD39" s="2"/>
      <c r="HE39" s="2"/>
      <c r="HF39" s="2"/>
      <c r="HG39" s="2"/>
      <c r="HH39" s="57"/>
      <c r="HI39" s="2"/>
      <c r="HJ39" s="2"/>
      <c r="HK39" s="2"/>
      <c r="HL39" s="2"/>
      <c r="HM39" s="2"/>
      <c r="HN39" s="2"/>
      <c r="HO39" s="19"/>
      <c r="HP39" s="53"/>
      <c r="HQ39" s="53"/>
      <c r="HR39" s="54"/>
      <c r="HS39" s="29"/>
      <c r="HT39" s="29"/>
      <c r="HU39" s="47"/>
      <c r="HV39" s="29"/>
      <c r="HW39" s="56"/>
      <c r="HX39" s="2"/>
      <c r="HY39" s="2"/>
      <c r="HZ39" s="2"/>
      <c r="IA39" s="2"/>
      <c r="IB39" s="57"/>
      <c r="IC39" s="2"/>
      <c r="ID39" s="2"/>
      <c r="IE39" s="2"/>
      <c r="IF39" s="2"/>
      <c r="IG39" s="2"/>
      <c r="IH39" s="2"/>
      <c r="II39" s="19"/>
      <c r="IJ39" s="53"/>
      <c r="IK39" s="53"/>
      <c r="IL39" s="54"/>
      <c r="IM39" s="29"/>
      <c r="IN39" s="29"/>
      <c r="IO39" s="47"/>
      <c r="IP39" s="29"/>
      <c r="IQ39" s="56"/>
      <c r="IR39" s="2"/>
      <c r="IS39" s="2"/>
      <c r="IT39" s="2"/>
      <c r="IU39" s="2"/>
      <c r="IV39" s="57"/>
      <c r="IW39" s="2"/>
      <c r="IX39" s="2"/>
      <c r="IY39" s="2"/>
      <c r="IZ39" s="2"/>
      <c r="JA39" s="2"/>
      <c r="JB39" s="2"/>
    </row>
    <row r="40" spans="1:262" s="4" customFormat="1" ht="13.5" customHeight="1" x14ac:dyDescent="0.25">
      <c r="A40" s="46"/>
      <c r="B40" s="2"/>
      <c r="C40" s="7"/>
      <c r="E40" s="29"/>
      <c r="F40" s="47"/>
      <c r="G40" s="48"/>
      <c r="H40" s="2"/>
      <c r="I40" s="47"/>
      <c r="J40" s="48"/>
      <c r="K40" s="29"/>
      <c r="L40" s="48"/>
      <c r="M40" s="48"/>
      <c r="P40" s="49"/>
      <c r="Q40" s="29"/>
      <c r="R40" s="48"/>
      <c r="S40" s="48"/>
      <c r="U40" s="48"/>
      <c r="V40" s="48"/>
      <c r="W40" s="7"/>
      <c r="Y40" s="29"/>
      <c r="Z40" s="47"/>
      <c r="AA40" s="47"/>
      <c r="AB40" s="2"/>
      <c r="AC40" s="47"/>
      <c r="AD40" s="47"/>
      <c r="AE40" s="29"/>
      <c r="AF40" s="48"/>
      <c r="AG40" s="48"/>
      <c r="AJ40" s="49"/>
      <c r="AK40" s="29"/>
      <c r="AM40" s="48"/>
      <c r="AO40" s="48"/>
      <c r="AP40" s="48"/>
      <c r="AQ40" s="7"/>
      <c r="AS40" s="29"/>
      <c r="AT40" s="47"/>
      <c r="AU40" s="47"/>
      <c r="AV40" s="2"/>
      <c r="AW40" s="48"/>
      <c r="AX40" s="48"/>
      <c r="AY40" s="29"/>
      <c r="AZ40" s="48"/>
      <c r="BA40" s="48"/>
      <c r="BD40" s="49"/>
      <c r="BE40" s="29"/>
      <c r="BF40" s="48"/>
      <c r="BG40" s="48"/>
      <c r="BI40" s="48"/>
      <c r="BJ40" s="48"/>
      <c r="BK40" s="7"/>
      <c r="BM40" s="29"/>
      <c r="BN40" s="47"/>
      <c r="BO40" s="47"/>
      <c r="BP40" s="2"/>
      <c r="BQ40" s="47"/>
      <c r="BR40" s="47"/>
      <c r="BS40" s="25"/>
      <c r="BT40" s="48"/>
      <c r="BU40" s="48"/>
      <c r="BX40" s="49"/>
      <c r="BY40" s="29"/>
      <c r="BZ40" s="48"/>
      <c r="CA40" s="48"/>
      <c r="CC40" s="48"/>
      <c r="CD40" s="48"/>
      <c r="CE40" s="29"/>
      <c r="CG40" s="29"/>
      <c r="CH40" s="47"/>
      <c r="CI40" s="47"/>
      <c r="CJ40" s="2"/>
      <c r="CK40" s="47"/>
      <c r="CL40" s="47"/>
      <c r="CM40" s="29"/>
      <c r="CN40" s="48"/>
      <c r="CO40" s="48"/>
      <c r="CR40" s="49"/>
      <c r="CS40" s="29"/>
      <c r="CT40" s="48"/>
      <c r="CU40" s="48"/>
      <c r="CW40" s="48"/>
      <c r="CX40" s="48"/>
      <c r="CY40" s="7"/>
      <c r="DA40" s="29"/>
      <c r="DB40" s="47"/>
      <c r="DC40" s="47"/>
      <c r="DD40" s="2"/>
      <c r="DE40" s="47"/>
      <c r="DF40" s="47"/>
      <c r="DG40" s="29"/>
      <c r="DH40" s="48"/>
      <c r="DI40" s="48"/>
      <c r="DL40" s="49"/>
      <c r="DM40" s="29"/>
      <c r="DN40" s="48"/>
      <c r="DO40" s="48"/>
      <c r="DQ40" s="48"/>
      <c r="DR40" s="48"/>
      <c r="DS40" s="7"/>
      <c r="DU40" s="29"/>
      <c r="DV40" s="47"/>
      <c r="DW40" s="47"/>
      <c r="DX40" s="2"/>
      <c r="DY40" s="47"/>
      <c r="DZ40" s="47"/>
      <c r="EA40" s="29"/>
      <c r="EC40" s="50"/>
      <c r="EF40" s="49"/>
      <c r="EG40" s="29"/>
      <c r="EH40" s="48"/>
      <c r="EI40" s="48"/>
      <c r="EK40" s="48"/>
      <c r="EL40" s="48"/>
      <c r="EM40" s="7"/>
      <c r="EO40" s="29"/>
      <c r="EP40" s="47"/>
      <c r="EQ40" s="47"/>
      <c r="ER40" s="2"/>
      <c r="ES40" s="47"/>
      <c r="ET40" s="47"/>
      <c r="EU40" s="29"/>
      <c r="EV40" s="48"/>
      <c r="EW40" s="48"/>
      <c r="EZ40" s="49"/>
      <c r="FA40" s="29"/>
      <c r="FB40" s="48"/>
      <c r="FC40" s="48"/>
      <c r="FE40" s="48"/>
      <c r="FF40" s="48"/>
      <c r="FG40" s="7"/>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4" customFormat="1" ht="13.5" customHeight="1" x14ac:dyDescent="0.25">
      <c r="A41" s="46"/>
      <c r="B41" s="2"/>
      <c r="C41" s="7"/>
      <c r="E41" s="29"/>
      <c r="F41" s="47"/>
      <c r="G41" s="48"/>
      <c r="H41" s="2"/>
      <c r="I41" s="47"/>
      <c r="J41" s="48"/>
      <c r="K41" s="29"/>
      <c r="L41" s="48"/>
      <c r="M41" s="48"/>
      <c r="P41" s="49"/>
      <c r="Q41" s="29"/>
      <c r="R41" s="48"/>
      <c r="S41" s="48"/>
      <c r="U41" s="48"/>
      <c r="V41" s="48"/>
      <c r="W41" s="7"/>
      <c r="Y41" s="29"/>
      <c r="Z41" s="47"/>
      <c r="AA41" s="47"/>
      <c r="AB41" s="2"/>
      <c r="AC41" s="47"/>
      <c r="AD41" s="47"/>
      <c r="AE41" s="29"/>
      <c r="AF41" s="48"/>
      <c r="AG41" s="48"/>
      <c r="AJ41" s="49"/>
      <c r="AK41" s="29"/>
      <c r="AM41" s="48"/>
      <c r="AO41" s="48"/>
      <c r="AP41" s="48"/>
      <c r="AQ41" s="7"/>
      <c r="AS41" s="29"/>
      <c r="AT41" s="47"/>
      <c r="AU41" s="47"/>
      <c r="AV41" s="2"/>
      <c r="AW41" s="48"/>
      <c r="AX41" s="48"/>
      <c r="AY41" s="29"/>
      <c r="AZ41" s="48"/>
      <c r="BA41" s="48"/>
      <c r="BD41" s="49"/>
      <c r="BE41" s="29"/>
      <c r="BF41" s="48"/>
      <c r="BG41" s="48"/>
      <c r="BI41" s="48"/>
      <c r="BJ41" s="48"/>
      <c r="BK41" s="7"/>
      <c r="BM41" s="29"/>
      <c r="BN41" s="47"/>
      <c r="BO41" s="47"/>
      <c r="BP41" s="2"/>
      <c r="BQ41" s="47"/>
      <c r="BR41" s="47"/>
      <c r="BS41" s="25"/>
      <c r="BT41" s="48"/>
      <c r="BU41" s="48"/>
      <c r="BX41" s="49"/>
      <c r="BY41" s="29"/>
      <c r="BZ41" s="48"/>
      <c r="CA41" s="48"/>
      <c r="CC41" s="48"/>
      <c r="CD41" s="48"/>
      <c r="CE41" s="29"/>
      <c r="CG41" s="29"/>
      <c r="CH41" s="47"/>
      <c r="CI41" s="47"/>
      <c r="CJ41" s="2"/>
      <c r="CK41" s="47"/>
      <c r="CL41" s="47"/>
      <c r="CM41" s="29"/>
      <c r="CN41" s="48"/>
      <c r="CO41" s="48"/>
      <c r="CR41" s="49"/>
      <c r="CS41" s="29"/>
      <c r="CT41" s="48"/>
      <c r="CU41" s="48"/>
      <c r="CW41" s="48"/>
      <c r="CX41" s="48"/>
      <c r="CY41" s="7"/>
      <c r="DA41" s="29"/>
      <c r="DB41" s="47"/>
      <c r="DC41" s="47"/>
      <c r="DD41" s="2"/>
      <c r="DE41" s="47"/>
      <c r="DF41" s="47"/>
      <c r="DG41" s="29"/>
      <c r="DH41" s="48"/>
      <c r="DI41" s="48"/>
      <c r="DL41" s="49"/>
      <c r="DM41" s="29"/>
      <c r="DN41" s="48"/>
      <c r="DO41" s="48"/>
      <c r="DQ41" s="48"/>
      <c r="DR41" s="48"/>
      <c r="DS41" s="7"/>
      <c r="EA41" s="29"/>
      <c r="EC41" s="50"/>
      <c r="EF41" s="49"/>
      <c r="EG41" s="29"/>
      <c r="EH41" s="48"/>
      <c r="EI41" s="48"/>
      <c r="EK41" s="48"/>
      <c r="EL41" s="48"/>
      <c r="EM41" s="7"/>
      <c r="EO41" s="29"/>
      <c r="EP41" s="47"/>
      <c r="EQ41" s="47"/>
      <c r="ER41" s="2"/>
      <c r="ES41" s="47"/>
      <c r="ET41" s="47"/>
      <c r="EU41" s="29"/>
      <c r="EV41" s="48"/>
      <c r="EW41" s="48"/>
      <c r="EZ41" s="49"/>
      <c r="FA41" s="29"/>
      <c r="FB41" s="48"/>
      <c r="FC41" s="48"/>
      <c r="FE41" s="48"/>
      <c r="FF41" s="48"/>
      <c r="FG41" s="7"/>
      <c r="FI41" s="29"/>
      <c r="FJ41" s="47"/>
      <c r="FK41" s="47"/>
      <c r="FL41" s="2"/>
      <c r="FM41" s="47"/>
      <c r="FN41" s="47"/>
      <c r="FO41" s="29"/>
      <c r="FP41" s="48"/>
      <c r="FQ41" s="48"/>
      <c r="FT41" s="49"/>
      <c r="FU41" s="29"/>
      <c r="FV41" s="48"/>
      <c r="FW41" s="48"/>
      <c r="FY41" s="48"/>
      <c r="FZ41" s="48"/>
      <c r="GA41" s="19"/>
      <c r="GB41" s="53"/>
      <c r="GC41" s="53"/>
      <c r="GD41" s="54"/>
      <c r="GE41" s="2"/>
      <c r="GF41" s="55"/>
      <c r="GG41" s="54"/>
      <c r="GH41" s="2"/>
      <c r="GI41" s="56"/>
      <c r="GJ41" s="2"/>
      <c r="GK41" s="2"/>
      <c r="GL41" s="2"/>
      <c r="GM41" s="2"/>
      <c r="GN41" s="57"/>
      <c r="GO41" s="2"/>
      <c r="GP41" s="2"/>
      <c r="GQ41" s="2"/>
      <c r="GR41" s="2"/>
      <c r="GS41" s="2"/>
      <c r="GT41" s="2"/>
      <c r="GU41" s="19"/>
      <c r="GV41" s="53"/>
      <c r="GW41" s="53"/>
      <c r="GX41" s="54"/>
      <c r="GY41" s="2"/>
      <c r="GZ41" s="55"/>
      <c r="HA41" s="54"/>
      <c r="HB41" s="2"/>
      <c r="HC41" s="56"/>
      <c r="HD41" s="2"/>
      <c r="HE41" s="2"/>
      <c r="HF41" s="2"/>
      <c r="HG41" s="2"/>
      <c r="HH41" s="57"/>
      <c r="HI41" s="2"/>
      <c r="HJ41" s="2"/>
      <c r="HK41" s="2"/>
      <c r="HL41" s="2"/>
      <c r="HM41" s="2"/>
      <c r="HN41" s="2"/>
      <c r="HO41" s="19"/>
      <c r="HP41" s="53"/>
      <c r="HQ41" s="53"/>
      <c r="HR41" s="54"/>
      <c r="HS41" s="2"/>
      <c r="HT41" s="55"/>
      <c r="HU41" s="54"/>
      <c r="HV41" s="2"/>
      <c r="HW41" s="56"/>
      <c r="HX41" s="2"/>
      <c r="HY41" s="2"/>
      <c r="HZ41" s="2"/>
      <c r="IA41" s="2"/>
      <c r="IB41" s="57"/>
      <c r="IC41" s="2"/>
      <c r="ID41" s="2"/>
      <c r="IE41" s="2"/>
      <c r="IF41" s="2"/>
      <c r="IG41" s="2"/>
      <c r="IH41" s="2"/>
      <c r="II41" s="19"/>
      <c r="IJ41" s="53"/>
      <c r="IK41" s="53"/>
      <c r="IL41" s="54"/>
      <c r="IM41" s="2"/>
      <c r="IN41" s="55"/>
      <c r="IO41" s="54"/>
      <c r="IP41" s="2"/>
      <c r="IQ41" s="56"/>
      <c r="IR41" s="2"/>
      <c r="IS41" s="2"/>
      <c r="IT41" s="2"/>
      <c r="IU41" s="2"/>
      <c r="IV41" s="57"/>
      <c r="IW41" s="2"/>
      <c r="IX41" s="2"/>
      <c r="IY41" s="2"/>
      <c r="IZ41" s="2"/>
      <c r="JA41" s="2"/>
      <c r="JB41" s="2"/>
    </row>
    <row r="42" spans="1:262" s="4" customFormat="1" ht="13.5" customHeight="1" x14ac:dyDescent="0.25">
      <c r="A42" s="46"/>
      <c r="B42" s="2"/>
      <c r="C42" s="7"/>
      <c r="E42" s="29"/>
      <c r="F42" s="47"/>
      <c r="G42" s="48"/>
      <c r="H42" s="2"/>
      <c r="I42" s="47"/>
      <c r="J42" s="48"/>
      <c r="K42" s="29"/>
      <c r="L42" s="48"/>
      <c r="M42" s="48"/>
      <c r="P42" s="49"/>
      <c r="Q42" s="29"/>
      <c r="R42" s="48"/>
      <c r="S42" s="48"/>
      <c r="U42" s="48"/>
      <c r="V42" s="48"/>
      <c r="W42" s="7"/>
      <c r="Y42" s="29"/>
      <c r="Z42" s="47"/>
      <c r="AA42" s="47"/>
      <c r="AB42" s="2"/>
      <c r="AC42" s="47"/>
      <c r="AD42" s="47"/>
      <c r="AE42" s="29"/>
      <c r="AF42" s="48"/>
      <c r="AG42" s="48"/>
      <c r="AJ42" s="49"/>
      <c r="AK42" s="29"/>
      <c r="AM42" s="48"/>
      <c r="AO42" s="48"/>
      <c r="AP42" s="48"/>
      <c r="AQ42" s="7"/>
      <c r="AS42" s="29"/>
      <c r="AT42" s="47"/>
      <c r="AU42" s="47"/>
      <c r="AV42" s="2"/>
      <c r="AW42" s="48"/>
      <c r="AX42" s="48"/>
      <c r="AY42" s="29"/>
      <c r="AZ42" s="48"/>
      <c r="BA42" s="48"/>
      <c r="BD42" s="49"/>
      <c r="BE42" s="29"/>
      <c r="BF42" s="48"/>
      <c r="BG42" s="48"/>
      <c r="BI42" s="48"/>
      <c r="BJ42" s="48"/>
      <c r="BK42" s="7"/>
      <c r="BM42" s="29"/>
      <c r="BN42" s="47"/>
      <c r="BO42" s="47"/>
      <c r="BP42" s="2"/>
      <c r="BQ42" s="47"/>
      <c r="BR42" s="47"/>
      <c r="BS42" s="25"/>
      <c r="BT42" s="48"/>
      <c r="BU42" s="48"/>
      <c r="BX42" s="49"/>
      <c r="BY42" s="29"/>
      <c r="BZ42" s="48"/>
      <c r="CA42" s="48"/>
      <c r="CC42" s="48"/>
      <c r="CD42" s="48"/>
      <c r="CE42" s="29"/>
      <c r="CG42" s="29"/>
      <c r="CH42" s="47"/>
      <c r="CI42" s="47"/>
      <c r="CJ42" s="2"/>
      <c r="CK42" s="47"/>
      <c r="CL42" s="47"/>
      <c r="CM42" s="29"/>
      <c r="CN42" s="48"/>
      <c r="CO42" s="48"/>
      <c r="CR42" s="49"/>
      <c r="CS42" s="29"/>
      <c r="CT42" s="48"/>
      <c r="CU42" s="48"/>
      <c r="CW42" s="48"/>
      <c r="CX42" s="48"/>
      <c r="CY42" s="7"/>
      <c r="DA42" s="29"/>
      <c r="DB42" s="47"/>
      <c r="DC42" s="47"/>
      <c r="DD42" s="2"/>
      <c r="DE42" s="47"/>
      <c r="DF42" s="47"/>
      <c r="DG42" s="29"/>
      <c r="DH42" s="48"/>
      <c r="DI42" s="48"/>
      <c r="DL42" s="49"/>
      <c r="DM42" s="29"/>
      <c r="DN42" s="48"/>
      <c r="DO42" s="48"/>
      <c r="DQ42" s="48"/>
      <c r="DR42" s="48"/>
      <c r="DS42" s="7"/>
      <c r="DU42" s="29"/>
      <c r="DV42" s="47"/>
      <c r="DW42" s="47"/>
      <c r="DX42" s="2"/>
      <c r="DY42" s="47"/>
      <c r="DZ42" s="47"/>
      <c r="EA42" s="29"/>
      <c r="EC42" s="50"/>
      <c r="EF42" s="49"/>
      <c r="EG42" s="29"/>
      <c r="EH42" s="48"/>
      <c r="EI42" s="48"/>
      <c r="EK42" s="48"/>
      <c r="EL42" s="48"/>
      <c r="EM42" s="7"/>
      <c r="EO42" s="29"/>
      <c r="EP42" s="47"/>
      <c r="EQ42" s="47"/>
      <c r="ER42" s="2"/>
      <c r="ES42" s="47"/>
      <c r="ET42" s="47"/>
      <c r="EU42" s="29"/>
      <c r="EV42" s="48"/>
      <c r="EW42" s="48"/>
      <c r="EZ42" s="49"/>
      <c r="FA42" s="29"/>
      <c r="FB42" s="48"/>
      <c r="FC42" s="48"/>
      <c r="FE42" s="48"/>
      <c r="FF42" s="48"/>
      <c r="FG42" s="7"/>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4" customFormat="1" ht="13.5" customHeight="1" x14ac:dyDescent="0.25">
      <c r="A43" s="46"/>
      <c r="B43" s="2"/>
      <c r="C43" s="7"/>
      <c r="E43" s="29"/>
      <c r="F43" s="47"/>
      <c r="G43" s="48"/>
      <c r="H43" s="2"/>
      <c r="I43" s="47"/>
      <c r="J43" s="48"/>
      <c r="K43" s="29"/>
      <c r="L43" s="48"/>
      <c r="M43" s="48"/>
      <c r="P43" s="49"/>
      <c r="Q43" s="29"/>
      <c r="R43" s="48"/>
      <c r="S43" s="48"/>
      <c r="U43" s="48"/>
      <c r="V43" s="48"/>
      <c r="W43" s="7"/>
      <c r="Y43" s="29"/>
      <c r="Z43" s="47"/>
      <c r="AA43" s="47"/>
      <c r="AB43" s="2"/>
      <c r="AC43" s="47"/>
      <c r="AD43" s="47"/>
      <c r="AE43" s="29"/>
      <c r="AF43" s="48"/>
      <c r="AG43" s="48"/>
      <c r="AJ43" s="49"/>
      <c r="AK43" s="29"/>
      <c r="AM43" s="48"/>
      <c r="AO43" s="48"/>
      <c r="AP43" s="48"/>
      <c r="AQ43" s="7"/>
      <c r="AS43" s="29"/>
      <c r="AT43" s="47"/>
      <c r="AU43" s="47"/>
      <c r="AV43" s="2"/>
      <c r="AW43" s="48"/>
      <c r="AX43" s="48"/>
      <c r="AY43" s="29"/>
      <c r="AZ43" s="48"/>
      <c r="BA43" s="48"/>
      <c r="BD43" s="49"/>
      <c r="BE43" s="29"/>
      <c r="BF43" s="48"/>
      <c r="BG43" s="48"/>
      <c r="BI43" s="48"/>
      <c r="BJ43" s="48"/>
      <c r="BK43" s="7"/>
      <c r="BM43" s="29"/>
      <c r="BN43" s="47"/>
      <c r="BO43" s="47"/>
      <c r="BP43" s="2"/>
      <c r="BQ43" s="47"/>
      <c r="BR43" s="47"/>
      <c r="BS43" s="25"/>
      <c r="BT43" s="48"/>
      <c r="BU43" s="48"/>
      <c r="BX43" s="49"/>
      <c r="BY43" s="29"/>
      <c r="BZ43" s="48"/>
      <c r="CA43" s="48"/>
      <c r="CC43" s="48"/>
      <c r="CD43" s="48"/>
      <c r="CE43" s="29"/>
      <c r="CG43" s="29"/>
      <c r="CH43" s="47"/>
      <c r="CI43" s="47"/>
      <c r="CJ43" s="2"/>
      <c r="CK43" s="47"/>
      <c r="CL43" s="47"/>
      <c r="CM43" s="29"/>
      <c r="CN43" s="48"/>
      <c r="CO43" s="48"/>
      <c r="CR43" s="49"/>
      <c r="CS43" s="29"/>
      <c r="CT43" s="48"/>
      <c r="CU43" s="48"/>
      <c r="CW43" s="48"/>
      <c r="CX43" s="48"/>
      <c r="CY43" s="7"/>
      <c r="DA43" s="29"/>
      <c r="DB43" s="47"/>
      <c r="DC43" s="47"/>
      <c r="DD43" s="2"/>
      <c r="DE43" s="47"/>
      <c r="DF43" s="47"/>
      <c r="DG43" s="29"/>
      <c r="DH43" s="48"/>
      <c r="DI43" s="48"/>
      <c r="DL43" s="49"/>
      <c r="DM43" s="29"/>
      <c r="DN43" s="48"/>
      <c r="DO43" s="48"/>
      <c r="DQ43" s="48"/>
      <c r="DR43" s="48"/>
      <c r="DS43" s="7"/>
      <c r="DU43" s="29"/>
      <c r="DV43" s="47"/>
      <c r="DW43" s="47"/>
      <c r="DX43" s="2"/>
      <c r="DY43" s="47"/>
      <c r="DZ43" s="47"/>
      <c r="EA43" s="29"/>
      <c r="EC43" s="50"/>
      <c r="EF43" s="49"/>
      <c r="EG43" s="29"/>
      <c r="EH43" s="48"/>
      <c r="EI43" s="48"/>
      <c r="EK43" s="48"/>
      <c r="EL43" s="48"/>
      <c r="EM43" s="7"/>
      <c r="EO43" s="29"/>
      <c r="EP43" s="47"/>
      <c r="EQ43" s="47"/>
      <c r="ER43" s="2"/>
      <c r="ES43" s="47"/>
      <c r="ET43" s="47"/>
      <c r="EU43" s="29"/>
      <c r="EV43" s="48"/>
      <c r="EW43" s="48"/>
      <c r="EZ43" s="49"/>
      <c r="FA43" s="29"/>
      <c r="FB43" s="48"/>
      <c r="FC43" s="48"/>
      <c r="FE43" s="48"/>
      <c r="FF43" s="48"/>
      <c r="FG43" s="7"/>
      <c r="FI43" s="29"/>
      <c r="FJ43" s="47"/>
      <c r="FK43" s="47"/>
      <c r="FL43" s="2"/>
      <c r="FM43" s="47"/>
      <c r="FN43" s="47"/>
      <c r="FO43" s="29"/>
      <c r="FP43" s="48"/>
      <c r="FQ43" s="48"/>
      <c r="FT43" s="49"/>
      <c r="FU43" s="29"/>
      <c r="FV43" s="48"/>
      <c r="FW43" s="48"/>
      <c r="FY43" s="48"/>
      <c r="FZ43" s="48"/>
      <c r="GA43" s="19"/>
      <c r="GB43" s="53"/>
      <c r="GC43" s="53"/>
      <c r="GD43" s="54"/>
      <c r="GE43" s="2"/>
      <c r="GF43" s="55"/>
      <c r="GG43" s="54"/>
      <c r="GH43" s="2"/>
      <c r="GI43" s="56"/>
      <c r="GJ43" s="2"/>
      <c r="GK43" s="2"/>
      <c r="GL43" s="2"/>
      <c r="GM43" s="2"/>
      <c r="GN43" s="57"/>
      <c r="GO43" s="2"/>
      <c r="GP43" s="2"/>
      <c r="GQ43" s="2"/>
      <c r="GR43" s="2"/>
      <c r="GS43" s="2"/>
      <c r="GT43" s="2"/>
      <c r="GU43" s="19"/>
      <c r="GV43" s="53"/>
      <c r="GW43" s="53"/>
      <c r="GX43" s="54"/>
      <c r="GY43" s="2"/>
      <c r="GZ43" s="55"/>
      <c r="HA43" s="54"/>
      <c r="HB43" s="2"/>
      <c r="HC43" s="56"/>
      <c r="HD43" s="2"/>
      <c r="HE43" s="2"/>
      <c r="HF43" s="2"/>
      <c r="HG43" s="2"/>
      <c r="HH43" s="57"/>
      <c r="HI43" s="2"/>
      <c r="HJ43" s="2"/>
      <c r="HK43" s="2"/>
      <c r="HL43" s="2"/>
      <c r="HM43" s="2"/>
      <c r="HN43" s="2"/>
      <c r="HO43" s="19"/>
      <c r="HP43" s="53"/>
      <c r="HQ43" s="53"/>
      <c r="HR43" s="54"/>
      <c r="HS43" s="2"/>
      <c r="HT43" s="55"/>
      <c r="HU43" s="54"/>
      <c r="HV43" s="2"/>
      <c r="HW43" s="56"/>
      <c r="HX43" s="2"/>
      <c r="HY43" s="2"/>
      <c r="HZ43" s="2"/>
      <c r="IA43" s="2"/>
      <c r="IB43" s="57"/>
      <c r="IC43" s="2"/>
      <c r="ID43" s="2"/>
      <c r="IE43" s="2"/>
      <c r="IF43" s="2"/>
      <c r="IG43" s="2"/>
      <c r="IH43" s="2"/>
      <c r="II43" s="19"/>
      <c r="IJ43" s="53"/>
      <c r="IK43" s="53"/>
      <c r="IL43" s="54"/>
      <c r="IM43" s="2"/>
      <c r="IN43" s="55"/>
      <c r="IO43" s="54"/>
      <c r="IP43" s="2"/>
      <c r="IQ43" s="56"/>
      <c r="IR43" s="2"/>
      <c r="IS43" s="2"/>
      <c r="IT43" s="2"/>
      <c r="IU43" s="2"/>
      <c r="IV43" s="57"/>
      <c r="IW43" s="2"/>
      <c r="IX43" s="2"/>
      <c r="IY43" s="2"/>
      <c r="IZ43" s="2"/>
      <c r="JA43" s="2"/>
      <c r="JB43" s="2"/>
    </row>
    <row r="44" spans="1:262" s="4" customFormat="1" ht="13.5" customHeight="1" x14ac:dyDescent="0.25">
      <c r="A44" s="46"/>
      <c r="B44" s="2"/>
      <c r="C44" s="7"/>
      <c r="E44" s="29"/>
      <c r="F44" s="47"/>
      <c r="G44" s="48"/>
      <c r="H44" s="2"/>
      <c r="I44" s="47"/>
      <c r="J44" s="48"/>
      <c r="K44" s="29"/>
      <c r="L44" s="48"/>
      <c r="M44" s="48"/>
      <c r="P44" s="49"/>
      <c r="Q44" s="29"/>
      <c r="R44" s="48"/>
      <c r="S44" s="48"/>
      <c r="U44" s="48"/>
      <c r="V44" s="48"/>
      <c r="W44" s="7"/>
      <c r="Y44" s="29"/>
      <c r="Z44" s="47"/>
      <c r="AA44" s="47"/>
      <c r="AB44" s="2"/>
      <c r="AC44" s="47"/>
      <c r="AD44" s="47"/>
      <c r="AE44" s="29"/>
      <c r="AF44" s="48"/>
      <c r="AG44" s="48"/>
      <c r="AJ44" s="49"/>
      <c r="AK44" s="29"/>
      <c r="AM44" s="48"/>
      <c r="AO44" s="48"/>
      <c r="AP44" s="48"/>
      <c r="AQ44" s="7"/>
      <c r="AS44" s="29"/>
      <c r="AT44" s="47"/>
      <c r="AU44" s="47"/>
      <c r="AV44" s="2"/>
      <c r="AW44" s="48"/>
      <c r="AX44" s="48"/>
      <c r="AY44" s="29"/>
      <c r="AZ44" s="48"/>
      <c r="BA44" s="48"/>
      <c r="BD44" s="49"/>
      <c r="BE44" s="29"/>
      <c r="BF44" s="48"/>
      <c r="BG44" s="48"/>
      <c r="BI44" s="48"/>
      <c r="BJ44" s="48"/>
      <c r="BK44" s="7"/>
      <c r="BM44" s="29"/>
      <c r="BN44" s="47"/>
      <c r="BO44" s="47"/>
      <c r="BP44" s="2"/>
      <c r="BQ44" s="47"/>
      <c r="BR44" s="47"/>
      <c r="BS44" s="25"/>
      <c r="BT44" s="48"/>
      <c r="BU44" s="48"/>
      <c r="BX44" s="49"/>
      <c r="BY44" s="29"/>
      <c r="BZ44" s="48"/>
      <c r="CA44" s="48"/>
      <c r="CC44" s="48"/>
      <c r="CD44" s="48"/>
      <c r="CE44" s="29"/>
      <c r="CG44" s="29"/>
      <c r="CH44" s="47"/>
      <c r="CI44" s="47"/>
      <c r="CJ44" s="2"/>
      <c r="CK44" s="47"/>
      <c r="CL44" s="47"/>
      <c r="CM44" s="29"/>
      <c r="CN44" s="48"/>
      <c r="CO44" s="48"/>
      <c r="CR44" s="49"/>
      <c r="CS44" s="29"/>
      <c r="CT44" s="48"/>
      <c r="CU44" s="48"/>
      <c r="CW44" s="48"/>
      <c r="CX44" s="48"/>
      <c r="CY44" s="7"/>
      <c r="DA44" s="29"/>
      <c r="DB44" s="47"/>
      <c r="DC44" s="47"/>
      <c r="DD44" s="2"/>
      <c r="DE44" s="47"/>
      <c r="DF44" s="47"/>
      <c r="DG44" s="29"/>
      <c r="DH44" s="48"/>
      <c r="DI44" s="48"/>
      <c r="DL44" s="49"/>
      <c r="DM44" s="29"/>
      <c r="DN44" s="48"/>
      <c r="DO44" s="48"/>
      <c r="DQ44" s="48"/>
      <c r="DR44" s="48"/>
      <c r="DS44" s="7"/>
      <c r="DU44" s="29"/>
      <c r="DV44" s="47"/>
      <c r="DW44" s="47"/>
      <c r="DX44" s="2"/>
      <c r="DY44" s="47"/>
      <c r="DZ44" s="47"/>
      <c r="EA44" s="29"/>
      <c r="EC44" s="50"/>
      <c r="EF44" s="49"/>
      <c r="EG44" s="29"/>
      <c r="EH44" s="48"/>
      <c r="EI44" s="48"/>
      <c r="EK44" s="48"/>
      <c r="EL44" s="48"/>
      <c r="EM44" s="7"/>
      <c r="EO44" s="29"/>
      <c r="EP44" s="47"/>
      <c r="EQ44" s="47"/>
      <c r="ER44" s="2"/>
      <c r="ES44" s="47"/>
      <c r="ET44" s="47"/>
      <c r="EU44" s="29"/>
      <c r="EV44" s="48"/>
      <c r="EW44" s="48"/>
      <c r="EZ44" s="49"/>
      <c r="FA44" s="29"/>
      <c r="FB44" s="48"/>
      <c r="FC44" s="48"/>
      <c r="FE44" s="48"/>
      <c r="FF44" s="48"/>
      <c r="FG44" s="7"/>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4" customFormat="1" ht="13.5" customHeight="1" x14ac:dyDescent="0.25">
      <c r="A45" s="46"/>
      <c r="B45" s="2"/>
      <c r="C45" s="7"/>
      <c r="E45" s="29"/>
      <c r="F45" s="47"/>
      <c r="G45" s="48"/>
      <c r="H45" s="2"/>
      <c r="I45" s="47"/>
      <c r="J45" s="48"/>
      <c r="K45" s="29"/>
      <c r="L45" s="48"/>
      <c r="M45" s="48"/>
      <c r="P45" s="49"/>
      <c r="Q45" s="29"/>
      <c r="R45" s="48"/>
      <c r="S45" s="48"/>
      <c r="U45" s="48"/>
      <c r="V45" s="48"/>
      <c r="W45" s="7"/>
      <c r="Y45" s="29"/>
      <c r="Z45" s="47"/>
      <c r="AA45" s="47"/>
      <c r="AB45" s="2"/>
      <c r="AC45" s="47"/>
      <c r="AD45" s="47"/>
      <c r="AE45" s="29"/>
      <c r="AF45" s="48"/>
      <c r="AG45" s="48"/>
      <c r="AJ45" s="49"/>
      <c r="AK45" s="29"/>
      <c r="AM45" s="48"/>
      <c r="AO45" s="48"/>
      <c r="AP45" s="48"/>
      <c r="AQ45" s="7"/>
      <c r="AS45" s="29"/>
      <c r="AT45" s="47"/>
      <c r="AU45" s="47"/>
      <c r="AV45" s="2"/>
      <c r="AW45" s="48"/>
      <c r="AX45" s="48"/>
      <c r="AY45" s="29"/>
      <c r="AZ45" s="48"/>
      <c r="BA45" s="48"/>
      <c r="BD45" s="49"/>
      <c r="BE45" s="29"/>
      <c r="BF45" s="48"/>
      <c r="BG45" s="48"/>
      <c r="BI45" s="48"/>
      <c r="BJ45" s="48"/>
      <c r="BK45" s="7"/>
      <c r="BM45" s="29"/>
      <c r="BN45" s="47"/>
      <c r="BO45" s="47"/>
      <c r="BP45" s="2"/>
      <c r="BQ45" s="47"/>
      <c r="BR45" s="47"/>
      <c r="BS45" s="25"/>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7"/>
      <c r="DA45" s="29"/>
      <c r="DB45" s="47"/>
      <c r="DC45" s="47"/>
      <c r="DD45" s="2"/>
      <c r="DE45" s="47"/>
      <c r="DF45" s="47"/>
      <c r="DG45" s="29"/>
      <c r="DH45" s="48"/>
      <c r="DI45" s="48"/>
      <c r="DL45" s="49"/>
      <c r="DM45" s="29"/>
      <c r="DN45" s="48"/>
      <c r="DO45" s="48"/>
      <c r="DQ45" s="48"/>
      <c r="DR45" s="48"/>
      <c r="DS45" s="7"/>
      <c r="DU45" s="29"/>
      <c r="DV45" s="47"/>
      <c r="DW45" s="47"/>
      <c r="DX45" s="2"/>
      <c r="DY45" s="47"/>
      <c r="DZ45" s="47"/>
      <c r="EA45" s="29"/>
      <c r="EC45" s="50"/>
      <c r="EF45" s="49"/>
      <c r="EG45" s="29"/>
      <c r="EH45" s="48"/>
      <c r="EI45" s="48"/>
      <c r="EK45" s="48"/>
      <c r="EL45" s="48"/>
      <c r="EM45" s="7"/>
      <c r="EO45" s="29"/>
      <c r="EP45" s="47"/>
      <c r="EQ45" s="47"/>
      <c r="ER45" s="2"/>
      <c r="ES45" s="47"/>
      <c r="ET45" s="47"/>
      <c r="EU45" s="29"/>
      <c r="EV45" s="48"/>
      <c r="EW45" s="48"/>
      <c r="EZ45" s="49"/>
      <c r="FA45" s="29"/>
      <c r="FB45" s="48"/>
      <c r="FC45" s="48"/>
      <c r="FE45" s="48"/>
      <c r="FF45" s="48"/>
      <c r="FG45" s="7"/>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4" customFormat="1" ht="13.5" customHeight="1" x14ac:dyDescent="0.25">
      <c r="A46" s="46"/>
      <c r="B46" s="2"/>
      <c r="C46" s="7"/>
      <c r="E46" s="29"/>
      <c r="F46" s="47"/>
      <c r="G46" s="48"/>
      <c r="H46" s="2"/>
      <c r="I46" s="47"/>
      <c r="J46" s="48"/>
      <c r="K46" s="29"/>
      <c r="L46" s="48"/>
      <c r="M46" s="48"/>
      <c r="P46" s="49"/>
      <c r="Q46" s="29"/>
      <c r="R46" s="48"/>
      <c r="S46" s="48"/>
      <c r="U46" s="48"/>
      <c r="V46" s="48"/>
      <c r="W46" s="7"/>
      <c r="Y46" s="29"/>
      <c r="Z46" s="47"/>
      <c r="AA46" s="47"/>
      <c r="AB46" s="2"/>
      <c r="AC46" s="47"/>
      <c r="AD46" s="47"/>
      <c r="AE46" s="29"/>
      <c r="AF46" s="48"/>
      <c r="AG46" s="48"/>
      <c r="AJ46" s="49"/>
      <c r="AK46" s="29"/>
      <c r="AM46" s="48"/>
      <c r="AO46" s="48"/>
      <c r="AP46" s="48"/>
      <c r="AQ46" s="7"/>
      <c r="AS46" s="29"/>
      <c r="AT46" s="47"/>
      <c r="AU46" s="47"/>
      <c r="AV46" s="2"/>
      <c r="AW46" s="48"/>
      <c r="AX46" s="48"/>
      <c r="AY46" s="29"/>
      <c r="AZ46" s="48"/>
      <c r="BA46" s="48"/>
      <c r="BD46" s="49"/>
      <c r="BE46" s="29"/>
      <c r="BF46" s="48"/>
      <c r="BG46" s="48"/>
      <c r="BI46" s="48"/>
      <c r="BJ46" s="48"/>
      <c r="BK46" s="7"/>
      <c r="BM46" s="29"/>
      <c r="BN46" s="47"/>
      <c r="BO46" s="47"/>
      <c r="BP46" s="2"/>
      <c r="BQ46" s="47"/>
      <c r="BR46" s="47"/>
      <c r="BS46" s="25"/>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7"/>
      <c r="DA46" s="29"/>
      <c r="DB46" s="47"/>
      <c r="DC46" s="47"/>
      <c r="DD46" s="2"/>
      <c r="DE46" s="47"/>
      <c r="DF46" s="47"/>
      <c r="DG46" s="29"/>
      <c r="DH46" s="48"/>
      <c r="DI46" s="48"/>
      <c r="DL46" s="49"/>
      <c r="DM46" s="29"/>
      <c r="DN46" s="48"/>
      <c r="DO46" s="48"/>
      <c r="DQ46" s="48"/>
      <c r="DR46" s="48"/>
      <c r="DS46" s="7"/>
      <c r="DU46" s="29"/>
      <c r="DV46" s="47"/>
      <c r="DW46" s="47"/>
      <c r="DX46" s="2"/>
      <c r="DY46" s="47"/>
      <c r="DZ46" s="47"/>
      <c r="EA46" s="29"/>
      <c r="EC46" s="50"/>
      <c r="EF46" s="49"/>
      <c r="EG46" s="29"/>
      <c r="EH46" s="48"/>
      <c r="EI46" s="48"/>
      <c r="EK46" s="48"/>
      <c r="EL46" s="48"/>
      <c r="EM46" s="7"/>
      <c r="EO46" s="29"/>
      <c r="EP46" s="47"/>
      <c r="EQ46" s="47"/>
      <c r="ER46" s="2"/>
      <c r="ES46" s="47"/>
      <c r="ET46" s="47"/>
      <c r="EU46" s="29"/>
      <c r="EV46" s="48"/>
      <c r="EW46" s="48"/>
      <c r="EZ46" s="49"/>
      <c r="FA46" s="29"/>
      <c r="FB46" s="48"/>
      <c r="FC46" s="48"/>
      <c r="FE46" s="48"/>
      <c r="FF46" s="48"/>
      <c r="FG46" s="7"/>
      <c r="FI46" s="29"/>
      <c r="FJ46" s="47"/>
      <c r="FK46" s="47"/>
      <c r="FL46" s="2"/>
      <c r="FM46" s="47"/>
      <c r="FN46" s="47"/>
      <c r="FO46" s="29"/>
      <c r="FP46" s="48"/>
      <c r="FQ46" s="48"/>
      <c r="FT46" s="49"/>
      <c r="FU46" s="29"/>
      <c r="FV46" s="48"/>
      <c r="FW46" s="48"/>
      <c r="FY46" s="48"/>
      <c r="FZ46" s="48"/>
      <c r="GA46" s="19"/>
      <c r="GB46" s="53"/>
      <c r="GC46" s="53"/>
      <c r="GD46" s="54"/>
      <c r="GE46" s="2"/>
      <c r="GF46" s="55"/>
      <c r="GG46" s="54"/>
      <c r="GH46" s="2"/>
      <c r="GI46" s="56"/>
      <c r="GJ46" s="2"/>
      <c r="GK46" s="2"/>
      <c r="GL46" s="2"/>
      <c r="GM46" s="2"/>
      <c r="GN46" s="57"/>
      <c r="GO46" s="2"/>
      <c r="GP46" s="2"/>
      <c r="GQ46" s="2"/>
      <c r="GR46" s="2"/>
      <c r="GS46" s="2"/>
      <c r="GT46" s="2"/>
      <c r="GU46" s="19"/>
      <c r="GV46" s="53"/>
      <c r="GW46" s="53"/>
      <c r="GX46" s="54"/>
      <c r="GY46" s="2"/>
      <c r="GZ46" s="55"/>
      <c r="HA46" s="54"/>
      <c r="HB46" s="2"/>
      <c r="HC46" s="56"/>
      <c r="HD46" s="2"/>
      <c r="HE46" s="2"/>
      <c r="HF46" s="2"/>
      <c r="HG46" s="2"/>
      <c r="HH46" s="57"/>
      <c r="HI46" s="2"/>
      <c r="HJ46" s="2"/>
      <c r="HK46" s="2"/>
      <c r="HL46" s="2"/>
      <c r="HM46" s="2"/>
      <c r="HN46" s="2"/>
      <c r="HO46" s="19"/>
      <c r="HP46" s="53"/>
      <c r="HQ46" s="53"/>
      <c r="HR46" s="54"/>
      <c r="HS46" s="2"/>
      <c r="HT46" s="55"/>
      <c r="HU46" s="54"/>
      <c r="HV46" s="2"/>
      <c r="HW46" s="56"/>
      <c r="HX46" s="2"/>
      <c r="HY46" s="2"/>
      <c r="HZ46" s="2"/>
      <c r="IA46" s="2"/>
      <c r="IB46" s="57"/>
      <c r="IC46" s="2"/>
      <c r="ID46" s="2"/>
      <c r="IE46" s="2"/>
      <c r="IF46" s="2"/>
      <c r="IG46" s="2"/>
      <c r="IH46" s="2"/>
      <c r="II46" s="19"/>
      <c r="IJ46" s="53"/>
      <c r="IK46" s="53"/>
      <c r="IL46" s="54"/>
      <c r="IM46" s="2"/>
      <c r="IN46" s="55"/>
      <c r="IO46" s="54"/>
      <c r="IP46" s="2"/>
      <c r="IQ46" s="56"/>
      <c r="IR46" s="2"/>
      <c r="IS46" s="2"/>
      <c r="IT46" s="2"/>
      <c r="IU46" s="2"/>
      <c r="IV46" s="57"/>
      <c r="IW46" s="2"/>
      <c r="IX46" s="2"/>
      <c r="IY46" s="2"/>
      <c r="IZ46" s="2"/>
      <c r="JA46" s="2"/>
      <c r="JB46" s="2"/>
    </row>
    <row r="47" spans="1:262" s="4" customFormat="1" ht="13.5" customHeight="1" x14ac:dyDescent="0.25">
      <c r="A47" s="46"/>
      <c r="B47" s="2"/>
      <c r="C47" s="7"/>
      <c r="E47" s="29"/>
      <c r="F47" s="47"/>
      <c r="G47" s="48"/>
      <c r="H47" s="2"/>
      <c r="I47" s="47"/>
      <c r="J47" s="48"/>
      <c r="K47" s="29"/>
      <c r="L47" s="48"/>
      <c r="M47" s="48"/>
      <c r="P47" s="49"/>
      <c r="Q47" s="29"/>
      <c r="R47" s="48"/>
      <c r="S47" s="48"/>
      <c r="U47" s="48"/>
      <c r="V47" s="48"/>
      <c r="W47" s="7"/>
      <c r="Y47" s="29"/>
      <c r="Z47" s="47"/>
      <c r="AA47" s="47"/>
      <c r="AB47" s="2"/>
      <c r="AC47" s="47"/>
      <c r="AD47" s="47"/>
      <c r="AE47" s="29"/>
      <c r="AF47" s="48"/>
      <c r="AG47" s="48"/>
      <c r="AJ47" s="49"/>
      <c r="AK47" s="29"/>
      <c r="AM47" s="48"/>
      <c r="AO47" s="48"/>
      <c r="AP47" s="48"/>
      <c r="AQ47" s="7"/>
      <c r="AS47" s="29"/>
      <c r="AT47" s="47"/>
      <c r="AU47" s="47"/>
      <c r="AV47" s="2"/>
      <c r="AW47" s="48"/>
      <c r="AX47" s="48"/>
      <c r="AY47" s="29"/>
      <c r="AZ47" s="48"/>
      <c r="BA47" s="48"/>
      <c r="BD47" s="49"/>
      <c r="BE47" s="29"/>
      <c r="BF47" s="48"/>
      <c r="BG47" s="48"/>
      <c r="BI47" s="48"/>
      <c r="BJ47" s="48"/>
      <c r="BK47" s="7"/>
      <c r="BM47" s="29"/>
      <c r="BN47" s="47"/>
      <c r="BO47" s="47"/>
      <c r="BP47" s="2"/>
      <c r="BQ47" s="47"/>
      <c r="BR47" s="47"/>
      <c r="BS47" s="25"/>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7"/>
      <c r="DA47" s="29"/>
      <c r="DB47" s="47"/>
      <c r="DC47" s="47"/>
      <c r="DD47" s="2"/>
      <c r="DE47" s="47"/>
      <c r="DF47" s="47"/>
      <c r="DG47" s="29"/>
      <c r="DH47" s="48"/>
      <c r="DI47" s="48"/>
      <c r="DL47" s="49"/>
      <c r="DM47" s="29"/>
      <c r="DN47" s="48"/>
      <c r="DO47" s="48"/>
      <c r="DQ47" s="48"/>
      <c r="DR47" s="48"/>
      <c r="DS47" s="7"/>
      <c r="DU47" s="29"/>
      <c r="DV47" s="47"/>
      <c r="DW47" s="47"/>
      <c r="DX47" s="2"/>
      <c r="DY47" s="47"/>
      <c r="DZ47" s="47"/>
      <c r="EA47" s="29"/>
      <c r="EC47" s="50"/>
      <c r="EF47" s="49"/>
      <c r="EG47" s="29"/>
      <c r="EH47" s="48"/>
      <c r="EI47" s="48"/>
      <c r="EK47" s="48"/>
      <c r="EL47" s="48"/>
      <c r="EM47" s="7"/>
      <c r="EO47" s="29"/>
      <c r="EP47" s="47"/>
      <c r="EQ47" s="47"/>
      <c r="ER47" s="2"/>
      <c r="ES47" s="47"/>
      <c r="ET47" s="47"/>
      <c r="EU47" s="29"/>
      <c r="EV47" s="48"/>
      <c r="EW47" s="48"/>
      <c r="EZ47" s="49"/>
      <c r="FA47" s="29"/>
      <c r="FB47" s="48"/>
      <c r="FC47" s="48"/>
      <c r="FE47" s="48"/>
      <c r="FF47" s="48"/>
      <c r="FG47" s="7"/>
      <c r="FI47" s="29"/>
      <c r="FJ47" s="47"/>
      <c r="FK47" s="47"/>
      <c r="FL47" s="2"/>
      <c r="FM47" s="47"/>
      <c r="FN47" s="47"/>
      <c r="FO47" s="29"/>
      <c r="FP47" s="48"/>
      <c r="FQ47" s="48"/>
      <c r="FT47" s="49"/>
      <c r="FU47" s="29"/>
      <c r="FV47" s="48"/>
      <c r="FW47" s="48"/>
      <c r="FY47" s="48"/>
      <c r="FZ47" s="48"/>
      <c r="GA47" s="19"/>
      <c r="GB47" s="53"/>
      <c r="GC47" s="53"/>
      <c r="GD47" s="54"/>
      <c r="GE47" s="2"/>
      <c r="GF47" s="55"/>
      <c r="GG47" s="54"/>
      <c r="GH47" s="2"/>
      <c r="GI47" s="56"/>
      <c r="GJ47" s="2"/>
      <c r="GK47" s="2"/>
      <c r="GL47" s="2"/>
      <c r="GM47" s="2"/>
      <c r="GN47" s="57"/>
      <c r="GO47" s="2"/>
      <c r="GP47" s="2"/>
      <c r="GQ47" s="2"/>
      <c r="GR47" s="2"/>
      <c r="GS47" s="2"/>
      <c r="GT47" s="2"/>
      <c r="GU47" s="19"/>
      <c r="GV47" s="53"/>
      <c r="GW47" s="53"/>
      <c r="GX47" s="54"/>
      <c r="GY47" s="2"/>
      <c r="GZ47" s="55"/>
      <c r="HA47" s="54"/>
      <c r="HB47" s="2"/>
      <c r="HC47" s="56"/>
      <c r="HD47" s="2"/>
      <c r="HE47" s="2"/>
      <c r="HF47" s="2"/>
      <c r="HG47" s="2"/>
      <c r="HH47" s="57"/>
      <c r="HI47" s="2"/>
      <c r="HJ47" s="2"/>
      <c r="HK47" s="2"/>
      <c r="HL47" s="2"/>
      <c r="HM47" s="2"/>
      <c r="HN47" s="2"/>
      <c r="HO47" s="19"/>
      <c r="HP47" s="53"/>
      <c r="HQ47" s="53"/>
      <c r="HR47" s="54"/>
      <c r="HS47" s="2"/>
      <c r="HT47" s="55"/>
      <c r="HU47" s="54"/>
      <c r="HV47" s="2"/>
      <c r="HW47" s="56"/>
      <c r="HX47" s="2"/>
      <c r="HY47" s="2"/>
      <c r="HZ47" s="2"/>
      <c r="IA47" s="2"/>
      <c r="IB47" s="57"/>
      <c r="IC47" s="2"/>
      <c r="ID47" s="2"/>
      <c r="IE47" s="2"/>
      <c r="IF47" s="2"/>
      <c r="IG47" s="2"/>
      <c r="IH47" s="2"/>
      <c r="II47" s="19"/>
      <c r="IJ47" s="53"/>
      <c r="IK47" s="53"/>
      <c r="IL47" s="54"/>
      <c r="IM47" s="2"/>
      <c r="IN47" s="55"/>
      <c r="IO47" s="54"/>
      <c r="IP47" s="2"/>
      <c r="IQ47" s="56"/>
      <c r="IR47" s="2"/>
      <c r="IS47" s="2"/>
      <c r="IT47" s="2"/>
      <c r="IU47" s="2"/>
      <c r="IV47" s="57"/>
      <c r="IW47" s="2"/>
      <c r="IX47" s="2"/>
      <c r="IY47" s="2"/>
      <c r="IZ47" s="2"/>
      <c r="JA47" s="2"/>
      <c r="JB47" s="2"/>
    </row>
    <row r="48" spans="1:262" s="4" customFormat="1" ht="13.5" customHeight="1" x14ac:dyDescent="0.25">
      <c r="A48" s="46"/>
      <c r="B48" s="2"/>
      <c r="C48" s="7"/>
      <c r="E48" s="29"/>
      <c r="F48" s="47"/>
      <c r="G48" s="48"/>
      <c r="H48" s="2"/>
      <c r="I48" s="47"/>
      <c r="J48" s="48"/>
      <c r="K48" s="29"/>
      <c r="L48" s="48"/>
      <c r="M48" s="48"/>
      <c r="P48" s="49"/>
      <c r="Q48" s="29"/>
      <c r="R48" s="48"/>
      <c r="S48" s="48"/>
      <c r="U48" s="48"/>
      <c r="V48" s="48"/>
      <c r="W48" s="7"/>
      <c r="Y48" s="29"/>
      <c r="Z48" s="47"/>
      <c r="AA48" s="47"/>
      <c r="AB48" s="2"/>
      <c r="AC48" s="47"/>
      <c r="AD48" s="47"/>
      <c r="AE48" s="29"/>
      <c r="AF48" s="48"/>
      <c r="AG48" s="48"/>
      <c r="AJ48" s="49"/>
      <c r="AK48" s="29"/>
      <c r="AM48" s="48"/>
      <c r="AO48" s="48"/>
      <c r="AP48" s="48"/>
      <c r="AQ48" s="7"/>
      <c r="AS48" s="29"/>
      <c r="AT48" s="47"/>
      <c r="AU48" s="47"/>
      <c r="AV48" s="2"/>
      <c r="AW48" s="48"/>
      <c r="AX48" s="48"/>
      <c r="AY48" s="29"/>
      <c r="AZ48" s="48"/>
      <c r="BA48" s="48"/>
      <c r="BD48" s="49"/>
      <c r="BE48" s="29"/>
      <c r="BF48" s="48"/>
      <c r="BG48" s="48"/>
      <c r="BI48" s="48"/>
      <c r="BJ48" s="48"/>
      <c r="BK48" s="7"/>
      <c r="BM48" s="29"/>
      <c r="BN48" s="47"/>
      <c r="BO48" s="47"/>
      <c r="BP48" s="2"/>
      <c r="BQ48" s="47"/>
      <c r="BR48" s="47"/>
      <c r="BS48" s="25"/>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7"/>
      <c r="DA48" s="29"/>
      <c r="DB48" s="47"/>
      <c r="DC48" s="47"/>
      <c r="DD48" s="2"/>
      <c r="DE48" s="47"/>
      <c r="DF48" s="47"/>
      <c r="DG48" s="29"/>
      <c r="DH48" s="48"/>
      <c r="DI48" s="48"/>
      <c r="DL48" s="49"/>
      <c r="DM48" s="29"/>
      <c r="DN48" s="48"/>
      <c r="DO48" s="48"/>
      <c r="DQ48" s="48"/>
      <c r="DR48" s="48"/>
      <c r="DS48" s="7"/>
      <c r="DU48" s="29"/>
      <c r="DV48" s="47"/>
      <c r="DW48" s="47"/>
      <c r="DX48" s="2"/>
      <c r="DY48" s="47"/>
      <c r="DZ48" s="47"/>
      <c r="EA48" s="29"/>
      <c r="EC48" s="50"/>
      <c r="EF48" s="49"/>
      <c r="EG48" s="29"/>
      <c r="EH48" s="48"/>
      <c r="EI48" s="48"/>
      <c r="EK48" s="48"/>
      <c r="EL48" s="48"/>
      <c r="EM48" s="7"/>
      <c r="EO48" s="29"/>
      <c r="EP48" s="47"/>
      <c r="EQ48" s="47"/>
      <c r="ER48" s="2"/>
      <c r="ES48" s="47"/>
      <c r="ET48" s="47"/>
      <c r="EU48" s="29"/>
      <c r="EV48" s="48"/>
      <c r="EW48" s="48"/>
      <c r="EZ48" s="49"/>
      <c r="FA48" s="29"/>
      <c r="FB48" s="48"/>
      <c r="FC48" s="48"/>
      <c r="FE48" s="48"/>
      <c r="FF48" s="48"/>
      <c r="FG48" s="7"/>
      <c r="FI48" s="29"/>
      <c r="FJ48" s="47"/>
      <c r="FK48" s="47"/>
      <c r="FL48" s="2"/>
      <c r="FM48" s="47"/>
      <c r="FN48" s="47"/>
      <c r="FO48" s="29"/>
      <c r="FP48" s="48"/>
      <c r="FQ48" s="48"/>
      <c r="FT48" s="49"/>
      <c r="FU48" s="29"/>
      <c r="FV48" s="48"/>
      <c r="FW48" s="48"/>
      <c r="FY48" s="48"/>
      <c r="FZ48" s="48"/>
      <c r="GA48" s="19"/>
      <c r="GB48" s="53"/>
      <c r="GC48" s="53"/>
      <c r="GD48" s="54"/>
      <c r="GE48" s="2"/>
      <c r="GF48" s="55"/>
      <c r="GG48" s="54"/>
      <c r="GH48" s="2"/>
      <c r="GI48" s="56"/>
      <c r="GJ48" s="2"/>
      <c r="GK48" s="2"/>
      <c r="GL48" s="2"/>
      <c r="GM48" s="2"/>
      <c r="GN48" s="57"/>
      <c r="GO48" s="2"/>
      <c r="GP48" s="2"/>
      <c r="GQ48" s="2"/>
      <c r="GR48" s="2"/>
      <c r="GS48" s="2"/>
      <c r="GT48" s="2"/>
      <c r="GU48" s="19"/>
      <c r="GV48" s="53"/>
      <c r="GW48" s="53"/>
      <c r="GX48" s="54"/>
      <c r="GY48" s="2"/>
      <c r="GZ48" s="55"/>
      <c r="HA48" s="54"/>
      <c r="HB48" s="2"/>
      <c r="HC48" s="56"/>
      <c r="HD48" s="2"/>
      <c r="HE48" s="2"/>
      <c r="HF48" s="2"/>
      <c r="HG48" s="2"/>
      <c r="HH48" s="57"/>
      <c r="HI48" s="2"/>
      <c r="HJ48" s="2"/>
      <c r="HK48" s="2"/>
      <c r="HL48" s="2"/>
      <c r="HM48" s="2"/>
      <c r="HN48" s="2"/>
      <c r="HO48" s="19"/>
      <c r="HP48" s="53"/>
      <c r="HQ48" s="53"/>
      <c r="HR48" s="54"/>
      <c r="HS48" s="2"/>
      <c r="HT48" s="55"/>
      <c r="HU48" s="54"/>
      <c r="HV48" s="2"/>
      <c r="HW48" s="56"/>
      <c r="HX48" s="2"/>
      <c r="HY48" s="2"/>
      <c r="HZ48" s="2"/>
      <c r="IA48" s="2"/>
      <c r="IB48" s="57"/>
      <c r="IC48" s="2"/>
      <c r="ID48" s="2"/>
      <c r="IE48" s="2"/>
      <c r="IF48" s="2"/>
      <c r="IG48" s="2"/>
      <c r="IH48" s="2"/>
      <c r="II48" s="19"/>
      <c r="IJ48" s="53"/>
      <c r="IK48" s="53"/>
      <c r="IL48" s="54"/>
      <c r="IM48" s="2"/>
      <c r="IN48" s="55"/>
      <c r="IO48" s="54"/>
      <c r="IP48" s="2"/>
      <c r="IQ48" s="56"/>
      <c r="IR48" s="2"/>
      <c r="IS48" s="2"/>
      <c r="IT48" s="2"/>
      <c r="IU48" s="2"/>
      <c r="IV48" s="57"/>
      <c r="IW48" s="2"/>
      <c r="IX48" s="2"/>
      <c r="IY48" s="2"/>
      <c r="IZ48" s="2"/>
      <c r="JA48" s="2"/>
      <c r="JB48" s="2"/>
    </row>
    <row r="49" spans="1:262" s="4" customFormat="1" ht="13.5" customHeight="1" x14ac:dyDescent="0.25">
      <c r="A49" s="46"/>
      <c r="B49" s="2"/>
      <c r="C49" s="7"/>
      <c r="E49" s="29"/>
      <c r="F49" s="47"/>
      <c r="G49" s="48"/>
      <c r="H49" s="2"/>
      <c r="I49" s="47"/>
      <c r="J49" s="48"/>
      <c r="K49" s="29"/>
      <c r="L49" s="48"/>
      <c r="M49" s="48"/>
      <c r="P49" s="49"/>
      <c r="Q49" s="29"/>
      <c r="R49" s="48"/>
      <c r="S49" s="48"/>
      <c r="U49" s="48"/>
      <c r="V49" s="48"/>
      <c r="W49" s="7"/>
      <c r="Y49" s="29"/>
      <c r="Z49" s="47"/>
      <c r="AA49" s="47"/>
      <c r="AB49" s="2"/>
      <c r="AC49" s="47"/>
      <c r="AD49" s="47"/>
      <c r="AE49" s="29"/>
      <c r="AF49" s="48"/>
      <c r="AG49" s="48"/>
      <c r="AJ49" s="49"/>
      <c r="AK49" s="29"/>
      <c r="AM49" s="48"/>
      <c r="AO49" s="48"/>
      <c r="AP49" s="48"/>
      <c r="AQ49" s="7"/>
      <c r="AS49" s="29"/>
      <c r="AT49" s="47"/>
      <c r="AU49" s="47"/>
      <c r="AV49" s="2"/>
      <c r="AW49" s="48"/>
      <c r="AX49" s="48"/>
      <c r="AY49" s="29"/>
      <c r="AZ49" s="48"/>
      <c r="BA49" s="48"/>
      <c r="BD49" s="49"/>
      <c r="BE49" s="29"/>
      <c r="BF49" s="48"/>
      <c r="BG49" s="48"/>
      <c r="BI49" s="48"/>
      <c r="BJ49" s="48"/>
      <c r="BK49" s="7"/>
      <c r="BM49" s="29"/>
      <c r="BN49" s="47"/>
      <c r="BO49" s="47"/>
      <c r="BP49" s="2"/>
      <c r="BQ49" s="47"/>
      <c r="BR49" s="47"/>
      <c r="BS49" s="25"/>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7"/>
      <c r="DA49" s="29"/>
      <c r="DB49" s="47"/>
      <c r="DC49" s="47"/>
      <c r="DD49" s="2"/>
      <c r="DE49" s="47"/>
      <c r="DF49" s="47"/>
      <c r="DG49" s="29"/>
      <c r="DH49" s="48"/>
      <c r="DI49" s="48"/>
      <c r="DL49" s="49"/>
      <c r="DM49" s="29"/>
      <c r="DN49" s="48"/>
      <c r="DO49" s="48"/>
      <c r="DQ49" s="48"/>
      <c r="DR49" s="48"/>
      <c r="DS49" s="7"/>
      <c r="DU49" s="29"/>
      <c r="DV49" s="47"/>
      <c r="DW49" s="47"/>
      <c r="DX49" s="2"/>
      <c r="DY49" s="47"/>
      <c r="DZ49" s="47"/>
      <c r="EA49" s="29"/>
      <c r="EC49" s="50"/>
      <c r="EF49" s="49"/>
      <c r="EG49" s="29"/>
      <c r="EH49" s="48"/>
      <c r="EI49" s="48"/>
      <c r="EK49" s="48"/>
      <c r="EL49" s="48"/>
      <c r="EM49" s="7"/>
      <c r="EO49" s="29"/>
      <c r="EP49" s="47"/>
      <c r="EQ49" s="47"/>
      <c r="ER49" s="2"/>
      <c r="ES49" s="47"/>
      <c r="ET49" s="47"/>
      <c r="EU49" s="29"/>
      <c r="EV49" s="48"/>
      <c r="EW49" s="48"/>
      <c r="EZ49" s="49"/>
      <c r="FA49" s="29"/>
      <c r="FB49" s="48"/>
      <c r="FC49" s="48"/>
      <c r="FE49" s="48"/>
      <c r="FF49" s="48"/>
      <c r="FG49" s="7"/>
      <c r="FI49" s="29"/>
      <c r="FJ49" s="47"/>
      <c r="FK49" s="47"/>
      <c r="FL49" s="2"/>
      <c r="FM49" s="47"/>
      <c r="FN49" s="47"/>
      <c r="FO49" s="29"/>
      <c r="FP49" s="48"/>
      <c r="FQ49" s="48"/>
      <c r="FT49" s="49"/>
      <c r="FU49" s="29"/>
      <c r="FV49" s="48"/>
      <c r="FW49" s="48"/>
      <c r="FY49" s="48"/>
      <c r="FZ49" s="48"/>
      <c r="GA49" s="19"/>
      <c r="GB49" s="53"/>
      <c r="GC49" s="53"/>
      <c r="GD49" s="59"/>
      <c r="GE49" s="2"/>
      <c r="GF49" s="53"/>
      <c r="GG49" s="54"/>
      <c r="GH49" s="2"/>
      <c r="GI49" s="56"/>
      <c r="GJ49" s="2"/>
      <c r="GK49" s="2"/>
      <c r="GL49" s="2"/>
      <c r="GM49" s="2"/>
      <c r="GN49" s="57"/>
      <c r="GO49" s="2"/>
      <c r="GP49" s="2"/>
      <c r="GQ49" s="2"/>
      <c r="GR49" s="2"/>
      <c r="GS49" s="2"/>
      <c r="GT49" s="2"/>
      <c r="GU49" s="19"/>
      <c r="GV49" s="53"/>
      <c r="GW49" s="53"/>
      <c r="GX49" s="59"/>
      <c r="GY49" s="2"/>
      <c r="GZ49" s="53"/>
      <c r="HA49" s="54"/>
      <c r="HB49" s="2"/>
      <c r="HC49" s="56"/>
      <c r="HD49" s="2"/>
      <c r="HE49" s="2"/>
      <c r="HF49" s="2"/>
      <c r="HG49" s="2"/>
      <c r="HH49" s="57"/>
      <c r="HI49" s="2"/>
      <c r="HJ49" s="2"/>
      <c r="HK49" s="2"/>
      <c r="HL49" s="2"/>
      <c r="HM49" s="2"/>
      <c r="HN49" s="2"/>
      <c r="HO49" s="19"/>
      <c r="HP49" s="53"/>
      <c r="HQ49" s="53"/>
      <c r="HR49" s="59"/>
      <c r="HS49" s="2"/>
      <c r="HT49" s="53"/>
      <c r="HU49" s="54"/>
      <c r="HV49" s="2"/>
      <c r="HW49" s="56"/>
      <c r="HX49" s="2"/>
      <c r="HY49" s="2"/>
      <c r="HZ49" s="2"/>
      <c r="IA49" s="2"/>
      <c r="IB49" s="57"/>
      <c r="IC49" s="2"/>
      <c r="ID49" s="2"/>
      <c r="IE49" s="2"/>
      <c r="IF49" s="2"/>
      <c r="IG49" s="2"/>
      <c r="IH49" s="2"/>
      <c r="II49" s="19"/>
      <c r="IJ49" s="53"/>
      <c r="IK49" s="53"/>
      <c r="IL49" s="59"/>
      <c r="IM49" s="2"/>
      <c r="IN49" s="53"/>
      <c r="IO49" s="54"/>
      <c r="IP49" s="2"/>
      <c r="IQ49" s="56"/>
      <c r="IR49" s="2"/>
      <c r="IS49" s="2"/>
      <c r="IT49" s="2"/>
      <c r="IU49" s="2"/>
      <c r="IV49" s="57"/>
      <c r="IW49" s="2"/>
      <c r="IX49" s="2"/>
      <c r="IY49" s="2"/>
      <c r="IZ49" s="2"/>
      <c r="JA49" s="2"/>
      <c r="JB49" s="2"/>
    </row>
    <row r="50" spans="1:262" s="4" customFormat="1" ht="13.5" customHeight="1" x14ac:dyDescent="0.25">
      <c r="A50" s="46"/>
      <c r="B50" s="2"/>
      <c r="C50" s="7"/>
      <c r="E50" s="29"/>
      <c r="F50" s="47"/>
      <c r="G50" s="48"/>
      <c r="H50" s="2"/>
      <c r="I50" s="47"/>
      <c r="J50" s="48"/>
      <c r="K50" s="29"/>
      <c r="L50" s="48"/>
      <c r="M50" s="48"/>
      <c r="P50" s="49"/>
      <c r="Q50" s="29"/>
      <c r="R50" s="48"/>
      <c r="S50" s="48"/>
      <c r="U50" s="48"/>
      <c r="V50" s="48"/>
      <c r="W50" s="7"/>
      <c r="Y50" s="29"/>
      <c r="Z50" s="47"/>
      <c r="AA50" s="47"/>
      <c r="AB50" s="2"/>
      <c r="AC50" s="47"/>
      <c r="AD50" s="47"/>
      <c r="AE50" s="29"/>
      <c r="AF50" s="48"/>
      <c r="AG50" s="48"/>
      <c r="AJ50" s="49"/>
      <c r="AK50" s="29"/>
      <c r="AM50" s="48"/>
      <c r="AO50" s="48"/>
      <c r="AP50" s="48"/>
      <c r="AQ50" s="7"/>
      <c r="AS50" s="29"/>
      <c r="AT50" s="47"/>
      <c r="AU50" s="47"/>
      <c r="AV50" s="2"/>
      <c r="AW50" s="48"/>
      <c r="AX50" s="48"/>
      <c r="AY50" s="29"/>
      <c r="AZ50" s="48"/>
      <c r="BA50" s="48"/>
      <c r="BD50" s="49"/>
      <c r="BE50" s="29"/>
      <c r="BF50" s="48"/>
      <c r="BG50" s="48"/>
      <c r="BI50" s="48"/>
      <c r="BJ50" s="48"/>
      <c r="BK50" s="7"/>
      <c r="BM50" s="29"/>
      <c r="BN50" s="47"/>
      <c r="BO50" s="47"/>
      <c r="BP50" s="2"/>
      <c r="BQ50" s="47"/>
      <c r="BR50" s="47"/>
      <c r="BS50" s="25"/>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7"/>
      <c r="DA50" s="29"/>
      <c r="DB50" s="47"/>
      <c r="DC50" s="47"/>
      <c r="DD50" s="2"/>
      <c r="DE50" s="47"/>
      <c r="DF50" s="47"/>
      <c r="DG50" s="29"/>
      <c r="DH50" s="48"/>
      <c r="DI50" s="48"/>
      <c r="DL50" s="49"/>
      <c r="DM50" s="29"/>
      <c r="DN50" s="48"/>
      <c r="DO50" s="48"/>
      <c r="DQ50" s="48"/>
      <c r="DR50" s="48"/>
      <c r="DS50" s="7"/>
      <c r="DU50" s="29"/>
      <c r="DV50" s="47"/>
      <c r="DW50" s="47"/>
      <c r="DX50" s="2"/>
      <c r="DY50" s="47"/>
      <c r="DZ50" s="47"/>
      <c r="EA50" s="29"/>
      <c r="EC50" s="50"/>
      <c r="EF50" s="49"/>
      <c r="EG50" s="29"/>
      <c r="EH50" s="48"/>
      <c r="EI50" s="48"/>
      <c r="EK50" s="48"/>
      <c r="EL50" s="48"/>
      <c r="EM50" s="7"/>
      <c r="EO50" s="29"/>
      <c r="EP50" s="47"/>
      <c r="EQ50" s="47"/>
      <c r="ER50" s="2"/>
      <c r="ES50" s="47"/>
      <c r="ET50" s="47"/>
      <c r="EU50" s="29"/>
      <c r="EV50" s="48"/>
      <c r="EW50" s="48"/>
      <c r="EZ50" s="49"/>
      <c r="FA50" s="29"/>
      <c r="FB50" s="48"/>
      <c r="FC50" s="48"/>
      <c r="FE50" s="48"/>
      <c r="FF50" s="48"/>
      <c r="FG50" s="7"/>
      <c r="FI50" s="29"/>
      <c r="FJ50" s="47"/>
      <c r="FK50" s="47"/>
      <c r="FL50" s="2"/>
      <c r="FM50" s="47"/>
      <c r="FN50" s="47"/>
      <c r="FO50" s="29"/>
      <c r="FP50" s="48"/>
      <c r="FQ50" s="48"/>
      <c r="FT50" s="49"/>
      <c r="FU50" s="29"/>
      <c r="FV50" s="48"/>
      <c r="FW50" s="48"/>
      <c r="FY50" s="48"/>
      <c r="FZ50" s="48"/>
      <c r="GA50" s="19"/>
      <c r="GB50" s="53"/>
      <c r="GC50" s="53"/>
      <c r="GD50" s="59"/>
      <c r="GE50" s="2"/>
      <c r="GF50" s="53"/>
      <c r="GG50" s="54"/>
      <c r="GH50" s="2"/>
      <c r="GI50" s="56"/>
      <c r="GJ50" s="2"/>
      <c r="GK50" s="2"/>
      <c r="GL50" s="2"/>
      <c r="GM50" s="2"/>
      <c r="GN50" s="57"/>
      <c r="GO50" s="2"/>
      <c r="GP50" s="2"/>
      <c r="GQ50" s="2"/>
      <c r="GR50" s="2"/>
      <c r="GS50" s="2"/>
      <c r="GT50" s="2"/>
      <c r="GU50" s="19"/>
      <c r="GV50" s="53"/>
      <c r="GW50" s="53"/>
      <c r="GX50" s="59"/>
      <c r="GY50" s="2"/>
      <c r="GZ50" s="53"/>
      <c r="HA50" s="54"/>
      <c r="HB50" s="2"/>
      <c r="HC50" s="56"/>
      <c r="HD50" s="2"/>
      <c r="HE50" s="2"/>
      <c r="HF50" s="2"/>
      <c r="HG50" s="2"/>
      <c r="HH50" s="57"/>
      <c r="HI50" s="2"/>
      <c r="HJ50" s="2"/>
      <c r="HK50" s="2"/>
      <c r="HL50" s="2"/>
      <c r="HM50" s="2"/>
      <c r="HN50" s="2"/>
      <c r="HO50" s="19"/>
      <c r="HP50" s="53"/>
      <c r="HQ50" s="53"/>
      <c r="HR50" s="59"/>
      <c r="HS50" s="2"/>
      <c r="HT50" s="53"/>
      <c r="HU50" s="54"/>
      <c r="HV50" s="2"/>
      <c r="HW50" s="56"/>
      <c r="HX50" s="2"/>
      <c r="HY50" s="2"/>
      <c r="HZ50" s="2"/>
      <c r="IA50" s="2"/>
      <c r="IB50" s="57"/>
      <c r="IC50" s="2"/>
      <c r="ID50" s="2"/>
      <c r="IE50" s="2"/>
      <c r="IF50" s="2"/>
      <c r="IG50" s="2"/>
      <c r="IH50" s="2"/>
      <c r="II50" s="19"/>
      <c r="IJ50" s="53"/>
      <c r="IK50" s="53"/>
      <c r="IL50" s="59"/>
      <c r="IM50" s="2"/>
      <c r="IN50" s="53"/>
      <c r="IO50" s="54"/>
      <c r="IP50" s="2"/>
      <c r="IQ50" s="56"/>
      <c r="IR50" s="2"/>
      <c r="IS50" s="2"/>
      <c r="IT50" s="2"/>
      <c r="IU50" s="2"/>
      <c r="IV50" s="57"/>
      <c r="IW50" s="2"/>
      <c r="IX50" s="2"/>
      <c r="IY50" s="2"/>
      <c r="IZ50" s="2"/>
      <c r="JA50" s="2"/>
      <c r="JB50" s="2"/>
    </row>
    <row r="51" spans="1:262" s="4" customFormat="1" ht="13.5" customHeight="1" x14ac:dyDescent="0.25">
      <c r="A51" s="46"/>
      <c r="B51" s="2"/>
      <c r="C51" s="7"/>
      <c r="E51" s="29"/>
      <c r="F51" s="47"/>
      <c r="G51" s="48"/>
      <c r="H51" s="2"/>
      <c r="I51" s="47"/>
      <c r="J51" s="48"/>
      <c r="K51" s="29"/>
      <c r="L51" s="48"/>
      <c r="M51" s="48"/>
      <c r="P51" s="49"/>
      <c r="Q51" s="29"/>
      <c r="R51" s="48"/>
      <c r="S51" s="48"/>
      <c r="U51" s="48"/>
      <c r="V51" s="48"/>
      <c r="W51" s="7"/>
      <c r="Y51" s="29"/>
      <c r="Z51" s="47"/>
      <c r="AA51" s="47"/>
      <c r="AB51" s="2"/>
      <c r="AC51" s="47"/>
      <c r="AD51" s="47"/>
      <c r="AE51" s="29"/>
      <c r="AF51" s="48"/>
      <c r="AG51" s="48"/>
      <c r="AJ51" s="49"/>
      <c r="AK51" s="29"/>
      <c r="AM51" s="48"/>
      <c r="AO51" s="48"/>
      <c r="AP51" s="48"/>
      <c r="AQ51" s="7"/>
      <c r="AS51" s="29"/>
      <c r="AT51" s="47"/>
      <c r="AU51" s="47"/>
      <c r="AV51" s="2"/>
      <c r="AW51" s="48"/>
      <c r="AX51" s="48"/>
      <c r="AY51" s="29"/>
      <c r="AZ51" s="48"/>
      <c r="BA51" s="48"/>
      <c r="BD51" s="49"/>
      <c r="BE51" s="29"/>
      <c r="BF51" s="48"/>
      <c r="BG51" s="48"/>
      <c r="BI51" s="48"/>
      <c r="BJ51" s="48"/>
      <c r="BK51" s="7"/>
      <c r="BM51" s="29"/>
      <c r="BN51" s="47"/>
      <c r="BO51" s="47"/>
      <c r="BP51" s="2"/>
      <c r="BQ51" s="47"/>
      <c r="BR51" s="47"/>
      <c r="BS51" s="25"/>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7"/>
      <c r="DA51" s="29"/>
      <c r="DB51" s="47"/>
      <c r="DC51" s="47"/>
      <c r="DD51" s="2"/>
      <c r="DE51" s="47"/>
      <c r="DF51" s="47"/>
      <c r="DG51" s="29"/>
      <c r="DH51" s="48"/>
      <c r="DI51" s="48"/>
      <c r="DL51" s="49"/>
      <c r="DM51" s="29"/>
      <c r="DN51" s="48"/>
      <c r="DO51" s="48"/>
      <c r="DQ51" s="48"/>
      <c r="DR51" s="48"/>
      <c r="DS51" s="7"/>
      <c r="DU51" s="29"/>
      <c r="DV51" s="47"/>
      <c r="DW51" s="47"/>
      <c r="DX51" s="2"/>
      <c r="DY51" s="47"/>
      <c r="DZ51" s="47"/>
      <c r="EA51" s="29"/>
      <c r="EC51" s="50"/>
      <c r="EF51" s="49"/>
      <c r="EG51" s="29"/>
      <c r="EH51" s="48"/>
      <c r="EI51" s="48"/>
      <c r="EK51" s="48"/>
      <c r="EL51" s="48"/>
      <c r="EM51" s="7"/>
      <c r="EO51" s="29"/>
      <c r="EP51" s="47"/>
      <c r="EQ51" s="47"/>
      <c r="ER51" s="2"/>
      <c r="ES51" s="47"/>
      <c r="ET51" s="47"/>
      <c r="EU51" s="29"/>
      <c r="EV51" s="48"/>
      <c r="EW51" s="48"/>
      <c r="EZ51" s="49"/>
      <c r="FA51" s="29"/>
      <c r="FB51" s="48"/>
      <c r="FC51" s="48"/>
      <c r="FE51" s="48"/>
      <c r="FF51" s="48"/>
      <c r="FG51" s="7"/>
      <c r="FI51" s="29"/>
      <c r="FJ51" s="47"/>
      <c r="FK51" s="47"/>
      <c r="FL51" s="2"/>
      <c r="FM51" s="47"/>
      <c r="FN51" s="47"/>
      <c r="FO51" s="29"/>
      <c r="FP51" s="48"/>
      <c r="FQ51" s="48"/>
      <c r="FT51" s="49"/>
      <c r="FU51" s="29"/>
      <c r="FV51" s="48"/>
      <c r="FW51" s="48"/>
      <c r="FY51" s="48"/>
      <c r="FZ51" s="48"/>
      <c r="GA51" s="60"/>
      <c r="GB51" s="53"/>
      <c r="GC51" s="54"/>
      <c r="GD51" s="55"/>
      <c r="GE51" s="54"/>
      <c r="GF51" s="53"/>
      <c r="GG51" s="54"/>
      <c r="GH51" s="54"/>
      <c r="GI51" s="61"/>
      <c r="GJ51" s="54"/>
      <c r="GN51" s="49"/>
      <c r="GS51" s="55"/>
      <c r="GT51" s="54"/>
      <c r="GU51" s="60"/>
      <c r="GV51" s="53"/>
      <c r="GW51" s="54"/>
      <c r="GX51" s="55"/>
      <c r="GY51" s="54"/>
      <c r="GZ51" s="53"/>
      <c r="HA51" s="54"/>
      <c r="HB51" s="54"/>
      <c r="HC51" s="61"/>
      <c r="HD51" s="54"/>
      <c r="HH51" s="49"/>
      <c r="HM51" s="55"/>
      <c r="HN51" s="54"/>
      <c r="HO51" s="60"/>
      <c r="HP51" s="53"/>
      <c r="HQ51" s="54"/>
      <c r="HR51" s="55"/>
      <c r="HS51" s="54"/>
      <c r="HT51" s="53"/>
      <c r="HU51" s="54"/>
      <c r="HV51" s="54"/>
      <c r="HW51" s="61"/>
      <c r="HX51" s="54"/>
      <c r="IB51" s="49"/>
      <c r="IG51" s="55"/>
      <c r="IH51" s="54"/>
      <c r="II51" s="60"/>
      <c r="IJ51" s="53"/>
      <c r="IK51" s="54"/>
      <c r="IL51" s="55"/>
      <c r="IM51" s="54"/>
      <c r="IN51" s="53"/>
      <c r="IO51" s="54"/>
      <c r="IP51" s="54"/>
      <c r="IQ51" s="61"/>
      <c r="IR51" s="54"/>
      <c r="IV51" s="49"/>
      <c r="JA51" s="55"/>
      <c r="JB51" s="54"/>
    </row>
    <row r="52" spans="1:262" s="4" customFormat="1" ht="13.5" customHeight="1" x14ac:dyDescent="0.25">
      <c r="A52" s="46"/>
      <c r="B52" s="2"/>
      <c r="C52" s="7"/>
      <c r="E52" s="29"/>
      <c r="F52" s="47"/>
      <c r="G52" s="48"/>
      <c r="H52" s="2"/>
      <c r="I52" s="47"/>
      <c r="J52" s="48"/>
      <c r="K52" s="29"/>
      <c r="L52" s="48"/>
      <c r="M52" s="48"/>
      <c r="P52" s="49"/>
      <c r="Q52" s="29"/>
      <c r="R52" s="48"/>
      <c r="S52" s="48"/>
      <c r="U52" s="48"/>
      <c r="V52" s="48"/>
      <c r="W52" s="7"/>
      <c r="Y52" s="29"/>
      <c r="Z52" s="47"/>
      <c r="AA52" s="47"/>
      <c r="AB52" s="2"/>
      <c r="AC52" s="47"/>
      <c r="AD52" s="47"/>
      <c r="AE52" s="29"/>
      <c r="AF52" s="48"/>
      <c r="AG52" s="48"/>
      <c r="AJ52" s="49"/>
      <c r="AK52" s="29"/>
      <c r="AM52" s="48"/>
      <c r="AO52" s="48"/>
      <c r="AP52" s="48"/>
      <c r="AQ52" s="7"/>
      <c r="AS52" s="29"/>
      <c r="AT52" s="47"/>
      <c r="AU52" s="47"/>
      <c r="AV52" s="2"/>
      <c r="AW52" s="47"/>
      <c r="AX52" s="47"/>
      <c r="AY52" s="29"/>
      <c r="AZ52" s="48"/>
      <c r="BA52" s="48"/>
      <c r="BD52" s="49"/>
      <c r="BE52" s="29"/>
      <c r="BF52" s="48"/>
      <c r="BG52" s="48"/>
      <c r="BI52" s="48"/>
      <c r="BJ52" s="48"/>
      <c r="BK52" s="7"/>
      <c r="BM52" s="29"/>
      <c r="BN52" s="47"/>
      <c r="BO52" s="47"/>
      <c r="BP52" s="2"/>
      <c r="BQ52" s="47"/>
      <c r="BR52" s="47"/>
      <c r="BS52" s="25"/>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7"/>
      <c r="DA52" s="29"/>
      <c r="DB52" s="47"/>
      <c r="DC52" s="47"/>
      <c r="DD52" s="2"/>
      <c r="DE52" s="47"/>
      <c r="DF52" s="47"/>
      <c r="DG52" s="29"/>
      <c r="DH52" s="48"/>
      <c r="DI52" s="48"/>
      <c r="DL52" s="49"/>
      <c r="DM52" s="29"/>
      <c r="DN52" s="48"/>
      <c r="DO52" s="48"/>
      <c r="DQ52" s="48"/>
      <c r="DR52" s="48"/>
      <c r="DS52" s="7"/>
      <c r="DU52" s="29"/>
      <c r="DV52" s="47"/>
      <c r="DW52" s="47"/>
      <c r="DX52" s="2"/>
      <c r="DY52" s="47"/>
      <c r="DZ52" s="47"/>
      <c r="EA52" s="29"/>
      <c r="EC52" s="50"/>
      <c r="EF52" s="49"/>
      <c r="EG52" s="29"/>
      <c r="EH52" s="48"/>
      <c r="EI52" s="48"/>
      <c r="EK52" s="48"/>
      <c r="EL52" s="48"/>
      <c r="EM52" s="7"/>
      <c r="EO52" s="29"/>
      <c r="EP52" s="47"/>
      <c r="EQ52" s="47"/>
      <c r="ER52" s="2"/>
      <c r="ES52" s="47"/>
      <c r="ET52" s="47"/>
      <c r="EU52" s="29"/>
      <c r="EV52" s="48"/>
      <c r="EW52" s="48"/>
      <c r="EZ52" s="49"/>
      <c r="FA52" s="29"/>
      <c r="FB52" s="48"/>
      <c r="FC52" s="48"/>
      <c r="FE52" s="48"/>
      <c r="FF52" s="48"/>
      <c r="FG52" s="7"/>
      <c r="FI52" s="29"/>
      <c r="FJ52" s="47"/>
      <c r="FK52" s="47"/>
      <c r="FL52" s="2"/>
      <c r="FM52" s="47"/>
      <c r="FN52" s="47"/>
      <c r="FO52" s="29"/>
      <c r="FP52" s="48"/>
      <c r="FQ52" s="48"/>
      <c r="FT52" s="49"/>
      <c r="FU52" s="29"/>
      <c r="FV52" s="48"/>
      <c r="FW52" s="48"/>
      <c r="FY52" s="48"/>
      <c r="FZ52" s="48"/>
      <c r="GA52" s="19"/>
      <c r="GB52" s="53"/>
      <c r="GC52" s="53"/>
      <c r="GD52" s="59"/>
      <c r="GE52" s="2"/>
      <c r="GF52" s="53"/>
      <c r="GG52" s="54"/>
      <c r="GH52" s="2"/>
      <c r="GI52" s="56"/>
      <c r="GJ52" s="2"/>
      <c r="GK52" s="2"/>
      <c r="GL52" s="2"/>
      <c r="GM52" s="2"/>
      <c r="GN52" s="57"/>
      <c r="GO52" s="2"/>
      <c r="GP52" s="2"/>
      <c r="GQ52" s="2"/>
      <c r="GR52" s="2"/>
      <c r="GS52" s="2"/>
      <c r="GT52" s="2"/>
      <c r="GU52" s="19"/>
      <c r="GV52" s="53"/>
      <c r="GW52" s="53"/>
      <c r="GX52" s="59"/>
      <c r="GY52" s="2"/>
      <c r="GZ52" s="53"/>
      <c r="HA52" s="54"/>
      <c r="HB52" s="2"/>
      <c r="HC52" s="56"/>
      <c r="HD52" s="2"/>
      <c r="HE52" s="2"/>
      <c r="HF52" s="2"/>
      <c r="HG52" s="2"/>
      <c r="HH52" s="57"/>
      <c r="HI52" s="2"/>
      <c r="HJ52" s="2"/>
      <c r="HK52" s="2"/>
      <c r="HL52" s="2"/>
      <c r="HM52" s="2"/>
      <c r="HN52" s="2"/>
      <c r="HO52" s="19"/>
      <c r="HP52" s="53"/>
      <c r="HQ52" s="53"/>
      <c r="HR52" s="59"/>
      <c r="HS52" s="2"/>
      <c r="HT52" s="53"/>
      <c r="HU52" s="54"/>
      <c r="HV52" s="2"/>
      <c r="HW52" s="56"/>
      <c r="HX52" s="2"/>
      <c r="HY52" s="2"/>
      <c r="HZ52" s="2"/>
      <c r="IA52" s="2"/>
      <c r="IB52" s="57"/>
      <c r="IC52" s="2"/>
      <c r="ID52" s="2"/>
      <c r="IE52" s="2"/>
      <c r="IF52" s="2"/>
      <c r="IG52" s="2"/>
      <c r="IH52" s="2"/>
      <c r="II52" s="19"/>
      <c r="IJ52" s="53"/>
      <c r="IK52" s="53"/>
      <c r="IL52" s="59"/>
      <c r="IM52" s="2"/>
      <c r="IN52" s="53"/>
      <c r="IO52" s="54"/>
      <c r="IP52" s="2"/>
      <c r="IQ52" s="56"/>
      <c r="IR52" s="2"/>
      <c r="IS52" s="2"/>
      <c r="IT52" s="2"/>
      <c r="IU52" s="2"/>
      <c r="IV52" s="57"/>
      <c r="IW52" s="2"/>
      <c r="IX52" s="2"/>
      <c r="IY52" s="2"/>
      <c r="IZ52" s="2"/>
      <c r="JA52" s="2"/>
      <c r="JB52" s="2"/>
    </row>
    <row r="53" spans="1:262" s="4" customFormat="1" ht="13.5" customHeight="1" x14ac:dyDescent="0.25">
      <c r="A53" s="46"/>
      <c r="B53" s="2"/>
      <c r="C53" s="7"/>
      <c r="E53" s="29"/>
      <c r="F53" s="47"/>
      <c r="G53" s="48"/>
      <c r="H53" s="2"/>
      <c r="I53" s="47"/>
      <c r="J53" s="48"/>
      <c r="K53" s="29"/>
      <c r="L53" s="48"/>
      <c r="M53" s="48"/>
      <c r="P53" s="49"/>
      <c r="Q53" s="29"/>
      <c r="R53" s="48"/>
      <c r="S53" s="48"/>
      <c r="U53" s="48"/>
      <c r="V53" s="48"/>
      <c r="W53" s="7"/>
      <c r="Y53" s="29"/>
      <c r="Z53" s="47"/>
      <c r="AA53" s="47"/>
      <c r="AB53" s="2"/>
      <c r="AC53" s="47"/>
      <c r="AD53" s="47"/>
      <c r="AE53" s="29"/>
      <c r="AF53" s="48"/>
      <c r="AG53" s="48"/>
      <c r="AJ53" s="49"/>
      <c r="AK53" s="29"/>
      <c r="AM53" s="48"/>
      <c r="AO53" s="48"/>
      <c r="AP53" s="48"/>
      <c r="AQ53" s="7"/>
      <c r="AS53" s="29"/>
      <c r="AT53" s="47"/>
      <c r="AU53" s="47"/>
      <c r="AV53" s="2"/>
      <c r="AW53" s="47"/>
      <c r="AX53" s="47"/>
      <c r="AY53" s="29"/>
      <c r="AZ53" s="48"/>
      <c r="BA53" s="48"/>
      <c r="BD53" s="49"/>
      <c r="BE53" s="29"/>
      <c r="BF53" s="48"/>
      <c r="BG53" s="48"/>
      <c r="BI53" s="48"/>
      <c r="BJ53" s="48"/>
      <c r="BK53" s="7"/>
      <c r="BM53" s="29"/>
      <c r="BN53" s="47"/>
      <c r="BO53" s="47"/>
      <c r="BP53" s="2"/>
      <c r="BQ53" s="47"/>
      <c r="BR53" s="47"/>
      <c r="BS53" s="25"/>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7"/>
      <c r="DA53" s="29"/>
      <c r="DB53" s="47"/>
      <c r="DC53" s="47"/>
      <c r="DD53" s="2"/>
      <c r="DE53" s="47"/>
      <c r="DF53" s="47"/>
      <c r="DG53" s="29"/>
      <c r="DH53" s="48"/>
      <c r="DI53" s="48"/>
      <c r="DL53" s="49"/>
      <c r="DM53" s="29"/>
      <c r="DN53" s="48"/>
      <c r="DO53" s="48"/>
      <c r="DQ53" s="48"/>
      <c r="DR53" s="48"/>
      <c r="DS53" s="7"/>
      <c r="DU53" s="29"/>
      <c r="DV53" s="47"/>
      <c r="DW53" s="47"/>
      <c r="DX53" s="2"/>
      <c r="DY53" s="47"/>
      <c r="DZ53" s="47"/>
      <c r="EA53" s="29"/>
      <c r="EC53" s="50"/>
      <c r="EF53" s="49"/>
      <c r="EG53" s="29"/>
      <c r="EH53" s="48"/>
      <c r="EI53" s="48"/>
      <c r="EK53" s="48"/>
      <c r="EL53" s="48"/>
      <c r="EM53" s="7"/>
      <c r="EO53" s="29"/>
      <c r="EP53" s="47"/>
      <c r="EQ53" s="47"/>
      <c r="ER53" s="2"/>
      <c r="ES53" s="47"/>
      <c r="ET53" s="47"/>
      <c r="EU53" s="29"/>
      <c r="EV53" s="48"/>
      <c r="EW53" s="48"/>
      <c r="EZ53" s="49"/>
      <c r="FA53" s="29"/>
      <c r="FB53" s="48"/>
      <c r="FC53" s="48"/>
      <c r="FE53" s="48"/>
      <c r="FF53" s="48"/>
      <c r="FG53" s="7"/>
      <c r="FI53" s="29"/>
      <c r="FJ53" s="47"/>
      <c r="FK53" s="47"/>
      <c r="FL53" s="2"/>
      <c r="FM53" s="47"/>
      <c r="FN53" s="47"/>
      <c r="FO53" s="29"/>
      <c r="FP53" s="48"/>
      <c r="FQ53" s="48"/>
      <c r="FT53" s="49"/>
      <c r="FU53" s="29"/>
      <c r="FV53" s="48"/>
      <c r="FW53" s="48"/>
      <c r="FY53" s="48"/>
      <c r="FZ53" s="48"/>
      <c r="GA53" s="19"/>
      <c r="GB53" s="53"/>
      <c r="GC53" s="53"/>
      <c r="GD53" s="59"/>
      <c r="GE53" s="59"/>
      <c r="GF53" s="53"/>
      <c r="GG53" s="54"/>
      <c r="GH53" s="2"/>
      <c r="GI53" s="56"/>
      <c r="GJ53" s="2"/>
      <c r="GK53" s="2"/>
      <c r="GL53" s="2"/>
      <c r="GM53" s="2"/>
      <c r="GN53" s="57"/>
      <c r="GO53" s="2"/>
      <c r="GP53" s="2"/>
      <c r="GQ53" s="2"/>
      <c r="GR53" s="2"/>
      <c r="GS53" s="2"/>
      <c r="GT53" s="2"/>
      <c r="GU53" s="19"/>
      <c r="GV53" s="53"/>
      <c r="GW53" s="53"/>
      <c r="GX53" s="59"/>
      <c r="GY53" s="59"/>
      <c r="GZ53" s="53"/>
      <c r="HA53" s="54"/>
      <c r="HB53" s="2"/>
      <c r="HC53" s="56"/>
      <c r="HD53" s="2"/>
      <c r="HE53" s="2"/>
      <c r="HF53" s="2"/>
      <c r="HG53" s="2"/>
      <c r="HH53" s="57"/>
      <c r="HI53" s="2"/>
      <c r="HJ53" s="2"/>
      <c r="HK53" s="2"/>
      <c r="HL53" s="2"/>
      <c r="HM53" s="2"/>
      <c r="HN53" s="2"/>
      <c r="HO53" s="19"/>
      <c r="HP53" s="53"/>
      <c r="HQ53" s="53"/>
      <c r="HR53" s="59"/>
      <c r="HS53" s="59"/>
      <c r="HT53" s="53"/>
      <c r="HU53" s="54"/>
      <c r="HV53" s="2"/>
      <c r="HW53" s="56"/>
      <c r="HX53" s="2"/>
      <c r="HY53" s="2"/>
      <c r="HZ53" s="2"/>
      <c r="IA53" s="2"/>
      <c r="IB53" s="57"/>
      <c r="IC53" s="2"/>
      <c r="ID53" s="2"/>
      <c r="IE53" s="2"/>
      <c r="IF53" s="2"/>
      <c r="IG53" s="2"/>
      <c r="IH53" s="2"/>
      <c r="II53" s="19"/>
      <c r="IJ53" s="53"/>
      <c r="IK53" s="53"/>
      <c r="IL53" s="59"/>
      <c r="IM53" s="59"/>
      <c r="IN53" s="53"/>
      <c r="IO53" s="54"/>
      <c r="IP53" s="2"/>
      <c r="IQ53" s="56"/>
      <c r="IR53" s="2"/>
      <c r="IS53" s="2"/>
      <c r="IT53" s="2"/>
      <c r="IU53" s="2"/>
      <c r="IV53" s="57"/>
      <c r="IW53" s="2"/>
      <c r="IX53" s="2"/>
      <c r="IY53" s="2"/>
      <c r="IZ53" s="2"/>
      <c r="JA53" s="2"/>
      <c r="JB53" s="2"/>
    </row>
    <row r="54" spans="1:262" s="4" customFormat="1" ht="13.5" customHeight="1" x14ac:dyDescent="0.25">
      <c r="A54" s="62"/>
      <c r="B54" s="2"/>
      <c r="C54" s="7"/>
      <c r="E54" s="29"/>
      <c r="F54" s="47"/>
      <c r="G54" s="48"/>
      <c r="H54" s="2"/>
      <c r="I54" s="47"/>
      <c r="J54" s="48"/>
      <c r="K54" s="29"/>
      <c r="L54" s="48"/>
      <c r="M54" s="48"/>
      <c r="P54" s="49"/>
      <c r="Q54" s="29"/>
      <c r="R54" s="48"/>
      <c r="S54" s="48"/>
      <c r="U54" s="48"/>
      <c r="V54" s="48"/>
      <c r="W54" s="7"/>
      <c r="Y54" s="29"/>
      <c r="Z54" s="47"/>
      <c r="AA54" s="47"/>
      <c r="AB54" s="2"/>
      <c r="AC54" s="47"/>
      <c r="AD54" s="47"/>
      <c r="AE54" s="29"/>
      <c r="AF54" s="48"/>
      <c r="AG54" s="48"/>
      <c r="AJ54" s="49"/>
      <c r="AK54" s="29"/>
      <c r="AM54" s="48"/>
      <c r="AO54" s="48"/>
      <c r="AP54" s="48"/>
      <c r="AQ54" s="7"/>
      <c r="AS54" s="29"/>
      <c r="AT54" s="47"/>
      <c r="AU54" s="47"/>
      <c r="AV54" s="2"/>
      <c r="AW54" s="47"/>
      <c r="AX54" s="47"/>
      <c r="AY54" s="29"/>
      <c r="AZ54" s="48"/>
      <c r="BA54" s="48"/>
      <c r="BD54" s="49"/>
      <c r="BE54" s="29"/>
      <c r="BF54" s="48"/>
      <c r="BG54" s="48"/>
      <c r="BI54" s="48"/>
      <c r="BJ54" s="48"/>
      <c r="BK54" s="7"/>
      <c r="BM54" s="29"/>
      <c r="BN54" s="47"/>
      <c r="BO54" s="47"/>
      <c r="BP54" s="2"/>
      <c r="BQ54" s="47"/>
      <c r="BR54" s="47"/>
      <c r="BS54" s="25"/>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7"/>
      <c r="DA54" s="29"/>
      <c r="DB54" s="47"/>
      <c r="DC54" s="47"/>
      <c r="DD54" s="2"/>
      <c r="DE54" s="47"/>
      <c r="DF54" s="47"/>
      <c r="DG54" s="29"/>
      <c r="DH54" s="48"/>
      <c r="DI54" s="48"/>
      <c r="DL54" s="49"/>
      <c r="DM54" s="29"/>
      <c r="DN54" s="48"/>
      <c r="DO54" s="48"/>
      <c r="DQ54" s="48"/>
      <c r="DR54" s="48"/>
      <c r="DS54" s="7"/>
      <c r="DU54" s="29"/>
      <c r="DV54" s="47"/>
      <c r="DW54" s="47"/>
      <c r="DX54" s="2"/>
      <c r="DY54" s="47"/>
      <c r="DZ54" s="47"/>
      <c r="EA54" s="29"/>
      <c r="EC54" s="50"/>
      <c r="EF54" s="49"/>
      <c r="EG54" s="29"/>
      <c r="EH54" s="48"/>
      <c r="EI54" s="48"/>
      <c r="EK54" s="48"/>
      <c r="EL54" s="48"/>
      <c r="EM54" s="7"/>
      <c r="EO54" s="29"/>
      <c r="EP54" s="47"/>
      <c r="EQ54" s="47"/>
      <c r="ER54" s="2"/>
      <c r="ES54" s="47"/>
      <c r="ET54" s="47"/>
      <c r="EU54" s="29"/>
      <c r="EV54" s="48"/>
      <c r="EW54" s="48"/>
      <c r="EZ54" s="49"/>
      <c r="FA54" s="29"/>
      <c r="FB54" s="48"/>
      <c r="FC54" s="48"/>
      <c r="FE54" s="48"/>
      <c r="FF54" s="48"/>
      <c r="FG54" s="7"/>
      <c r="FI54" s="29"/>
      <c r="FJ54" s="47"/>
      <c r="FK54" s="47"/>
      <c r="FL54" s="2"/>
      <c r="FM54" s="47"/>
      <c r="FN54" s="47"/>
      <c r="FO54" s="29"/>
      <c r="FP54" s="48"/>
      <c r="FQ54" s="48"/>
      <c r="FT54" s="49"/>
      <c r="FU54" s="29"/>
      <c r="FV54" s="48"/>
      <c r="FW54" s="48"/>
      <c r="FY54" s="48"/>
      <c r="FZ54" s="48"/>
      <c r="GA54" s="7"/>
      <c r="GG54" s="48"/>
      <c r="GI54" s="51"/>
      <c r="GN54" s="49"/>
      <c r="GU54" s="7"/>
      <c r="HA54" s="48"/>
      <c r="HC54" s="51"/>
      <c r="HH54" s="49"/>
      <c r="HO54" s="7"/>
      <c r="HU54" s="48"/>
      <c r="HW54" s="51"/>
      <c r="IB54" s="49"/>
      <c r="II54" s="7"/>
      <c r="IO54" s="48"/>
      <c r="IQ54" s="51"/>
      <c r="IV54" s="49"/>
    </row>
    <row r="55" spans="1:262" s="4" customFormat="1" ht="13.5" customHeight="1" x14ac:dyDescent="0.25">
      <c r="A55" s="62"/>
      <c r="B55" s="2"/>
      <c r="C55" s="7"/>
      <c r="E55" s="29"/>
      <c r="F55" s="47"/>
      <c r="G55" s="48"/>
      <c r="H55" s="2"/>
      <c r="I55" s="47"/>
      <c r="J55" s="48"/>
      <c r="K55" s="29"/>
      <c r="L55" s="48"/>
      <c r="M55" s="48"/>
      <c r="P55" s="49"/>
      <c r="Q55" s="29"/>
      <c r="R55" s="48"/>
      <c r="S55" s="48"/>
      <c r="U55" s="48"/>
      <c r="V55" s="48"/>
      <c r="W55" s="7"/>
      <c r="Y55" s="29"/>
      <c r="Z55" s="47"/>
      <c r="AA55" s="47"/>
      <c r="AB55" s="2"/>
      <c r="AC55" s="47"/>
      <c r="AD55" s="47"/>
      <c r="AE55" s="29"/>
      <c r="AF55" s="48"/>
      <c r="AG55" s="48"/>
      <c r="AJ55" s="49"/>
      <c r="AK55" s="29"/>
      <c r="AM55" s="48"/>
      <c r="AO55" s="48"/>
      <c r="AP55" s="48"/>
      <c r="AQ55" s="7"/>
      <c r="AS55" s="29"/>
      <c r="AT55" s="47"/>
      <c r="AU55" s="47"/>
      <c r="AV55" s="2"/>
      <c r="AW55" s="47"/>
      <c r="AX55" s="47"/>
      <c r="AY55" s="29"/>
      <c r="AZ55" s="48"/>
      <c r="BA55" s="48"/>
      <c r="BD55" s="49"/>
      <c r="BE55" s="29"/>
      <c r="BF55" s="48"/>
      <c r="BG55" s="48"/>
      <c r="BI55" s="48"/>
      <c r="BJ55" s="48"/>
      <c r="BK55" s="7"/>
      <c r="BM55" s="29"/>
      <c r="BN55" s="47"/>
      <c r="BO55" s="47"/>
      <c r="BP55" s="2"/>
      <c r="BQ55" s="47"/>
      <c r="BR55" s="47"/>
      <c r="BS55" s="25"/>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7"/>
      <c r="DA55" s="29"/>
      <c r="DB55" s="47"/>
      <c r="DC55" s="47"/>
      <c r="DD55" s="2"/>
      <c r="DE55" s="47"/>
      <c r="DF55" s="47"/>
      <c r="DG55" s="29"/>
      <c r="DH55" s="48"/>
      <c r="DI55" s="48"/>
      <c r="DL55" s="49"/>
      <c r="DM55" s="29"/>
      <c r="DN55" s="48"/>
      <c r="DO55" s="48"/>
      <c r="DQ55" s="48"/>
      <c r="DR55" s="48"/>
      <c r="DS55" s="7"/>
      <c r="DU55" s="29"/>
      <c r="DV55" s="47"/>
      <c r="DW55" s="47"/>
      <c r="DX55" s="2"/>
      <c r="DY55" s="47"/>
      <c r="DZ55" s="47"/>
      <c r="EA55" s="29"/>
      <c r="EC55" s="50"/>
      <c r="EF55" s="49"/>
      <c r="EG55" s="29"/>
      <c r="EH55" s="48"/>
      <c r="EI55" s="48"/>
      <c r="EK55" s="48"/>
      <c r="EL55" s="48"/>
      <c r="EM55" s="7"/>
      <c r="EO55" s="29"/>
      <c r="EP55" s="47"/>
      <c r="EQ55" s="47"/>
      <c r="ER55" s="2"/>
      <c r="ES55" s="47"/>
      <c r="ET55" s="47"/>
      <c r="EU55" s="29"/>
      <c r="EV55" s="48"/>
      <c r="EW55" s="48"/>
      <c r="EZ55" s="49"/>
      <c r="FA55" s="29"/>
      <c r="FB55" s="48"/>
      <c r="FC55" s="48"/>
      <c r="FE55" s="48"/>
      <c r="FF55" s="48"/>
      <c r="FG55" s="7"/>
      <c r="FI55" s="29"/>
      <c r="FJ55" s="47"/>
      <c r="FK55" s="47"/>
      <c r="FL55" s="2"/>
      <c r="FM55" s="47"/>
      <c r="FN55" s="47"/>
      <c r="FO55" s="29"/>
      <c r="FP55" s="48"/>
      <c r="FQ55" s="48"/>
      <c r="FT55" s="49"/>
      <c r="FU55" s="29"/>
      <c r="FV55" s="48"/>
      <c r="FW55" s="48"/>
      <c r="FY55" s="48"/>
      <c r="FZ55" s="48"/>
      <c r="GA55" s="7"/>
      <c r="GG55" s="48"/>
      <c r="GI55" s="51"/>
      <c r="GN55" s="49"/>
      <c r="GU55" s="7"/>
      <c r="HA55" s="48"/>
      <c r="HC55" s="51"/>
      <c r="HH55" s="49"/>
      <c r="HO55" s="7"/>
      <c r="HU55" s="48"/>
      <c r="HW55" s="51"/>
      <c r="IB55" s="49"/>
      <c r="II55" s="7"/>
      <c r="IO55" s="48"/>
      <c r="IQ55" s="51"/>
      <c r="IV55" s="49"/>
    </row>
    <row r="56" spans="1:262" s="4" customFormat="1" ht="13.5" customHeight="1" x14ac:dyDescent="0.25">
      <c r="A56" s="62"/>
      <c r="B56" s="2"/>
      <c r="C56" s="7"/>
      <c r="E56" s="29"/>
      <c r="F56" s="47"/>
      <c r="G56" s="48"/>
      <c r="H56" s="2"/>
      <c r="I56" s="47"/>
      <c r="J56" s="48"/>
      <c r="K56" s="29"/>
      <c r="L56" s="48"/>
      <c r="M56" s="48"/>
      <c r="P56" s="49"/>
      <c r="Q56" s="29"/>
      <c r="R56" s="48"/>
      <c r="S56" s="48"/>
      <c r="U56" s="48"/>
      <c r="V56" s="48"/>
      <c r="W56" s="7"/>
      <c r="Y56" s="29"/>
      <c r="Z56" s="47"/>
      <c r="AA56" s="47"/>
      <c r="AB56" s="2"/>
      <c r="AC56" s="47"/>
      <c r="AD56" s="47"/>
      <c r="AE56" s="29"/>
      <c r="AF56" s="48"/>
      <c r="AG56" s="48"/>
      <c r="AJ56" s="49"/>
      <c r="AK56" s="29"/>
      <c r="AM56" s="48"/>
      <c r="AO56" s="48"/>
      <c r="AP56" s="48"/>
      <c r="AQ56" s="7"/>
      <c r="AS56" s="29"/>
      <c r="AT56" s="47"/>
      <c r="AU56" s="47"/>
      <c r="AV56" s="2"/>
      <c r="AW56" s="47"/>
      <c r="AX56" s="47"/>
      <c r="AY56" s="29"/>
      <c r="AZ56" s="48"/>
      <c r="BA56" s="48"/>
      <c r="BD56" s="49"/>
      <c r="BE56" s="29"/>
      <c r="BF56" s="48"/>
      <c r="BG56" s="48"/>
      <c r="BI56" s="48"/>
      <c r="BJ56" s="48"/>
      <c r="BK56" s="7"/>
      <c r="BM56" s="29"/>
      <c r="BN56" s="47"/>
      <c r="BO56" s="47"/>
      <c r="BP56" s="2"/>
      <c r="BQ56" s="47"/>
      <c r="BR56" s="47"/>
      <c r="BS56" s="25"/>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7"/>
      <c r="DA56" s="29"/>
      <c r="DB56" s="47"/>
      <c r="DC56" s="47"/>
      <c r="DD56" s="2"/>
      <c r="DE56" s="47"/>
      <c r="DF56" s="47"/>
      <c r="DG56" s="29"/>
      <c r="DH56" s="48"/>
      <c r="DI56" s="48"/>
      <c r="DL56" s="49"/>
      <c r="DM56" s="29"/>
      <c r="DN56" s="48"/>
      <c r="DO56" s="48"/>
      <c r="DQ56" s="48"/>
      <c r="DR56" s="48"/>
      <c r="DS56" s="7"/>
      <c r="DU56" s="29"/>
      <c r="DV56" s="47"/>
      <c r="DW56" s="47"/>
      <c r="DX56" s="2"/>
      <c r="DY56" s="47"/>
      <c r="DZ56" s="47"/>
      <c r="EA56" s="29"/>
      <c r="EC56" s="50"/>
      <c r="EF56" s="49"/>
      <c r="EG56" s="29"/>
      <c r="EH56" s="48"/>
      <c r="EI56" s="48"/>
      <c r="EK56" s="48"/>
      <c r="EL56" s="48"/>
      <c r="EM56" s="7"/>
      <c r="EO56" s="29"/>
      <c r="EP56" s="47"/>
      <c r="EQ56" s="47"/>
      <c r="ER56" s="2"/>
      <c r="ES56" s="47"/>
      <c r="ET56" s="47"/>
      <c r="EU56" s="29"/>
      <c r="EV56" s="48"/>
      <c r="EW56" s="48"/>
      <c r="EZ56" s="49"/>
      <c r="FA56" s="29"/>
      <c r="FB56" s="48"/>
      <c r="FC56" s="48"/>
      <c r="FE56" s="48"/>
      <c r="FF56" s="48"/>
      <c r="FG56" s="7"/>
      <c r="FI56" s="29"/>
      <c r="FJ56" s="47"/>
      <c r="FK56" s="47"/>
      <c r="FL56" s="2"/>
      <c r="FM56" s="47"/>
      <c r="FN56" s="47"/>
      <c r="FO56" s="29"/>
      <c r="FP56" s="48"/>
      <c r="FQ56" s="48"/>
      <c r="FT56" s="49"/>
      <c r="FU56" s="29"/>
      <c r="FV56" s="48"/>
      <c r="FW56" s="48"/>
      <c r="FY56" s="48"/>
      <c r="FZ56" s="48"/>
      <c r="GA56" s="7"/>
      <c r="GG56" s="48"/>
      <c r="GI56" s="51"/>
      <c r="GN56" s="49"/>
      <c r="GU56" s="7"/>
      <c r="HA56" s="48"/>
      <c r="HC56" s="51"/>
      <c r="HH56" s="49"/>
      <c r="HO56" s="7"/>
      <c r="HU56" s="48"/>
      <c r="HW56" s="51"/>
      <c r="IB56" s="49"/>
      <c r="II56" s="7"/>
      <c r="IO56" s="48"/>
      <c r="IQ56" s="51"/>
      <c r="IV56" s="49"/>
    </row>
    <row r="57" spans="1:262" s="4" customFormat="1" ht="13.5" customHeight="1" x14ac:dyDescent="0.25">
      <c r="A57" s="62"/>
      <c r="B57" s="2"/>
      <c r="C57" s="7"/>
      <c r="E57" s="29"/>
      <c r="F57" s="47"/>
      <c r="G57" s="48"/>
      <c r="H57" s="2"/>
      <c r="I57" s="47"/>
      <c r="J57" s="48"/>
      <c r="K57" s="29"/>
      <c r="L57" s="48"/>
      <c r="M57" s="48"/>
      <c r="P57" s="49"/>
      <c r="Q57" s="29"/>
      <c r="R57" s="48"/>
      <c r="S57" s="48"/>
      <c r="U57" s="48"/>
      <c r="V57" s="48"/>
      <c r="W57" s="7"/>
      <c r="Y57" s="29"/>
      <c r="Z57" s="47"/>
      <c r="AA57" s="47"/>
      <c r="AB57" s="2"/>
      <c r="AC57" s="47"/>
      <c r="AD57" s="47"/>
      <c r="AE57" s="29"/>
      <c r="AF57" s="48"/>
      <c r="AG57" s="48"/>
      <c r="AJ57" s="49"/>
      <c r="AK57" s="29"/>
      <c r="AM57" s="48"/>
      <c r="AO57" s="48"/>
      <c r="AP57" s="48"/>
      <c r="AQ57" s="7"/>
      <c r="AS57" s="29"/>
      <c r="AT57" s="47"/>
      <c r="AU57" s="47"/>
      <c r="AV57" s="2"/>
      <c r="AW57" s="47"/>
      <c r="AX57" s="47"/>
      <c r="AY57" s="29"/>
      <c r="AZ57" s="48"/>
      <c r="BA57" s="48"/>
      <c r="BD57" s="49"/>
      <c r="BE57" s="29"/>
      <c r="BF57" s="48"/>
      <c r="BG57" s="48"/>
      <c r="BI57" s="48"/>
      <c r="BJ57" s="48"/>
      <c r="BK57" s="7"/>
      <c r="BM57" s="29"/>
      <c r="BN57" s="47"/>
      <c r="BO57" s="47"/>
      <c r="BP57" s="2"/>
      <c r="BQ57" s="47"/>
      <c r="BR57" s="47"/>
      <c r="BS57" s="25"/>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7"/>
      <c r="DA57" s="29"/>
      <c r="DB57" s="47"/>
      <c r="DC57" s="47"/>
      <c r="DD57" s="2"/>
      <c r="DE57" s="47"/>
      <c r="DF57" s="47"/>
      <c r="DG57" s="29"/>
      <c r="DH57" s="48"/>
      <c r="DI57" s="48"/>
      <c r="DL57" s="49"/>
      <c r="DM57" s="29"/>
      <c r="DN57" s="48"/>
      <c r="DO57" s="48"/>
      <c r="DQ57" s="48"/>
      <c r="DR57" s="48"/>
      <c r="DS57" s="7"/>
      <c r="DU57" s="29"/>
      <c r="DV57" s="47"/>
      <c r="DW57" s="47"/>
      <c r="DX57" s="2"/>
      <c r="DY57" s="47"/>
      <c r="DZ57" s="47"/>
      <c r="EA57" s="29"/>
      <c r="EC57" s="50"/>
      <c r="EF57" s="49"/>
      <c r="EG57" s="29"/>
      <c r="EH57" s="48"/>
      <c r="EI57" s="48"/>
      <c r="EK57" s="48"/>
      <c r="EL57" s="48"/>
      <c r="EM57" s="7"/>
      <c r="EO57" s="29"/>
      <c r="EP57" s="47"/>
      <c r="EQ57" s="47"/>
      <c r="ER57" s="2"/>
      <c r="ES57" s="47"/>
      <c r="ET57" s="47"/>
      <c r="EU57" s="29"/>
      <c r="EV57" s="48"/>
      <c r="EW57" s="48"/>
      <c r="EZ57" s="49"/>
      <c r="FA57" s="29"/>
      <c r="FB57" s="48"/>
      <c r="FC57" s="48"/>
      <c r="FE57" s="48"/>
      <c r="FF57" s="48"/>
      <c r="FG57" s="7"/>
      <c r="FI57" s="29"/>
      <c r="FJ57" s="47"/>
      <c r="FK57" s="47"/>
      <c r="FL57" s="2"/>
      <c r="FM57" s="47"/>
      <c r="FN57" s="47"/>
      <c r="FO57" s="29"/>
      <c r="FP57" s="48"/>
      <c r="FQ57" s="48"/>
      <c r="FT57" s="49"/>
      <c r="FU57" s="29"/>
      <c r="FV57" s="48"/>
      <c r="FW57" s="48"/>
      <c r="FY57" s="48"/>
      <c r="FZ57" s="48"/>
      <c r="GA57" s="7"/>
      <c r="GG57" s="48"/>
      <c r="GI57" s="51"/>
      <c r="GN57" s="49"/>
      <c r="GU57" s="7"/>
      <c r="HA57" s="48"/>
      <c r="HC57" s="51"/>
      <c r="HH57" s="49"/>
      <c r="HO57" s="7"/>
      <c r="HU57" s="48"/>
      <c r="HW57" s="51"/>
      <c r="IB57" s="49"/>
      <c r="II57" s="7"/>
      <c r="IO57" s="48"/>
      <c r="IQ57" s="51"/>
      <c r="IV57" s="49"/>
    </row>
    <row r="58" spans="1:262" s="4" customFormat="1" ht="13.5" customHeight="1" x14ac:dyDescent="0.25">
      <c r="A58" s="62"/>
      <c r="B58" s="2"/>
      <c r="C58" s="7"/>
      <c r="E58" s="29"/>
      <c r="F58" s="47"/>
      <c r="G58" s="48"/>
      <c r="H58" s="2"/>
      <c r="I58" s="47"/>
      <c r="J58" s="48"/>
      <c r="K58" s="29"/>
      <c r="L58" s="48"/>
      <c r="M58" s="48"/>
      <c r="P58" s="49"/>
      <c r="Q58" s="29"/>
      <c r="R58" s="48"/>
      <c r="S58" s="48"/>
      <c r="U58" s="48"/>
      <c r="V58" s="48"/>
      <c r="W58" s="7"/>
      <c r="Y58" s="29"/>
      <c r="Z58" s="47"/>
      <c r="AA58" s="47"/>
      <c r="AB58" s="2"/>
      <c r="AC58" s="47"/>
      <c r="AD58" s="47"/>
      <c r="AE58" s="29"/>
      <c r="AF58" s="48"/>
      <c r="AG58" s="48"/>
      <c r="AJ58" s="49"/>
      <c r="AK58" s="29"/>
      <c r="AM58" s="48"/>
      <c r="AO58" s="48"/>
      <c r="AP58" s="48"/>
      <c r="AQ58" s="7"/>
      <c r="AS58" s="29"/>
      <c r="AT58" s="47"/>
      <c r="AU58" s="47"/>
      <c r="AV58" s="2"/>
      <c r="AW58" s="47"/>
      <c r="AX58" s="47"/>
      <c r="AY58" s="29"/>
      <c r="AZ58" s="48"/>
      <c r="BA58" s="48"/>
      <c r="BD58" s="49"/>
      <c r="BE58" s="29"/>
      <c r="BF58" s="48"/>
      <c r="BG58" s="48"/>
      <c r="BI58" s="48"/>
      <c r="BJ58" s="48"/>
      <c r="BK58" s="7"/>
      <c r="BM58" s="29"/>
      <c r="BN58" s="47"/>
      <c r="BO58" s="47"/>
      <c r="BP58" s="2"/>
      <c r="BQ58" s="47"/>
      <c r="BR58" s="47"/>
      <c r="BS58" s="25"/>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7"/>
      <c r="DA58" s="29"/>
      <c r="DB58" s="47"/>
      <c r="DC58" s="47"/>
      <c r="DD58" s="2"/>
      <c r="DE58" s="47"/>
      <c r="DF58" s="47"/>
      <c r="DG58" s="29"/>
      <c r="DH58" s="48"/>
      <c r="DI58" s="48"/>
      <c r="DL58" s="49"/>
      <c r="DM58" s="29"/>
      <c r="DN58" s="48"/>
      <c r="DO58" s="48"/>
      <c r="DQ58" s="48"/>
      <c r="DR58" s="48"/>
      <c r="DS58" s="7"/>
      <c r="DU58" s="29"/>
      <c r="DV58" s="47"/>
      <c r="DW58" s="47"/>
      <c r="DX58" s="2"/>
      <c r="DY58" s="47"/>
      <c r="DZ58" s="47"/>
      <c r="EA58" s="29"/>
      <c r="EC58" s="50"/>
      <c r="EF58" s="49"/>
      <c r="EG58" s="29"/>
      <c r="EH58" s="48"/>
      <c r="EI58" s="48"/>
      <c r="EK58" s="48"/>
      <c r="EL58" s="48"/>
      <c r="EM58" s="7"/>
      <c r="EO58" s="29"/>
      <c r="EP58" s="47"/>
      <c r="EQ58" s="47"/>
      <c r="ER58" s="2"/>
      <c r="ES58" s="47"/>
      <c r="ET58" s="47"/>
      <c r="EU58" s="29"/>
      <c r="EV58" s="48"/>
      <c r="EW58" s="48"/>
      <c r="EZ58" s="49"/>
      <c r="FA58" s="29"/>
      <c r="FB58" s="48"/>
      <c r="FC58" s="48"/>
      <c r="FE58" s="48"/>
      <c r="FF58" s="48"/>
      <c r="FG58" s="7"/>
      <c r="FI58" s="29"/>
      <c r="FJ58" s="47"/>
      <c r="FK58" s="47"/>
      <c r="FL58" s="2"/>
      <c r="FM58" s="47"/>
      <c r="FN58" s="47"/>
      <c r="FO58" s="29"/>
      <c r="FP58" s="48"/>
      <c r="FQ58" s="48"/>
      <c r="FT58" s="49"/>
      <c r="FU58" s="29"/>
      <c r="FV58" s="48"/>
      <c r="FW58" s="48"/>
      <c r="FY58" s="48"/>
      <c r="FZ58" s="48"/>
      <c r="GA58" s="7"/>
      <c r="GG58" s="48"/>
      <c r="GI58" s="51"/>
      <c r="GN58" s="49"/>
      <c r="GU58" s="7"/>
      <c r="HA58" s="48"/>
      <c r="HC58" s="51"/>
      <c r="HH58" s="49"/>
      <c r="HO58" s="7"/>
      <c r="HU58" s="48"/>
      <c r="HW58" s="51"/>
      <c r="IB58" s="49"/>
      <c r="II58" s="7"/>
      <c r="IO58" s="48"/>
      <c r="IQ58" s="51"/>
      <c r="IV58" s="49"/>
    </row>
    <row r="59" spans="1:262" s="4" customFormat="1" ht="13.5" customHeight="1" x14ac:dyDescent="0.25">
      <c r="A59" s="62"/>
      <c r="B59" s="2"/>
      <c r="C59" s="7"/>
      <c r="E59" s="29"/>
      <c r="F59" s="47"/>
      <c r="G59" s="48"/>
      <c r="H59" s="2"/>
      <c r="I59" s="47"/>
      <c r="J59" s="48"/>
      <c r="K59" s="29"/>
      <c r="L59" s="48"/>
      <c r="M59" s="48"/>
      <c r="P59" s="49"/>
      <c r="Q59" s="29"/>
      <c r="R59" s="48"/>
      <c r="S59" s="48"/>
      <c r="U59" s="48"/>
      <c r="V59" s="48"/>
      <c r="W59" s="7"/>
      <c r="Y59" s="29"/>
      <c r="Z59" s="47"/>
      <c r="AA59" s="47"/>
      <c r="AB59" s="2"/>
      <c r="AC59" s="47"/>
      <c r="AD59" s="47"/>
      <c r="AE59" s="29"/>
      <c r="AF59" s="48"/>
      <c r="AG59" s="48"/>
      <c r="AJ59" s="49"/>
      <c r="AK59" s="29"/>
      <c r="AM59" s="48"/>
      <c r="AO59" s="48"/>
      <c r="AP59" s="48"/>
      <c r="AQ59" s="7"/>
      <c r="AS59" s="29"/>
      <c r="AT59" s="47"/>
      <c r="AU59" s="47"/>
      <c r="AV59" s="2"/>
      <c r="AW59" s="47"/>
      <c r="AX59" s="47"/>
      <c r="AY59" s="29"/>
      <c r="AZ59" s="48"/>
      <c r="BA59" s="48"/>
      <c r="BD59" s="49"/>
      <c r="BE59" s="29"/>
      <c r="BF59" s="48"/>
      <c r="BG59" s="48"/>
      <c r="BI59" s="48"/>
      <c r="BJ59" s="48"/>
      <c r="BK59" s="7"/>
      <c r="BM59" s="29"/>
      <c r="BN59" s="47"/>
      <c r="BO59" s="47"/>
      <c r="BP59" s="2"/>
      <c r="BQ59" s="47"/>
      <c r="BR59" s="47"/>
      <c r="BS59" s="25"/>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7"/>
      <c r="DA59" s="29"/>
      <c r="DB59" s="47"/>
      <c r="DC59" s="47"/>
      <c r="DD59" s="2"/>
      <c r="DE59" s="47"/>
      <c r="DF59" s="47"/>
      <c r="DG59" s="29"/>
      <c r="DH59" s="48"/>
      <c r="DI59" s="48"/>
      <c r="DL59" s="49"/>
      <c r="DM59" s="29"/>
      <c r="DN59" s="48"/>
      <c r="DO59" s="48"/>
      <c r="DQ59" s="48"/>
      <c r="DR59" s="48"/>
      <c r="DS59" s="7"/>
      <c r="DU59" s="29"/>
      <c r="DV59" s="47"/>
      <c r="DW59" s="47"/>
      <c r="DX59" s="2"/>
      <c r="DY59" s="47"/>
      <c r="DZ59" s="47"/>
      <c r="EA59" s="29"/>
      <c r="EC59" s="50"/>
      <c r="EF59" s="49"/>
      <c r="EG59" s="29"/>
      <c r="EH59" s="48"/>
      <c r="EI59" s="48"/>
      <c r="EK59" s="48"/>
      <c r="EL59" s="48"/>
      <c r="EM59" s="7"/>
      <c r="EO59" s="29"/>
      <c r="EP59" s="47"/>
      <c r="EQ59" s="47"/>
      <c r="ER59" s="2"/>
      <c r="ES59" s="47"/>
      <c r="ET59" s="47"/>
      <c r="EU59" s="29"/>
      <c r="EV59" s="48"/>
      <c r="EW59" s="48"/>
      <c r="EZ59" s="49"/>
      <c r="FA59" s="29"/>
      <c r="FB59" s="48"/>
      <c r="FC59" s="48"/>
      <c r="FE59" s="48"/>
      <c r="FF59" s="48"/>
      <c r="FG59" s="7"/>
      <c r="FI59" s="29"/>
      <c r="FJ59" s="47"/>
      <c r="FK59" s="47"/>
      <c r="FL59" s="2"/>
      <c r="FM59" s="47"/>
      <c r="FN59" s="47"/>
      <c r="FO59" s="29"/>
      <c r="FP59" s="48"/>
      <c r="FQ59" s="48"/>
      <c r="FT59" s="49"/>
      <c r="FU59" s="29"/>
      <c r="FV59" s="48"/>
      <c r="FW59" s="48"/>
      <c r="FY59" s="48"/>
      <c r="FZ59" s="48"/>
      <c r="GA59" s="7"/>
      <c r="GG59" s="48"/>
      <c r="GI59" s="51"/>
      <c r="GN59" s="49"/>
      <c r="GU59" s="7"/>
      <c r="HA59" s="48"/>
      <c r="HC59" s="51"/>
      <c r="HH59" s="49"/>
      <c r="HO59" s="7"/>
      <c r="HU59" s="48"/>
      <c r="HW59" s="51"/>
      <c r="IB59" s="49"/>
      <c r="II59" s="7"/>
      <c r="IO59" s="48"/>
      <c r="IQ59" s="51"/>
      <c r="IV59" s="49"/>
    </row>
    <row r="60" spans="1:262" s="4" customFormat="1" ht="13.5" customHeight="1" x14ac:dyDescent="0.25">
      <c r="A60" s="62"/>
      <c r="B60" s="2"/>
      <c r="C60" s="7"/>
      <c r="E60" s="29"/>
      <c r="F60" s="47"/>
      <c r="G60" s="48"/>
      <c r="H60" s="2"/>
      <c r="I60" s="47"/>
      <c r="J60" s="48"/>
      <c r="K60" s="29"/>
      <c r="L60" s="48"/>
      <c r="M60" s="48"/>
      <c r="P60" s="49"/>
      <c r="Q60" s="29"/>
      <c r="R60" s="48"/>
      <c r="S60" s="48"/>
      <c r="U60" s="48"/>
      <c r="V60" s="48"/>
      <c r="W60" s="7"/>
      <c r="Y60" s="29"/>
      <c r="Z60" s="47"/>
      <c r="AA60" s="47"/>
      <c r="AB60" s="2"/>
      <c r="AC60" s="47"/>
      <c r="AD60" s="47"/>
      <c r="AE60" s="29"/>
      <c r="AF60" s="48"/>
      <c r="AG60" s="48"/>
      <c r="AJ60" s="49"/>
      <c r="AK60" s="29"/>
      <c r="AM60" s="48"/>
      <c r="AO60" s="48"/>
      <c r="AP60" s="48"/>
      <c r="AQ60" s="7"/>
      <c r="AS60" s="29"/>
      <c r="AT60" s="47"/>
      <c r="AU60" s="47"/>
      <c r="AV60" s="2"/>
      <c r="AW60" s="47"/>
      <c r="AX60" s="47"/>
      <c r="AY60" s="29"/>
      <c r="AZ60" s="48"/>
      <c r="BA60" s="48"/>
      <c r="BD60" s="49"/>
      <c r="BE60" s="29"/>
      <c r="BF60" s="48"/>
      <c r="BG60" s="48"/>
      <c r="BI60" s="48"/>
      <c r="BJ60" s="48"/>
      <c r="BK60" s="7"/>
      <c r="BM60" s="29"/>
      <c r="BN60" s="47"/>
      <c r="BO60" s="47"/>
      <c r="BP60" s="2"/>
      <c r="BQ60" s="47"/>
      <c r="BR60" s="47"/>
      <c r="BS60" s="25"/>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7"/>
      <c r="DA60" s="29"/>
      <c r="DB60" s="47"/>
      <c r="DC60" s="47"/>
      <c r="DD60" s="2"/>
      <c r="DE60" s="47"/>
      <c r="DF60" s="47"/>
      <c r="DG60" s="29"/>
      <c r="DH60" s="48"/>
      <c r="DI60" s="48"/>
      <c r="DL60" s="49"/>
      <c r="DM60" s="29"/>
      <c r="DN60" s="48"/>
      <c r="DO60" s="48"/>
      <c r="DQ60" s="48"/>
      <c r="DR60" s="48"/>
      <c r="DS60" s="7"/>
      <c r="DU60" s="29"/>
      <c r="DV60" s="47"/>
      <c r="DW60" s="47"/>
      <c r="DX60" s="2"/>
      <c r="DY60" s="47"/>
      <c r="DZ60" s="47"/>
      <c r="EA60" s="29"/>
      <c r="EC60" s="50"/>
      <c r="EF60" s="49"/>
      <c r="EG60" s="29"/>
      <c r="EH60" s="48"/>
      <c r="EI60" s="48"/>
      <c r="EK60" s="48"/>
      <c r="EL60" s="48"/>
      <c r="EM60" s="7"/>
      <c r="EO60" s="29"/>
      <c r="EP60" s="47"/>
      <c r="EQ60" s="47"/>
      <c r="ER60" s="2"/>
      <c r="ES60" s="47"/>
      <c r="ET60" s="47"/>
      <c r="EU60" s="29"/>
      <c r="EV60" s="48"/>
      <c r="EW60" s="48"/>
      <c r="EZ60" s="49"/>
      <c r="FA60" s="29"/>
      <c r="FB60" s="48"/>
      <c r="FC60" s="48"/>
      <c r="FE60" s="48"/>
      <c r="FF60" s="48"/>
      <c r="FG60" s="7"/>
      <c r="FI60" s="29"/>
      <c r="FJ60" s="47"/>
      <c r="FK60" s="47"/>
      <c r="FL60" s="2"/>
      <c r="FM60" s="47"/>
      <c r="FN60" s="47"/>
      <c r="FO60" s="29"/>
      <c r="FP60" s="48"/>
      <c r="FQ60" s="48"/>
      <c r="FT60" s="49"/>
      <c r="FU60" s="29"/>
      <c r="FV60" s="48"/>
      <c r="FW60" s="48"/>
      <c r="FY60" s="48"/>
      <c r="FZ60" s="48"/>
      <c r="GA60" s="7"/>
      <c r="GG60" s="48"/>
      <c r="GI60" s="51"/>
      <c r="GN60" s="49"/>
      <c r="GU60" s="7"/>
      <c r="HA60" s="48"/>
      <c r="HC60" s="51"/>
      <c r="HH60" s="49"/>
      <c r="HO60" s="7"/>
      <c r="HU60" s="48"/>
      <c r="HW60" s="51"/>
      <c r="IB60" s="49"/>
      <c r="II60" s="7"/>
      <c r="IO60" s="48"/>
      <c r="IQ60" s="51"/>
      <c r="IV60" s="49"/>
    </row>
    <row r="61" spans="1:262" s="4" customFormat="1" ht="13.5" customHeight="1" x14ac:dyDescent="0.25">
      <c r="A61" s="62"/>
      <c r="B61" s="2"/>
      <c r="C61" s="7"/>
      <c r="E61" s="29"/>
      <c r="F61" s="47"/>
      <c r="G61" s="48"/>
      <c r="H61" s="2"/>
      <c r="I61" s="47"/>
      <c r="J61" s="48"/>
      <c r="K61" s="29"/>
      <c r="L61" s="48"/>
      <c r="M61" s="48"/>
      <c r="P61" s="49"/>
      <c r="Q61" s="29"/>
      <c r="R61" s="48"/>
      <c r="S61" s="48"/>
      <c r="U61" s="48"/>
      <c r="V61" s="48"/>
      <c r="W61" s="7"/>
      <c r="Y61" s="29"/>
      <c r="Z61" s="47"/>
      <c r="AA61" s="47"/>
      <c r="AB61" s="2"/>
      <c r="AC61" s="47"/>
      <c r="AD61" s="47"/>
      <c r="AE61" s="29"/>
      <c r="AF61" s="48"/>
      <c r="AG61" s="48"/>
      <c r="AJ61" s="49"/>
      <c r="AK61" s="29"/>
      <c r="AM61" s="48"/>
      <c r="AO61" s="48"/>
      <c r="AP61" s="48"/>
      <c r="AQ61" s="7"/>
      <c r="AS61" s="29"/>
      <c r="AT61" s="47"/>
      <c r="AU61" s="47"/>
      <c r="AV61" s="2"/>
      <c r="AW61" s="47"/>
      <c r="AX61" s="47"/>
      <c r="AY61" s="29"/>
      <c r="AZ61" s="48"/>
      <c r="BA61" s="48"/>
      <c r="BD61" s="49"/>
      <c r="BE61" s="29"/>
      <c r="BF61" s="48"/>
      <c r="BG61" s="48"/>
      <c r="BI61" s="48"/>
      <c r="BJ61" s="48"/>
      <c r="BK61" s="7"/>
      <c r="BM61" s="29"/>
      <c r="BN61" s="47"/>
      <c r="BO61" s="47"/>
      <c r="BP61" s="2"/>
      <c r="BQ61" s="47"/>
      <c r="BR61" s="47"/>
      <c r="BS61" s="25"/>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7"/>
      <c r="DA61" s="29"/>
      <c r="DB61" s="47"/>
      <c r="DC61" s="47"/>
      <c r="DD61" s="2"/>
      <c r="DE61" s="47"/>
      <c r="DF61" s="47"/>
      <c r="DG61" s="29"/>
      <c r="DH61" s="48"/>
      <c r="DI61" s="48"/>
      <c r="DL61" s="49"/>
      <c r="DM61" s="29"/>
      <c r="DN61" s="48"/>
      <c r="DO61" s="48"/>
      <c r="DQ61" s="48"/>
      <c r="DR61" s="48"/>
      <c r="DS61" s="7"/>
      <c r="DU61" s="29"/>
      <c r="DV61" s="47"/>
      <c r="DW61" s="47"/>
      <c r="DX61" s="2"/>
      <c r="DY61" s="47"/>
      <c r="DZ61" s="47"/>
      <c r="EA61" s="29"/>
      <c r="EC61" s="50"/>
      <c r="EF61" s="49"/>
      <c r="EG61" s="29"/>
      <c r="EH61" s="48"/>
      <c r="EI61" s="48"/>
      <c r="EK61" s="48"/>
      <c r="EL61" s="48"/>
      <c r="EM61" s="7"/>
      <c r="EO61" s="29"/>
      <c r="EP61" s="47"/>
      <c r="EQ61" s="47"/>
      <c r="ER61" s="2"/>
      <c r="ES61" s="47"/>
      <c r="ET61" s="47"/>
      <c r="EU61" s="29"/>
      <c r="EV61" s="48"/>
      <c r="EW61" s="48"/>
      <c r="EZ61" s="49"/>
      <c r="FA61" s="29"/>
      <c r="FB61" s="48"/>
      <c r="FC61" s="48"/>
      <c r="FE61" s="48"/>
      <c r="FF61" s="48"/>
      <c r="FG61" s="7"/>
      <c r="FI61" s="29"/>
      <c r="FJ61" s="47"/>
      <c r="FK61" s="47"/>
      <c r="FL61" s="2"/>
      <c r="FM61" s="47"/>
      <c r="FN61" s="47"/>
      <c r="FO61" s="29"/>
      <c r="FP61" s="48"/>
      <c r="FQ61" s="48"/>
      <c r="FT61" s="49"/>
      <c r="FU61" s="29"/>
      <c r="FV61" s="48"/>
      <c r="FW61" s="48"/>
      <c r="FY61" s="48"/>
      <c r="FZ61" s="48"/>
      <c r="GA61" s="7"/>
      <c r="GG61" s="48"/>
      <c r="GI61" s="51"/>
      <c r="GN61" s="49"/>
      <c r="GU61" s="7"/>
      <c r="HA61" s="48"/>
      <c r="HC61" s="51"/>
      <c r="HH61" s="49"/>
      <c r="HO61" s="7"/>
      <c r="HU61" s="48"/>
      <c r="HW61" s="51"/>
      <c r="IB61" s="49"/>
      <c r="II61" s="7"/>
      <c r="IO61" s="48"/>
      <c r="IQ61" s="51"/>
      <c r="IV61" s="49"/>
    </row>
    <row r="62" spans="1:262" s="4" customFormat="1" ht="13.5" customHeight="1" x14ac:dyDescent="0.25">
      <c r="A62" s="62"/>
      <c r="B62" s="2"/>
      <c r="C62" s="7"/>
      <c r="E62" s="29"/>
      <c r="F62" s="47"/>
      <c r="G62" s="48"/>
      <c r="H62" s="2"/>
      <c r="I62" s="47"/>
      <c r="J62" s="48"/>
      <c r="K62" s="29"/>
      <c r="L62" s="48"/>
      <c r="M62" s="48"/>
      <c r="P62" s="49"/>
      <c r="Q62" s="29"/>
      <c r="R62" s="48"/>
      <c r="S62" s="48"/>
      <c r="U62" s="48"/>
      <c r="V62" s="48"/>
      <c r="W62" s="7"/>
      <c r="Y62" s="29"/>
      <c r="Z62" s="47"/>
      <c r="AA62" s="47"/>
      <c r="AB62" s="2"/>
      <c r="AC62" s="47"/>
      <c r="AD62" s="47"/>
      <c r="AE62" s="29"/>
      <c r="AF62" s="48"/>
      <c r="AG62" s="48"/>
      <c r="AJ62" s="49"/>
      <c r="AK62" s="29"/>
      <c r="AM62" s="48"/>
      <c r="AO62" s="48"/>
      <c r="AP62" s="48"/>
      <c r="AQ62" s="7"/>
      <c r="AS62" s="29"/>
      <c r="AT62" s="47"/>
      <c r="AU62" s="47"/>
      <c r="AV62" s="2"/>
      <c r="AW62" s="47"/>
      <c r="AX62" s="47"/>
      <c r="AY62" s="29"/>
      <c r="AZ62" s="48"/>
      <c r="BA62" s="48"/>
      <c r="BD62" s="49"/>
      <c r="BE62" s="29"/>
      <c r="BF62" s="48"/>
      <c r="BG62" s="48"/>
      <c r="BI62" s="48"/>
      <c r="BJ62" s="48"/>
      <c r="BK62" s="7"/>
      <c r="BM62" s="29"/>
      <c r="BN62" s="47"/>
      <c r="BO62" s="47"/>
      <c r="BP62" s="2"/>
      <c r="BQ62" s="47"/>
      <c r="BR62" s="47"/>
      <c r="BS62" s="25"/>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7"/>
      <c r="DA62" s="29"/>
      <c r="DB62" s="47"/>
      <c r="DC62" s="47"/>
      <c r="DD62" s="2"/>
      <c r="DE62" s="47"/>
      <c r="DF62" s="47"/>
      <c r="DG62" s="29"/>
      <c r="DH62" s="48"/>
      <c r="DI62" s="48"/>
      <c r="DL62" s="49"/>
      <c r="DM62" s="29"/>
      <c r="DN62" s="48"/>
      <c r="DO62" s="48"/>
      <c r="DQ62" s="48"/>
      <c r="DR62" s="48"/>
      <c r="DS62" s="7"/>
      <c r="DU62" s="29"/>
      <c r="DV62" s="47"/>
      <c r="DW62" s="47"/>
      <c r="DX62" s="2"/>
      <c r="DY62" s="47"/>
      <c r="DZ62" s="47"/>
      <c r="EA62" s="29"/>
      <c r="EC62" s="50"/>
      <c r="EF62" s="49"/>
      <c r="EG62" s="29"/>
      <c r="EH62" s="48"/>
      <c r="EI62" s="48"/>
      <c r="EK62" s="48"/>
      <c r="EL62" s="48"/>
      <c r="EM62" s="7"/>
      <c r="EO62" s="29"/>
      <c r="EP62" s="47"/>
      <c r="EQ62" s="47"/>
      <c r="ER62" s="2"/>
      <c r="ES62" s="47"/>
      <c r="ET62" s="47"/>
      <c r="EU62" s="29"/>
      <c r="EV62" s="48"/>
      <c r="EW62" s="48"/>
      <c r="EZ62" s="49"/>
      <c r="FA62" s="29"/>
      <c r="FB62" s="48"/>
      <c r="FC62" s="48"/>
      <c r="FE62" s="48"/>
      <c r="FF62" s="48"/>
      <c r="FG62" s="7"/>
      <c r="FI62" s="29"/>
      <c r="FJ62" s="47"/>
      <c r="FK62" s="47"/>
      <c r="FL62" s="2"/>
      <c r="FM62" s="47"/>
      <c r="FN62" s="47"/>
      <c r="FO62" s="29"/>
      <c r="FP62" s="48"/>
      <c r="FQ62" s="48"/>
      <c r="FT62" s="49"/>
      <c r="FU62" s="29"/>
      <c r="FV62" s="48"/>
      <c r="FW62" s="48"/>
      <c r="FY62" s="48"/>
      <c r="FZ62" s="48"/>
      <c r="GA62" s="7"/>
      <c r="GG62" s="48"/>
      <c r="GI62" s="51"/>
      <c r="GN62" s="49"/>
      <c r="GU62" s="7"/>
      <c r="HA62" s="48"/>
      <c r="HC62" s="51"/>
      <c r="HH62" s="49"/>
      <c r="HO62" s="7"/>
      <c r="HU62" s="48"/>
      <c r="HW62" s="51"/>
      <c r="IB62" s="49"/>
      <c r="II62" s="7"/>
      <c r="IO62" s="48"/>
      <c r="IQ62" s="51"/>
      <c r="IV62" s="49"/>
    </row>
    <row r="63" spans="1:262" s="4" customFormat="1" ht="13.5" customHeight="1" x14ac:dyDescent="0.25">
      <c r="A63" s="62"/>
      <c r="B63" s="2"/>
      <c r="C63" s="7"/>
      <c r="E63" s="29"/>
      <c r="F63" s="47"/>
      <c r="G63" s="48"/>
      <c r="H63" s="2"/>
      <c r="I63" s="47"/>
      <c r="J63" s="48"/>
      <c r="K63" s="29"/>
      <c r="L63" s="48"/>
      <c r="M63" s="48"/>
      <c r="P63" s="49"/>
      <c r="Q63" s="29"/>
      <c r="R63" s="48"/>
      <c r="S63" s="48"/>
      <c r="U63" s="48"/>
      <c r="V63" s="48"/>
      <c r="W63" s="7"/>
      <c r="Y63" s="29"/>
      <c r="Z63" s="47"/>
      <c r="AA63" s="47"/>
      <c r="AB63" s="2"/>
      <c r="AC63" s="47"/>
      <c r="AD63" s="47"/>
      <c r="AE63" s="29"/>
      <c r="AF63" s="48"/>
      <c r="AG63" s="48"/>
      <c r="AJ63" s="49"/>
      <c r="AK63" s="29"/>
      <c r="AM63" s="48"/>
      <c r="AO63" s="48"/>
      <c r="AP63" s="48"/>
      <c r="AQ63" s="7"/>
      <c r="AS63" s="29"/>
      <c r="AT63" s="47"/>
      <c r="AU63" s="47"/>
      <c r="AV63" s="2"/>
      <c r="AW63" s="47"/>
      <c r="AX63" s="47"/>
      <c r="AY63" s="29"/>
      <c r="AZ63" s="48"/>
      <c r="BA63" s="48"/>
      <c r="BD63" s="49"/>
      <c r="BE63" s="29"/>
      <c r="BF63" s="48"/>
      <c r="BG63" s="48"/>
      <c r="BI63" s="48"/>
      <c r="BJ63" s="48"/>
      <c r="BK63" s="7"/>
      <c r="BM63" s="29"/>
      <c r="BN63" s="47"/>
      <c r="BO63" s="47"/>
      <c r="BP63" s="2"/>
      <c r="BQ63" s="47"/>
      <c r="BR63" s="47"/>
      <c r="BS63" s="25"/>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7"/>
      <c r="DA63" s="29"/>
      <c r="DB63" s="47"/>
      <c r="DC63" s="47"/>
      <c r="DD63" s="2"/>
      <c r="DE63" s="47"/>
      <c r="DF63" s="47"/>
      <c r="DG63" s="29"/>
      <c r="DH63" s="48"/>
      <c r="DI63" s="48"/>
      <c r="DL63" s="49"/>
      <c r="DM63" s="29"/>
      <c r="DN63" s="48"/>
      <c r="DO63" s="48"/>
      <c r="DQ63" s="48"/>
      <c r="DR63" s="48"/>
      <c r="DS63" s="7"/>
      <c r="DU63" s="29"/>
      <c r="DV63" s="47"/>
      <c r="DW63" s="47"/>
      <c r="DX63" s="2"/>
      <c r="DY63" s="47"/>
      <c r="DZ63" s="47"/>
      <c r="EA63" s="29"/>
      <c r="EC63" s="50"/>
      <c r="EF63" s="49"/>
      <c r="EG63" s="29"/>
      <c r="EH63" s="48"/>
      <c r="EI63" s="48"/>
      <c r="EK63" s="48"/>
      <c r="EL63" s="48"/>
      <c r="EM63" s="7"/>
      <c r="EO63" s="29"/>
      <c r="EP63" s="47"/>
      <c r="EQ63" s="47"/>
      <c r="ER63" s="2"/>
      <c r="ES63" s="47"/>
      <c r="ET63" s="47"/>
      <c r="EU63" s="29"/>
      <c r="EV63" s="48"/>
      <c r="EW63" s="48"/>
      <c r="EZ63" s="49"/>
      <c r="FA63" s="29"/>
      <c r="FB63" s="48"/>
      <c r="FC63" s="48"/>
      <c r="FE63" s="48"/>
      <c r="FF63" s="48"/>
      <c r="FG63" s="7"/>
      <c r="FI63" s="29"/>
      <c r="FJ63" s="47"/>
      <c r="FK63" s="47"/>
      <c r="FL63" s="2"/>
      <c r="FM63" s="47"/>
      <c r="FN63" s="47"/>
      <c r="FO63" s="29"/>
      <c r="FP63" s="48"/>
      <c r="FQ63" s="48"/>
      <c r="FT63" s="49"/>
      <c r="FU63" s="29"/>
      <c r="FV63" s="48"/>
      <c r="FW63" s="48"/>
      <c r="FY63" s="48"/>
      <c r="FZ63" s="48"/>
      <c r="GA63" s="7"/>
      <c r="GG63" s="48"/>
      <c r="GI63" s="51"/>
      <c r="GN63" s="49"/>
      <c r="GU63" s="7"/>
      <c r="HA63" s="48"/>
      <c r="HC63" s="51"/>
      <c r="HH63" s="49"/>
      <c r="HO63" s="7"/>
      <c r="HU63" s="48"/>
      <c r="HW63" s="51"/>
      <c r="IB63" s="49"/>
      <c r="II63" s="7"/>
      <c r="IO63" s="48"/>
      <c r="IQ63" s="51"/>
      <c r="IV63" s="49"/>
    </row>
    <row r="64" spans="1:262" s="4" customFormat="1" ht="13.5" customHeight="1" x14ac:dyDescent="0.25">
      <c r="A64" s="62"/>
      <c r="B64" s="2"/>
      <c r="C64" s="7"/>
      <c r="E64" s="29"/>
      <c r="F64" s="47"/>
      <c r="G64" s="48"/>
      <c r="H64" s="2"/>
      <c r="I64" s="47"/>
      <c r="J64" s="48"/>
      <c r="K64" s="29"/>
      <c r="L64" s="48"/>
      <c r="M64" s="48"/>
      <c r="P64" s="49"/>
      <c r="Q64" s="29"/>
      <c r="R64" s="48"/>
      <c r="S64" s="48"/>
      <c r="U64" s="48"/>
      <c r="V64" s="48"/>
      <c r="W64" s="7"/>
      <c r="Y64" s="29"/>
      <c r="Z64" s="47"/>
      <c r="AA64" s="47"/>
      <c r="AB64" s="2"/>
      <c r="AC64" s="47"/>
      <c r="AD64" s="47"/>
      <c r="AE64" s="29"/>
      <c r="AF64" s="48"/>
      <c r="AG64" s="48"/>
      <c r="AJ64" s="49"/>
      <c r="AK64" s="29"/>
      <c r="AM64" s="48"/>
      <c r="AO64" s="48"/>
      <c r="AP64" s="48"/>
      <c r="AQ64" s="7"/>
      <c r="AS64" s="29"/>
      <c r="AT64" s="47"/>
      <c r="AU64" s="47"/>
      <c r="AV64" s="2"/>
      <c r="AW64" s="47"/>
      <c r="AX64" s="47"/>
      <c r="AY64" s="29"/>
      <c r="AZ64" s="48"/>
      <c r="BA64" s="48"/>
      <c r="BD64" s="49"/>
      <c r="BE64" s="29"/>
      <c r="BF64" s="48"/>
      <c r="BG64" s="48"/>
      <c r="BI64" s="48"/>
      <c r="BJ64" s="48"/>
      <c r="BK64" s="7"/>
      <c r="BM64" s="29"/>
      <c r="BN64" s="47"/>
      <c r="BO64" s="47"/>
      <c r="BP64" s="2"/>
      <c r="BQ64" s="47"/>
      <c r="BR64" s="47"/>
      <c r="BS64" s="25"/>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7"/>
      <c r="DA64" s="29"/>
      <c r="DB64" s="47"/>
      <c r="DC64" s="47"/>
      <c r="DD64" s="2"/>
      <c r="DE64" s="47"/>
      <c r="DF64" s="47"/>
      <c r="DG64" s="29"/>
      <c r="DH64" s="48"/>
      <c r="DI64" s="48"/>
      <c r="DL64" s="49"/>
      <c r="DM64" s="29"/>
      <c r="DN64" s="48"/>
      <c r="DO64" s="48"/>
      <c r="DQ64" s="48"/>
      <c r="DR64" s="48"/>
      <c r="DS64" s="7"/>
      <c r="DU64" s="29"/>
      <c r="DV64" s="47"/>
      <c r="DW64" s="47"/>
      <c r="DX64" s="2"/>
      <c r="DY64" s="47"/>
      <c r="DZ64" s="47"/>
      <c r="EA64" s="29"/>
      <c r="EC64" s="50"/>
      <c r="EF64" s="49"/>
      <c r="EG64" s="29"/>
      <c r="EH64" s="48"/>
      <c r="EI64" s="48"/>
      <c r="EK64" s="48"/>
      <c r="EL64" s="48"/>
      <c r="EM64" s="7"/>
      <c r="EO64" s="29"/>
      <c r="EP64" s="47"/>
      <c r="EQ64" s="47"/>
      <c r="ER64" s="2"/>
      <c r="ES64" s="47"/>
      <c r="ET64" s="47"/>
      <c r="EU64" s="29"/>
      <c r="EV64" s="48"/>
      <c r="EW64" s="48"/>
      <c r="EZ64" s="49"/>
      <c r="FA64" s="29"/>
      <c r="FB64" s="48"/>
      <c r="FC64" s="48"/>
      <c r="FE64" s="48"/>
      <c r="FF64" s="48"/>
      <c r="FG64" s="7"/>
      <c r="FI64" s="29"/>
      <c r="FJ64" s="47"/>
      <c r="FK64" s="47"/>
      <c r="FL64" s="2"/>
      <c r="FM64" s="47"/>
      <c r="FN64" s="47"/>
      <c r="FO64" s="29"/>
      <c r="FP64" s="48"/>
      <c r="FQ64" s="48"/>
      <c r="FT64" s="49"/>
      <c r="FU64" s="29"/>
      <c r="FV64" s="48"/>
      <c r="FW64" s="48"/>
      <c r="FY64" s="48"/>
      <c r="FZ64" s="48"/>
      <c r="GA64" s="7"/>
      <c r="GI64" s="51"/>
      <c r="GN64" s="49"/>
      <c r="GU64" s="7"/>
      <c r="HC64" s="51"/>
      <c r="HH64" s="49"/>
      <c r="HO64" s="7"/>
      <c r="HW64" s="51"/>
      <c r="IB64" s="49"/>
      <c r="II64" s="7"/>
      <c r="IQ64" s="51"/>
      <c r="IV64" s="49"/>
    </row>
    <row r="65" spans="1:256" s="4" customFormat="1" ht="13.5" customHeight="1" x14ac:dyDescent="0.25">
      <c r="A65" s="62"/>
      <c r="B65" s="2"/>
      <c r="C65" s="7"/>
      <c r="E65" s="29"/>
      <c r="F65" s="47"/>
      <c r="G65" s="48"/>
      <c r="H65" s="2"/>
      <c r="I65" s="47"/>
      <c r="J65" s="48"/>
      <c r="K65" s="29"/>
      <c r="L65" s="48"/>
      <c r="M65" s="48"/>
      <c r="P65" s="49"/>
      <c r="Q65" s="29"/>
      <c r="R65" s="48"/>
      <c r="S65" s="48"/>
      <c r="U65" s="48"/>
      <c r="V65" s="48"/>
      <c r="W65" s="7"/>
      <c r="Y65" s="29"/>
      <c r="Z65" s="47"/>
      <c r="AA65" s="47"/>
      <c r="AB65" s="2"/>
      <c r="AC65" s="47"/>
      <c r="AD65" s="47"/>
      <c r="AE65" s="29"/>
      <c r="AF65" s="48"/>
      <c r="AG65" s="48"/>
      <c r="AJ65" s="49"/>
      <c r="AK65" s="29"/>
      <c r="AM65" s="48"/>
      <c r="AO65" s="48"/>
      <c r="AP65" s="48"/>
      <c r="AQ65" s="7"/>
      <c r="AS65" s="29"/>
      <c r="AT65" s="47"/>
      <c r="AU65" s="47"/>
      <c r="AV65" s="2"/>
      <c r="AW65" s="47"/>
      <c r="AX65" s="47"/>
      <c r="AY65" s="29"/>
      <c r="AZ65" s="48"/>
      <c r="BA65" s="48"/>
      <c r="BD65" s="49"/>
      <c r="BE65" s="29"/>
      <c r="BF65" s="48"/>
      <c r="BG65" s="48"/>
      <c r="BI65" s="48"/>
      <c r="BJ65" s="48"/>
      <c r="BK65" s="7"/>
      <c r="BM65" s="29"/>
      <c r="BN65" s="47"/>
      <c r="BO65" s="47"/>
      <c r="BP65" s="2"/>
      <c r="BQ65" s="47"/>
      <c r="BR65" s="47"/>
      <c r="BS65" s="25"/>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7"/>
      <c r="DA65" s="29"/>
      <c r="DB65" s="47"/>
      <c r="DC65" s="47"/>
      <c r="DD65" s="2"/>
      <c r="DE65" s="47"/>
      <c r="DF65" s="47"/>
      <c r="DG65" s="29"/>
      <c r="DH65" s="48"/>
      <c r="DI65" s="48"/>
      <c r="DL65" s="49"/>
      <c r="DM65" s="29"/>
      <c r="DN65" s="48"/>
      <c r="DO65" s="48"/>
      <c r="DQ65" s="48"/>
      <c r="DR65" s="48"/>
      <c r="DS65" s="7"/>
      <c r="DU65" s="29"/>
      <c r="DV65" s="47"/>
      <c r="DW65" s="47"/>
      <c r="DX65" s="2"/>
      <c r="DY65" s="47"/>
      <c r="DZ65" s="47"/>
      <c r="EA65" s="29"/>
      <c r="EC65" s="50"/>
      <c r="EF65" s="49"/>
      <c r="EG65" s="29"/>
      <c r="EH65" s="48"/>
      <c r="EI65" s="48"/>
      <c r="EK65" s="48"/>
      <c r="EL65" s="48"/>
      <c r="EM65" s="7"/>
      <c r="EO65" s="29"/>
      <c r="EP65" s="47"/>
      <c r="EQ65" s="47"/>
      <c r="ER65" s="2"/>
      <c r="ES65" s="47"/>
      <c r="ET65" s="47"/>
      <c r="EU65" s="29"/>
      <c r="EV65" s="48"/>
      <c r="EW65" s="48"/>
      <c r="EZ65" s="49"/>
      <c r="FA65" s="29"/>
      <c r="FB65" s="48"/>
      <c r="FC65" s="48"/>
      <c r="FE65" s="48"/>
      <c r="FF65" s="48"/>
      <c r="FG65" s="7"/>
      <c r="FI65" s="29"/>
      <c r="FJ65" s="47"/>
      <c r="FK65" s="47"/>
      <c r="FL65" s="2"/>
      <c r="FM65" s="47"/>
      <c r="FN65" s="47"/>
      <c r="FO65" s="29"/>
      <c r="FP65" s="48"/>
      <c r="FQ65" s="48"/>
      <c r="FT65" s="49"/>
      <c r="FU65" s="29"/>
      <c r="FV65" s="48"/>
      <c r="FW65" s="48"/>
      <c r="FY65" s="48"/>
      <c r="FZ65" s="48"/>
      <c r="GA65" s="7"/>
      <c r="GI65" s="51"/>
      <c r="GN65" s="49"/>
      <c r="GU65" s="7"/>
      <c r="HC65" s="51"/>
      <c r="HH65" s="49"/>
      <c r="HO65" s="7"/>
      <c r="HW65" s="51"/>
      <c r="IB65" s="49"/>
      <c r="II65" s="7"/>
      <c r="IQ65" s="51"/>
      <c r="IV65" s="49"/>
    </row>
    <row r="66" spans="1:256" s="4" customFormat="1" ht="13.5" customHeight="1" x14ac:dyDescent="0.25">
      <c r="A66" s="62"/>
      <c r="B66" s="2"/>
      <c r="C66" s="7"/>
      <c r="E66" s="29"/>
      <c r="F66" s="47"/>
      <c r="G66" s="48"/>
      <c r="H66" s="2"/>
      <c r="I66" s="47"/>
      <c r="J66" s="48"/>
      <c r="K66" s="29"/>
      <c r="L66" s="48"/>
      <c r="M66" s="48"/>
      <c r="P66" s="49"/>
      <c r="Q66" s="29"/>
      <c r="R66" s="48"/>
      <c r="S66" s="48"/>
      <c r="U66" s="48"/>
      <c r="V66" s="48"/>
      <c r="W66" s="7"/>
      <c r="Y66" s="29"/>
      <c r="Z66" s="47"/>
      <c r="AA66" s="47"/>
      <c r="AB66" s="2"/>
      <c r="AC66" s="47"/>
      <c r="AD66" s="47"/>
      <c r="AE66" s="29"/>
      <c r="AF66" s="48"/>
      <c r="AG66" s="48"/>
      <c r="AJ66" s="49"/>
      <c r="AK66" s="29"/>
      <c r="AM66" s="48"/>
      <c r="AO66" s="48"/>
      <c r="AP66" s="48"/>
      <c r="AQ66" s="7"/>
      <c r="AS66" s="29"/>
      <c r="AT66" s="47"/>
      <c r="AU66" s="47"/>
      <c r="AV66" s="2"/>
      <c r="AW66" s="47"/>
      <c r="AX66" s="47"/>
      <c r="AY66" s="29"/>
      <c r="AZ66" s="48"/>
      <c r="BA66" s="48"/>
      <c r="BD66" s="49"/>
      <c r="BE66" s="29"/>
      <c r="BF66" s="48"/>
      <c r="BG66" s="48"/>
      <c r="BI66" s="48"/>
      <c r="BJ66" s="48"/>
      <c r="BK66" s="7"/>
      <c r="BM66" s="29"/>
      <c r="BN66" s="47"/>
      <c r="BO66" s="47"/>
      <c r="BP66" s="2"/>
      <c r="BQ66" s="47"/>
      <c r="BR66" s="47"/>
      <c r="BS66" s="25"/>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7"/>
      <c r="DA66" s="29"/>
      <c r="DB66" s="47"/>
      <c r="DC66" s="47"/>
      <c r="DD66" s="2"/>
      <c r="DE66" s="47"/>
      <c r="DF66" s="47"/>
      <c r="DG66" s="29"/>
      <c r="DH66" s="48"/>
      <c r="DI66" s="48"/>
      <c r="DL66" s="49"/>
      <c r="DM66" s="29"/>
      <c r="DN66" s="48"/>
      <c r="DO66" s="48"/>
      <c r="DQ66" s="48"/>
      <c r="DR66" s="48"/>
      <c r="DS66" s="7"/>
      <c r="DU66" s="29"/>
      <c r="DV66" s="47"/>
      <c r="DW66" s="47"/>
      <c r="DX66" s="2"/>
      <c r="DY66" s="47"/>
      <c r="DZ66" s="47"/>
      <c r="EA66" s="29"/>
      <c r="EC66" s="50"/>
      <c r="EF66" s="49"/>
      <c r="EG66" s="29"/>
      <c r="EH66" s="48"/>
      <c r="EI66" s="48"/>
      <c r="EK66" s="48"/>
      <c r="EL66" s="48"/>
      <c r="EM66" s="7"/>
      <c r="EO66" s="29"/>
      <c r="EP66" s="47"/>
      <c r="EQ66" s="47"/>
      <c r="ER66" s="2"/>
      <c r="ES66" s="47"/>
      <c r="ET66" s="47"/>
      <c r="EU66" s="29"/>
      <c r="EV66" s="48"/>
      <c r="EW66" s="48"/>
      <c r="EZ66" s="49"/>
      <c r="FA66" s="29"/>
      <c r="FB66" s="48"/>
      <c r="FC66" s="48"/>
      <c r="FE66" s="48"/>
      <c r="FF66" s="48"/>
      <c r="FG66" s="7"/>
      <c r="FI66" s="29"/>
      <c r="FJ66" s="47"/>
      <c r="FK66" s="47"/>
      <c r="FL66" s="2"/>
      <c r="FM66" s="47"/>
      <c r="FN66" s="47"/>
      <c r="FO66" s="29"/>
      <c r="FP66" s="48"/>
      <c r="FQ66" s="48"/>
      <c r="FT66" s="49"/>
      <c r="FU66" s="29"/>
      <c r="FV66" s="48"/>
      <c r="FW66" s="48"/>
      <c r="FY66" s="48"/>
      <c r="FZ66" s="48"/>
      <c r="GA66" s="7"/>
      <c r="GI66" s="51"/>
      <c r="GN66" s="49"/>
      <c r="GU66" s="7"/>
      <c r="HC66" s="51"/>
      <c r="HH66" s="49"/>
      <c r="HO66" s="7"/>
      <c r="HW66" s="51"/>
      <c r="IB66" s="49"/>
      <c r="II66" s="7"/>
      <c r="IQ66" s="51"/>
      <c r="IV66" s="49"/>
    </row>
    <row r="67" spans="1:256" s="4" customFormat="1" ht="13.5" customHeight="1" x14ac:dyDescent="0.25">
      <c r="A67" s="62"/>
      <c r="B67" s="2"/>
      <c r="C67" s="7"/>
      <c r="E67" s="29"/>
      <c r="F67" s="47"/>
      <c r="G67" s="48"/>
      <c r="H67" s="2"/>
      <c r="I67" s="47"/>
      <c r="J67" s="48"/>
      <c r="K67" s="29"/>
      <c r="L67" s="48"/>
      <c r="M67" s="48"/>
      <c r="P67" s="49"/>
      <c r="Q67" s="29"/>
      <c r="R67" s="48"/>
      <c r="S67" s="48"/>
      <c r="U67" s="48"/>
      <c r="V67" s="48"/>
      <c r="W67" s="7"/>
      <c r="Y67" s="29"/>
      <c r="Z67" s="47"/>
      <c r="AA67" s="47"/>
      <c r="AB67" s="2"/>
      <c r="AC67" s="47"/>
      <c r="AD67" s="47"/>
      <c r="AE67" s="29"/>
      <c r="AF67" s="48"/>
      <c r="AG67" s="48"/>
      <c r="AJ67" s="49"/>
      <c r="AK67" s="29"/>
      <c r="AM67" s="48"/>
      <c r="AO67" s="48"/>
      <c r="AP67" s="48"/>
      <c r="AQ67" s="7"/>
      <c r="AS67" s="29"/>
      <c r="AT67" s="47"/>
      <c r="AU67" s="47"/>
      <c r="AV67" s="2"/>
      <c r="AW67" s="47"/>
      <c r="AX67" s="47"/>
      <c r="AY67" s="29"/>
      <c r="AZ67" s="48"/>
      <c r="BA67" s="48"/>
      <c r="BD67" s="49"/>
      <c r="BE67" s="29"/>
      <c r="BF67" s="48"/>
      <c r="BG67" s="48"/>
      <c r="BI67" s="48"/>
      <c r="BJ67" s="48"/>
      <c r="BK67" s="7"/>
      <c r="BM67" s="29"/>
      <c r="BN67" s="47"/>
      <c r="BO67" s="47"/>
      <c r="BP67" s="2"/>
      <c r="BQ67" s="47"/>
      <c r="BR67" s="47"/>
      <c r="BS67" s="25"/>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7"/>
      <c r="DA67" s="29"/>
      <c r="DB67" s="47"/>
      <c r="DC67" s="47"/>
      <c r="DD67" s="2"/>
      <c r="DE67" s="47"/>
      <c r="DF67" s="47"/>
      <c r="DG67" s="29"/>
      <c r="DH67" s="48"/>
      <c r="DI67" s="48"/>
      <c r="DL67" s="49"/>
      <c r="DM67" s="29"/>
      <c r="DN67" s="48"/>
      <c r="DO67" s="48"/>
      <c r="DQ67" s="48"/>
      <c r="DR67" s="48"/>
      <c r="DS67" s="7"/>
      <c r="DU67" s="29"/>
      <c r="DV67" s="47"/>
      <c r="DW67" s="47"/>
      <c r="DX67" s="2"/>
      <c r="DY67" s="47"/>
      <c r="DZ67" s="47"/>
      <c r="EA67" s="29"/>
      <c r="EC67" s="50"/>
      <c r="EF67" s="49"/>
      <c r="EG67" s="29"/>
      <c r="EH67" s="48"/>
      <c r="EI67" s="48"/>
      <c r="EK67" s="48"/>
      <c r="EL67" s="48"/>
      <c r="EM67" s="7"/>
      <c r="EO67" s="29"/>
      <c r="EP67" s="47"/>
      <c r="EQ67" s="47"/>
      <c r="ER67" s="2"/>
      <c r="ES67" s="47"/>
      <c r="ET67" s="47"/>
      <c r="EU67" s="29"/>
      <c r="EV67" s="48"/>
      <c r="EW67" s="48"/>
      <c r="EZ67" s="49"/>
      <c r="FA67" s="29"/>
      <c r="FB67" s="48"/>
      <c r="FC67" s="48"/>
      <c r="FE67" s="48"/>
      <c r="FF67" s="48"/>
      <c r="FG67" s="7"/>
      <c r="FI67" s="29"/>
      <c r="FJ67" s="47"/>
      <c r="FK67" s="47"/>
      <c r="FL67" s="2"/>
      <c r="FM67" s="47"/>
      <c r="FN67" s="47"/>
      <c r="FO67" s="29"/>
      <c r="FP67" s="48"/>
      <c r="FQ67" s="48"/>
      <c r="FT67" s="49"/>
      <c r="FU67" s="29"/>
      <c r="FV67" s="48"/>
      <c r="FW67" s="48"/>
      <c r="FY67" s="48"/>
      <c r="FZ67" s="48"/>
      <c r="GA67" s="7"/>
      <c r="GI67" s="51"/>
      <c r="GN67" s="49"/>
      <c r="GU67" s="7"/>
      <c r="HC67" s="51"/>
      <c r="HH67" s="49"/>
      <c r="HO67" s="7"/>
      <c r="HW67" s="51"/>
      <c r="IB67" s="49"/>
      <c r="II67" s="7"/>
      <c r="IQ67" s="51"/>
      <c r="IV67" s="49"/>
    </row>
    <row r="68" spans="1:256" s="4" customFormat="1" ht="13.5" customHeight="1" x14ac:dyDescent="0.25">
      <c r="A68" s="62"/>
      <c r="B68" s="2"/>
      <c r="C68" s="7"/>
      <c r="E68" s="29"/>
      <c r="F68" s="47"/>
      <c r="G68" s="48"/>
      <c r="H68" s="2"/>
      <c r="I68" s="47"/>
      <c r="J68" s="48"/>
      <c r="K68" s="29"/>
      <c r="L68" s="48"/>
      <c r="M68" s="48"/>
      <c r="P68" s="49"/>
      <c r="Q68" s="29"/>
      <c r="R68" s="48"/>
      <c r="S68" s="48"/>
      <c r="U68" s="48"/>
      <c r="V68" s="48"/>
      <c r="W68" s="7"/>
      <c r="Y68" s="29"/>
      <c r="Z68" s="47"/>
      <c r="AA68" s="47"/>
      <c r="AB68" s="2"/>
      <c r="AC68" s="47"/>
      <c r="AD68" s="47"/>
      <c r="AE68" s="29"/>
      <c r="AF68" s="48"/>
      <c r="AG68" s="48"/>
      <c r="AJ68" s="49"/>
      <c r="AK68" s="29"/>
      <c r="AM68" s="48"/>
      <c r="AO68" s="48"/>
      <c r="AP68" s="48"/>
      <c r="AQ68" s="7"/>
      <c r="AS68" s="29"/>
      <c r="AT68" s="47"/>
      <c r="AU68" s="47"/>
      <c r="AV68" s="2"/>
      <c r="AW68" s="47"/>
      <c r="AX68" s="47"/>
      <c r="AY68" s="29"/>
      <c r="AZ68" s="48"/>
      <c r="BA68" s="48"/>
      <c r="BD68" s="49"/>
      <c r="BE68" s="29"/>
      <c r="BF68" s="48"/>
      <c r="BG68" s="48"/>
      <c r="BI68" s="48"/>
      <c r="BJ68" s="48"/>
      <c r="BK68" s="7"/>
      <c r="BM68" s="29"/>
      <c r="BN68" s="47"/>
      <c r="BO68" s="47"/>
      <c r="BP68" s="2"/>
      <c r="BQ68" s="47"/>
      <c r="BR68" s="47"/>
      <c r="BS68" s="25"/>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7"/>
      <c r="DA68" s="29"/>
      <c r="DB68" s="47"/>
      <c r="DC68" s="47"/>
      <c r="DD68" s="2"/>
      <c r="DE68" s="47"/>
      <c r="DF68" s="47"/>
      <c r="DG68" s="29"/>
      <c r="DH68" s="48"/>
      <c r="DI68" s="48"/>
      <c r="DL68" s="49"/>
      <c r="DM68" s="29"/>
      <c r="DN68" s="48"/>
      <c r="DO68" s="48"/>
      <c r="DQ68" s="48"/>
      <c r="DR68" s="48"/>
      <c r="DS68" s="7"/>
      <c r="DU68" s="29"/>
      <c r="DV68" s="47"/>
      <c r="DW68" s="47"/>
      <c r="DX68" s="2"/>
      <c r="DY68" s="47"/>
      <c r="DZ68" s="47"/>
      <c r="EA68" s="29"/>
      <c r="EC68" s="50"/>
      <c r="EF68" s="49"/>
      <c r="EG68" s="29"/>
      <c r="EH68" s="48"/>
      <c r="EI68" s="48"/>
      <c r="EK68" s="48"/>
      <c r="EL68" s="48"/>
      <c r="EM68" s="7"/>
      <c r="EO68" s="29"/>
      <c r="EP68" s="47"/>
      <c r="EQ68" s="47"/>
      <c r="ER68" s="2"/>
      <c r="ES68" s="47"/>
      <c r="ET68" s="47"/>
      <c r="EU68" s="29"/>
      <c r="EV68" s="48"/>
      <c r="EW68" s="48"/>
      <c r="EZ68" s="49"/>
      <c r="FA68" s="29"/>
      <c r="FB68" s="48"/>
      <c r="FC68" s="48"/>
      <c r="FE68" s="48"/>
      <c r="FF68" s="48"/>
      <c r="FG68" s="7"/>
      <c r="FI68" s="29"/>
      <c r="FJ68" s="47"/>
      <c r="FK68" s="47"/>
      <c r="FL68" s="2"/>
      <c r="FM68" s="47"/>
      <c r="FN68" s="47"/>
      <c r="FO68" s="29"/>
      <c r="FP68" s="48"/>
      <c r="FQ68" s="48"/>
      <c r="FT68" s="49"/>
      <c r="FU68" s="29"/>
      <c r="FV68" s="48"/>
      <c r="FW68" s="48"/>
      <c r="FY68" s="48"/>
      <c r="FZ68" s="48"/>
      <c r="GA68" s="7"/>
      <c r="GI68" s="51"/>
      <c r="GN68" s="49"/>
      <c r="GU68" s="7"/>
      <c r="HC68" s="51"/>
      <c r="HH68" s="49"/>
      <c r="HO68" s="7"/>
      <c r="HW68" s="51"/>
      <c r="IB68" s="49"/>
      <c r="II68" s="7"/>
      <c r="IQ68" s="51"/>
      <c r="IV68" s="49"/>
    </row>
    <row r="69" spans="1:256" s="4" customFormat="1" ht="13.5" customHeight="1" x14ac:dyDescent="0.25">
      <c r="A69" s="62"/>
      <c r="B69" s="2"/>
      <c r="C69" s="7"/>
      <c r="E69" s="29"/>
      <c r="F69" s="47"/>
      <c r="G69" s="48"/>
      <c r="H69" s="2"/>
      <c r="I69" s="47"/>
      <c r="J69" s="48"/>
      <c r="K69" s="29"/>
      <c r="L69" s="48"/>
      <c r="M69" s="48"/>
      <c r="P69" s="49"/>
      <c r="Q69" s="29"/>
      <c r="R69" s="48"/>
      <c r="S69" s="48"/>
      <c r="U69" s="48"/>
      <c r="V69" s="48"/>
      <c r="W69" s="7"/>
      <c r="Y69" s="29"/>
      <c r="Z69" s="47"/>
      <c r="AA69" s="47"/>
      <c r="AB69" s="2"/>
      <c r="AC69" s="47"/>
      <c r="AD69" s="47"/>
      <c r="AE69" s="29"/>
      <c r="AF69" s="48"/>
      <c r="AG69" s="48"/>
      <c r="AJ69" s="49"/>
      <c r="AK69" s="29"/>
      <c r="AM69" s="48"/>
      <c r="AO69" s="48"/>
      <c r="AP69" s="48"/>
      <c r="AQ69" s="7"/>
      <c r="AS69" s="29"/>
      <c r="AT69" s="47"/>
      <c r="AU69" s="47"/>
      <c r="AV69" s="2"/>
      <c r="AW69" s="47"/>
      <c r="AX69" s="47"/>
      <c r="AY69" s="29"/>
      <c r="AZ69" s="48"/>
      <c r="BA69" s="48"/>
      <c r="BD69" s="49"/>
      <c r="BE69" s="29"/>
      <c r="BF69" s="48"/>
      <c r="BG69" s="48"/>
      <c r="BI69" s="48"/>
      <c r="BJ69" s="48"/>
      <c r="BK69" s="7"/>
      <c r="BM69" s="29"/>
      <c r="BN69" s="47"/>
      <c r="BO69" s="47"/>
      <c r="BP69" s="2"/>
      <c r="BQ69" s="47"/>
      <c r="BR69" s="47"/>
      <c r="BS69" s="25"/>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7"/>
      <c r="DA69" s="29"/>
      <c r="DB69" s="47"/>
      <c r="DC69" s="47"/>
      <c r="DD69" s="2"/>
      <c r="DE69" s="47"/>
      <c r="DF69" s="47"/>
      <c r="DG69" s="29"/>
      <c r="DH69" s="48"/>
      <c r="DI69" s="48"/>
      <c r="DL69" s="49"/>
      <c r="DM69" s="29"/>
      <c r="DN69" s="48"/>
      <c r="DO69" s="48"/>
      <c r="DQ69" s="48"/>
      <c r="DR69" s="48"/>
      <c r="DS69" s="7"/>
      <c r="DU69" s="29"/>
      <c r="DV69" s="47"/>
      <c r="DW69" s="47"/>
      <c r="DX69" s="2"/>
      <c r="DY69" s="47"/>
      <c r="DZ69" s="47"/>
      <c r="EA69" s="29"/>
      <c r="EC69" s="50"/>
      <c r="EF69" s="49"/>
      <c r="EG69" s="29"/>
      <c r="EH69" s="48"/>
      <c r="EI69" s="48"/>
      <c r="EK69" s="48"/>
      <c r="EL69" s="48"/>
      <c r="EM69" s="7"/>
      <c r="EO69" s="29"/>
      <c r="EP69" s="47"/>
      <c r="EQ69" s="47"/>
      <c r="ER69" s="2"/>
      <c r="ES69" s="47"/>
      <c r="ET69" s="47"/>
      <c r="EU69" s="29"/>
      <c r="EV69" s="48"/>
      <c r="EW69" s="48"/>
      <c r="EZ69" s="49"/>
      <c r="FA69" s="29"/>
      <c r="FB69" s="48"/>
      <c r="FC69" s="48"/>
      <c r="FE69" s="48"/>
      <c r="FF69" s="48"/>
      <c r="FG69" s="7"/>
      <c r="FI69" s="29"/>
      <c r="FJ69" s="47"/>
      <c r="FK69" s="47"/>
      <c r="FL69" s="2"/>
      <c r="FM69" s="47"/>
      <c r="FN69" s="47"/>
      <c r="FO69" s="29"/>
      <c r="FP69" s="48"/>
      <c r="FQ69" s="48"/>
      <c r="FT69" s="49"/>
      <c r="FU69" s="29"/>
      <c r="FV69" s="48"/>
      <c r="FW69" s="48"/>
      <c r="FY69" s="48"/>
      <c r="FZ69" s="48"/>
      <c r="GA69" s="7"/>
      <c r="GI69" s="51"/>
      <c r="GN69" s="49"/>
      <c r="GU69" s="7"/>
      <c r="HC69" s="51"/>
      <c r="HH69" s="49"/>
      <c r="HO69" s="7"/>
      <c r="HW69" s="51"/>
      <c r="IB69" s="49"/>
      <c r="II69" s="7"/>
      <c r="IQ69" s="51"/>
      <c r="IV69" s="49"/>
    </row>
    <row r="70" spans="1:256" s="4" customFormat="1" ht="13.5" customHeight="1" x14ac:dyDescent="0.25">
      <c r="A70" s="62"/>
      <c r="B70" s="2"/>
      <c r="C70" s="7"/>
      <c r="E70" s="29"/>
      <c r="F70" s="47"/>
      <c r="G70" s="48"/>
      <c r="H70" s="2"/>
      <c r="I70" s="47"/>
      <c r="J70" s="48"/>
      <c r="K70" s="29"/>
      <c r="L70" s="48"/>
      <c r="M70" s="48"/>
      <c r="P70" s="49"/>
      <c r="Q70" s="29"/>
      <c r="R70" s="48"/>
      <c r="S70" s="48"/>
      <c r="U70" s="48"/>
      <c r="V70" s="48"/>
      <c r="W70" s="7"/>
      <c r="Y70" s="29"/>
      <c r="Z70" s="47"/>
      <c r="AA70" s="47"/>
      <c r="AB70" s="2"/>
      <c r="AC70" s="47"/>
      <c r="AD70" s="47"/>
      <c r="AE70" s="29"/>
      <c r="AF70" s="48"/>
      <c r="AG70" s="48"/>
      <c r="AJ70" s="49"/>
      <c r="AK70" s="29"/>
      <c r="AM70" s="48"/>
      <c r="AO70" s="48"/>
      <c r="AP70" s="48"/>
      <c r="AQ70" s="7"/>
      <c r="AS70" s="29"/>
      <c r="AT70" s="47"/>
      <c r="AU70" s="47"/>
      <c r="AV70" s="2"/>
      <c r="AW70" s="47"/>
      <c r="AX70" s="47"/>
      <c r="AY70" s="29"/>
      <c r="AZ70" s="48"/>
      <c r="BA70" s="48"/>
      <c r="BD70" s="49"/>
      <c r="BE70" s="29"/>
      <c r="BF70" s="48"/>
      <c r="BG70" s="48"/>
      <c r="BI70" s="48"/>
      <c r="BJ70" s="48"/>
      <c r="BK70" s="7"/>
      <c r="BM70" s="29"/>
      <c r="BN70" s="47"/>
      <c r="BO70" s="47"/>
      <c r="BP70" s="2"/>
      <c r="BQ70" s="47"/>
      <c r="BR70" s="47"/>
      <c r="BS70" s="25"/>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7"/>
      <c r="DA70" s="29"/>
      <c r="DB70" s="47"/>
      <c r="DC70" s="47"/>
      <c r="DD70" s="2"/>
      <c r="DE70" s="47"/>
      <c r="DF70" s="47"/>
      <c r="DG70" s="29"/>
      <c r="DH70" s="48"/>
      <c r="DI70" s="48"/>
      <c r="DL70" s="49"/>
      <c r="DM70" s="29"/>
      <c r="DN70" s="48"/>
      <c r="DO70" s="48"/>
      <c r="DQ70" s="48"/>
      <c r="DR70" s="48"/>
      <c r="DS70" s="7"/>
      <c r="DU70" s="29"/>
      <c r="DV70" s="47"/>
      <c r="DW70" s="47"/>
      <c r="DX70" s="2"/>
      <c r="DY70" s="47"/>
      <c r="DZ70" s="47"/>
      <c r="EA70" s="29"/>
      <c r="EC70" s="50"/>
      <c r="EF70" s="49"/>
      <c r="EG70" s="29"/>
      <c r="EH70" s="48"/>
      <c r="EI70" s="48"/>
      <c r="EK70" s="48"/>
      <c r="EL70" s="48"/>
      <c r="EM70" s="7"/>
      <c r="EO70" s="29"/>
      <c r="EP70" s="47"/>
      <c r="EQ70" s="47"/>
      <c r="ER70" s="2"/>
      <c r="ES70" s="47"/>
      <c r="ET70" s="47"/>
      <c r="EU70" s="29"/>
      <c r="EV70" s="48"/>
      <c r="EW70" s="48"/>
      <c r="EZ70" s="49"/>
      <c r="FA70" s="29"/>
      <c r="FB70" s="48"/>
      <c r="FC70" s="48"/>
      <c r="FE70" s="48"/>
      <c r="FF70" s="48"/>
      <c r="FG70" s="7"/>
      <c r="FI70" s="29"/>
      <c r="FJ70" s="47"/>
      <c r="FK70" s="47"/>
      <c r="FL70" s="2"/>
      <c r="FM70" s="47"/>
      <c r="FN70" s="47"/>
      <c r="FO70" s="29"/>
      <c r="FP70" s="48"/>
      <c r="FQ70" s="48"/>
      <c r="FT70" s="49"/>
      <c r="FU70" s="29"/>
      <c r="FV70" s="48"/>
      <c r="FW70" s="48"/>
      <c r="FY70" s="48"/>
      <c r="FZ70" s="48"/>
      <c r="GA70" s="7"/>
      <c r="GI70" s="51"/>
      <c r="GN70" s="49"/>
      <c r="GU70" s="7"/>
      <c r="HC70" s="51"/>
      <c r="HH70" s="49"/>
      <c r="HO70" s="7"/>
      <c r="HW70" s="51"/>
      <c r="IB70" s="49"/>
      <c r="II70" s="7"/>
      <c r="IQ70" s="51"/>
      <c r="IV70" s="49"/>
    </row>
    <row r="71" spans="1:256" s="4" customFormat="1" ht="13.5" customHeight="1" x14ac:dyDescent="0.25">
      <c r="A71" s="62"/>
      <c r="B71" s="2"/>
      <c r="C71" s="7"/>
      <c r="E71" s="29"/>
      <c r="F71" s="47"/>
      <c r="G71" s="48"/>
      <c r="H71" s="2"/>
      <c r="I71" s="47"/>
      <c r="J71" s="48"/>
      <c r="K71" s="29"/>
      <c r="L71" s="48"/>
      <c r="M71" s="48"/>
      <c r="P71" s="49"/>
      <c r="Q71" s="29"/>
      <c r="R71" s="48"/>
      <c r="S71" s="48"/>
      <c r="U71" s="48"/>
      <c r="V71" s="48"/>
      <c r="W71" s="7"/>
      <c r="Y71" s="29"/>
      <c r="Z71" s="47"/>
      <c r="AA71" s="47"/>
      <c r="AB71" s="2"/>
      <c r="AC71" s="47"/>
      <c r="AD71" s="47"/>
      <c r="AE71" s="29"/>
      <c r="AF71" s="48"/>
      <c r="AG71" s="48"/>
      <c r="AJ71" s="49"/>
      <c r="AK71" s="29"/>
      <c r="AM71" s="48"/>
      <c r="AO71" s="48"/>
      <c r="AP71" s="48"/>
      <c r="AQ71" s="7"/>
      <c r="AS71" s="29"/>
      <c r="AT71" s="47"/>
      <c r="AU71" s="47"/>
      <c r="AV71" s="2"/>
      <c r="AW71" s="47"/>
      <c r="AX71" s="47"/>
      <c r="AY71" s="29"/>
      <c r="AZ71" s="48"/>
      <c r="BA71" s="48"/>
      <c r="BD71" s="49"/>
      <c r="BE71" s="29"/>
      <c r="BF71" s="48"/>
      <c r="BG71" s="48"/>
      <c r="BI71" s="48"/>
      <c r="BJ71" s="48"/>
      <c r="BK71" s="7"/>
      <c r="BM71" s="29"/>
      <c r="BN71" s="47"/>
      <c r="BO71" s="47"/>
      <c r="BP71" s="2"/>
      <c r="BQ71" s="47"/>
      <c r="BR71" s="47"/>
      <c r="BS71" s="25"/>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7"/>
      <c r="DA71" s="29"/>
      <c r="DB71" s="47"/>
      <c r="DC71" s="47"/>
      <c r="DD71" s="2"/>
      <c r="DE71" s="47"/>
      <c r="DF71" s="47"/>
      <c r="DG71" s="29"/>
      <c r="DH71" s="48"/>
      <c r="DI71" s="48"/>
      <c r="DL71" s="49"/>
      <c r="DM71" s="29"/>
      <c r="DN71" s="48"/>
      <c r="DO71" s="48"/>
      <c r="DQ71" s="48"/>
      <c r="DR71" s="48"/>
      <c r="DS71" s="7"/>
      <c r="DU71" s="29"/>
      <c r="DV71" s="47"/>
      <c r="DW71" s="47"/>
      <c r="DX71" s="2"/>
      <c r="DY71" s="47"/>
      <c r="DZ71" s="47"/>
      <c r="EA71" s="29"/>
      <c r="EC71" s="50"/>
      <c r="EF71" s="49"/>
      <c r="EG71" s="29"/>
      <c r="EH71" s="48"/>
      <c r="EI71" s="48"/>
      <c r="EK71" s="48"/>
      <c r="EL71" s="48"/>
      <c r="EM71" s="7"/>
      <c r="EO71" s="29"/>
      <c r="EP71" s="47"/>
      <c r="EQ71" s="47"/>
      <c r="ER71" s="2"/>
      <c r="ES71" s="47"/>
      <c r="ET71" s="47"/>
      <c r="EU71" s="29"/>
      <c r="EV71" s="48"/>
      <c r="EW71" s="48"/>
      <c r="EZ71" s="49"/>
      <c r="FA71" s="29"/>
      <c r="FB71" s="48"/>
      <c r="FC71" s="48"/>
      <c r="FE71" s="48"/>
      <c r="FF71" s="48"/>
      <c r="FG71" s="7"/>
      <c r="FI71" s="29"/>
      <c r="FJ71" s="47"/>
      <c r="FK71" s="47"/>
      <c r="FL71" s="2"/>
      <c r="FM71" s="47"/>
      <c r="FN71" s="47"/>
      <c r="FO71" s="29"/>
      <c r="FP71" s="48"/>
      <c r="FQ71" s="48"/>
      <c r="FT71" s="49"/>
      <c r="FU71" s="29"/>
      <c r="FV71" s="48"/>
      <c r="FW71" s="48"/>
      <c r="FY71" s="48"/>
      <c r="FZ71" s="48"/>
      <c r="GA71" s="7"/>
      <c r="GI71" s="51"/>
      <c r="GN71" s="49"/>
      <c r="GU71" s="7"/>
      <c r="HC71" s="51"/>
      <c r="HH71" s="49"/>
      <c r="HO71" s="7"/>
      <c r="HW71" s="51"/>
      <c r="IB71" s="49"/>
      <c r="II71" s="7"/>
      <c r="IQ71" s="51"/>
      <c r="IV71" s="49"/>
    </row>
    <row r="72" spans="1:256" s="4" customFormat="1" ht="13.5" customHeight="1" x14ac:dyDescent="0.25">
      <c r="A72" s="62"/>
      <c r="B72" s="2"/>
      <c r="C72" s="7"/>
      <c r="E72" s="29"/>
      <c r="F72" s="47"/>
      <c r="G72" s="48"/>
      <c r="H72" s="2"/>
      <c r="I72" s="47"/>
      <c r="J72" s="48"/>
      <c r="K72" s="29"/>
      <c r="L72" s="48"/>
      <c r="M72" s="48"/>
      <c r="P72" s="49"/>
      <c r="Q72" s="29"/>
      <c r="R72" s="48"/>
      <c r="S72" s="48"/>
      <c r="U72" s="48"/>
      <c r="V72" s="48"/>
      <c r="W72" s="7"/>
      <c r="Y72" s="29"/>
      <c r="Z72" s="47"/>
      <c r="AA72" s="47"/>
      <c r="AB72" s="2"/>
      <c r="AC72" s="47"/>
      <c r="AD72" s="47"/>
      <c r="AE72" s="29"/>
      <c r="AF72" s="48"/>
      <c r="AG72" s="48"/>
      <c r="AJ72" s="49"/>
      <c r="AK72" s="29"/>
      <c r="AM72" s="48"/>
      <c r="AO72" s="48"/>
      <c r="AP72" s="48"/>
      <c r="AQ72" s="7"/>
      <c r="AS72" s="29"/>
      <c r="AT72" s="47"/>
      <c r="AU72" s="47"/>
      <c r="AV72" s="2"/>
      <c r="AW72" s="47"/>
      <c r="AX72" s="47"/>
      <c r="AY72" s="29"/>
      <c r="AZ72" s="48"/>
      <c r="BA72" s="48"/>
      <c r="BD72" s="49"/>
      <c r="BE72" s="29"/>
      <c r="BF72" s="48"/>
      <c r="BG72" s="48"/>
      <c r="BI72" s="48"/>
      <c r="BJ72" s="48"/>
      <c r="BK72" s="7"/>
      <c r="BM72" s="29"/>
      <c r="BN72" s="47"/>
      <c r="BO72" s="47"/>
      <c r="BP72" s="2"/>
      <c r="BQ72" s="47"/>
      <c r="BR72" s="47"/>
      <c r="BS72" s="25"/>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7"/>
      <c r="DA72" s="29"/>
      <c r="DB72" s="47"/>
      <c r="DC72" s="47"/>
      <c r="DD72" s="2"/>
      <c r="DE72" s="47"/>
      <c r="DF72" s="47"/>
      <c r="DG72" s="29"/>
      <c r="DH72" s="48"/>
      <c r="DI72" s="48"/>
      <c r="DL72" s="49"/>
      <c r="DM72" s="29"/>
      <c r="DN72" s="48"/>
      <c r="DO72" s="48"/>
      <c r="DQ72" s="48"/>
      <c r="DR72" s="48"/>
      <c r="DS72" s="7"/>
      <c r="DU72" s="29"/>
      <c r="DV72" s="47"/>
      <c r="DW72" s="47"/>
      <c r="DX72" s="2"/>
      <c r="DY72" s="47"/>
      <c r="DZ72" s="47"/>
      <c r="EA72" s="29"/>
      <c r="EC72" s="50"/>
      <c r="EF72" s="49"/>
      <c r="EG72" s="29"/>
      <c r="EH72" s="48"/>
      <c r="EI72" s="48"/>
      <c r="EK72" s="48"/>
      <c r="EL72" s="48"/>
      <c r="EM72" s="7"/>
      <c r="EO72" s="29"/>
      <c r="EP72" s="47"/>
      <c r="EQ72" s="47"/>
      <c r="ER72" s="2"/>
      <c r="ES72" s="47"/>
      <c r="ET72" s="47"/>
      <c r="EU72" s="29"/>
      <c r="EV72" s="48"/>
      <c r="EW72" s="48"/>
      <c r="EZ72" s="49"/>
      <c r="FA72" s="29"/>
      <c r="FB72" s="48"/>
      <c r="FC72" s="48"/>
      <c r="FE72" s="48"/>
      <c r="FF72" s="48"/>
      <c r="FG72" s="7"/>
      <c r="FI72" s="29"/>
      <c r="FJ72" s="47"/>
      <c r="FK72" s="47"/>
      <c r="FL72" s="2"/>
      <c r="FM72" s="47"/>
      <c r="FN72" s="47"/>
      <c r="FO72" s="29"/>
      <c r="FP72" s="48"/>
      <c r="FQ72" s="48"/>
      <c r="FT72" s="49"/>
      <c r="FU72" s="29"/>
      <c r="FV72" s="48"/>
      <c r="FW72" s="48"/>
      <c r="FY72" s="48"/>
      <c r="FZ72" s="48"/>
      <c r="GA72" s="7"/>
      <c r="GI72" s="51"/>
      <c r="GN72" s="49"/>
      <c r="GU72" s="7"/>
      <c r="HC72" s="51"/>
      <c r="HH72" s="49"/>
      <c r="HO72" s="7"/>
      <c r="HW72" s="51"/>
      <c r="IB72" s="49"/>
      <c r="II72" s="7"/>
      <c r="IQ72" s="51"/>
      <c r="IV72" s="49"/>
    </row>
    <row r="73" spans="1:256" s="4" customFormat="1" ht="13.5" customHeight="1" x14ac:dyDescent="0.25">
      <c r="A73" s="62"/>
      <c r="B73" s="2"/>
      <c r="C73" s="7"/>
      <c r="E73" s="29"/>
      <c r="F73" s="47"/>
      <c r="G73" s="48"/>
      <c r="H73" s="2"/>
      <c r="I73" s="47"/>
      <c r="J73" s="48"/>
      <c r="K73" s="29"/>
      <c r="L73" s="48"/>
      <c r="M73" s="48"/>
      <c r="P73" s="49"/>
      <c r="Q73" s="29"/>
      <c r="R73" s="48"/>
      <c r="S73" s="48"/>
      <c r="U73" s="48"/>
      <c r="V73" s="48"/>
      <c r="W73" s="7"/>
      <c r="Y73" s="29"/>
      <c r="Z73" s="47"/>
      <c r="AA73" s="47"/>
      <c r="AB73" s="2"/>
      <c r="AC73" s="47"/>
      <c r="AD73" s="47"/>
      <c r="AE73" s="29"/>
      <c r="AF73" s="48"/>
      <c r="AG73" s="48"/>
      <c r="AJ73" s="49"/>
      <c r="AK73" s="29"/>
      <c r="AM73" s="48"/>
      <c r="AO73" s="48"/>
      <c r="AP73" s="48"/>
      <c r="AQ73" s="7"/>
      <c r="AS73" s="29"/>
      <c r="AT73" s="47"/>
      <c r="AU73" s="47"/>
      <c r="AV73" s="2"/>
      <c r="AW73" s="47"/>
      <c r="AX73" s="47"/>
      <c r="AY73" s="29"/>
      <c r="AZ73" s="48"/>
      <c r="BA73" s="48"/>
      <c r="BD73" s="49"/>
      <c r="BE73" s="29"/>
      <c r="BF73" s="48"/>
      <c r="BG73" s="48"/>
      <c r="BI73" s="48"/>
      <c r="BJ73" s="48"/>
      <c r="BK73" s="7"/>
      <c r="BM73" s="29"/>
      <c r="BN73" s="47"/>
      <c r="BO73" s="47"/>
      <c r="BP73" s="2"/>
      <c r="BQ73" s="47"/>
      <c r="BR73" s="47"/>
      <c r="BS73" s="25"/>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7"/>
      <c r="DA73" s="29"/>
      <c r="DB73" s="47"/>
      <c r="DC73" s="47"/>
      <c r="DD73" s="2"/>
      <c r="DE73" s="47"/>
      <c r="DF73" s="47"/>
      <c r="DG73" s="29"/>
      <c r="DH73" s="48"/>
      <c r="DI73" s="48"/>
      <c r="DL73" s="49"/>
      <c r="DM73" s="29"/>
      <c r="DN73" s="48"/>
      <c r="DO73" s="48"/>
      <c r="DQ73" s="48"/>
      <c r="DR73" s="48"/>
      <c r="DS73" s="7"/>
      <c r="DU73" s="29"/>
      <c r="DV73" s="47"/>
      <c r="DW73" s="47"/>
      <c r="DX73" s="2"/>
      <c r="DY73" s="47"/>
      <c r="DZ73" s="47"/>
      <c r="EA73" s="29"/>
      <c r="EC73" s="50"/>
      <c r="EF73" s="49"/>
      <c r="EG73" s="29"/>
      <c r="EH73" s="48"/>
      <c r="EI73" s="48"/>
      <c r="EK73" s="48"/>
      <c r="EL73" s="48"/>
      <c r="EM73" s="7"/>
      <c r="EO73" s="29"/>
      <c r="EP73" s="47"/>
      <c r="EQ73" s="47"/>
      <c r="ER73" s="2"/>
      <c r="ES73" s="47"/>
      <c r="ET73" s="47"/>
      <c r="EU73" s="29"/>
      <c r="EV73" s="48"/>
      <c r="EW73" s="48"/>
      <c r="EZ73" s="49"/>
      <c r="FA73" s="29"/>
      <c r="FB73" s="48"/>
      <c r="FC73" s="48"/>
      <c r="FE73" s="48"/>
      <c r="FF73" s="48"/>
      <c r="FG73" s="7"/>
      <c r="FI73" s="29"/>
      <c r="FJ73" s="47"/>
      <c r="FK73" s="47"/>
      <c r="FL73" s="2"/>
      <c r="FM73" s="47"/>
      <c r="FN73" s="47"/>
      <c r="FO73" s="29"/>
      <c r="FP73" s="48"/>
      <c r="FQ73" s="48"/>
      <c r="FT73" s="49"/>
      <c r="FU73" s="29"/>
      <c r="FV73" s="48"/>
      <c r="FW73" s="48"/>
      <c r="FY73" s="48"/>
      <c r="FZ73" s="48"/>
      <c r="GA73" s="7"/>
      <c r="GI73" s="51"/>
      <c r="GN73" s="49"/>
      <c r="GU73" s="7"/>
      <c r="HC73" s="51"/>
      <c r="HH73" s="49"/>
      <c r="HO73" s="7"/>
      <c r="HW73" s="51"/>
      <c r="IB73" s="49"/>
      <c r="II73" s="7"/>
      <c r="IQ73" s="51"/>
      <c r="IV73" s="49"/>
    </row>
    <row r="74" spans="1:256" s="4" customFormat="1" ht="13.5" customHeight="1" x14ac:dyDescent="0.25">
      <c r="A74" s="62"/>
      <c r="B74" s="2"/>
      <c r="C74" s="7"/>
      <c r="E74" s="29"/>
      <c r="F74" s="47"/>
      <c r="G74" s="48"/>
      <c r="H74" s="2"/>
      <c r="I74" s="47"/>
      <c r="J74" s="48"/>
      <c r="K74" s="29"/>
      <c r="L74" s="48"/>
      <c r="M74" s="48"/>
      <c r="P74" s="49"/>
      <c r="Q74" s="29"/>
      <c r="R74" s="48"/>
      <c r="S74" s="48"/>
      <c r="U74" s="48"/>
      <c r="V74" s="48"/>
      <c r="W74" s="7"/>
      <c r="Y74" s="29"/>
      <c r="Z74" s="47"/>
      <c r="AA74" s="47"/>
      <c r="AB74" s="2"/>
      <c r="AC74" s="47"/>
      <c r="AD74" s="47"/>
      <c r="AE74" s="29"/>
      <c r="AF74" s="48"/>
      <c r="AG74" s="48"/>
      <c r="AJ74" s="49"/>
      <c r="AK74" s="29"/>
      <c r="AM74" s="48"/>
      <c r="AO74" s="48"/>
      <c r="AP74" s="48"/>
      <c r="AQ74" s="7"/>
      <c r="AS74" s="29"/>
      <c r="AT74" s="47"/>
      <c r="AU74" s="47"/>
      <c r="AV74" s="2"/>
      <c r="AW74" s="47"/>
      <c r="AX74" s="47"/>
      <c r="AY74" s="29"/>
      <c r="AZ74" s="48"/>
      <c r="BA74" s="48"/>
      <c r="BD74" s="49"/>
      <c r="BE74" s="29"/>
      <c r="BF74" s="48"/>
      <c r="BG74" s="48"/>
      <c r="BI74" s="48"/>
      <c r="BJ74" s="48"/>
      <c r="BK74" s="7"/>
      <c r="BM74" s="29"/>
      <c r="BN74" s="47"/>
      <c r="BO74" s="47"/>
      <c r="BP74" s="2"/>
      <c r="BQ74" s="47"/>
      <c r="BR74" s="47"/>
      <c r="BS74" s="25"/>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7"/>
      <c r="DA74" s="29"/>
      <c r="DB74" s="47"/>
      <c r="DC74" s="47"/>
      <c r="DD74" s="2"/>
      <c r="DE74" s="47"/>
      <c r="DF74" s="47"/>
      <c r="DG74" s="29"/>
      <c r="DH74" s="48"/>
      <c r="DI74" s="48"/>
      <c r="DL74" s="49"/>
      <c r="DM74" s="29"/>
      <c r="DN74" s="48"/>
      <c r="DO74" s="48"/>
      <c r="DQ74" s="48"/>
      <c r="DR74" s="48"/>
      <c r="DS74" s="7"/>
      <c r="DU74" s="29"/>
      <c r="DV74" s="47"/>
      <c r="DW74" s="47"/>
      <c r="DX74" s="2"/>
      <c r="DY74" s="47"/>
      <c r="DZ74" s="47"/>
      <c r="EA74" s="29"/>
      <c r="EC74" s="50"/>
      <c r="EF74" s="49"/>
      <c r="EG74" s="29"/>
      <c r="EH74" s="48"/>
      <c r="EI74" s="48"/>
      <c r="EK74" s="48"/>
      <c r="EL74" s="48"/>
      <c r="EM74" s="7"/>
      <c r="EO74" s="29"/>
      <c r="EP74" s="47"/>
      <c r="EQ74" s="47"/>
      <c r="ER74" s="2"/>
      <c r="ES74" s="47"/>
      <c r="ET74" s="47"/>
      <c r="EU74" s="29"/>
      <c r="EV74" s="48"/>
      <c r="EW74" s="48"/>
      <c r="EZ74" s="49"/>
      <c r="FA74" s="29"/>
      <c r="FB74" s="48"/>
      <c r="FC74" s="48"/>
      <c r="FE74" s="48"/>
      <c r="FF74" s="48"/>
      <c r="FG74" s="7"/>
      <c r="FI74" s="29"/>
      <c r="FJ74" s="47"/>
      <c r="FK74" s="47"/>
      <c r="FL74" s="2"/>
      <c r="FM74" s="47"/>
      <c r="FN74" s="47"/>
      <c r="FO74" s="29"/>
      <c r="FP74" s="48"/>
      <c r="FQ74" s="48"/>
      <c r="FT74" s="49"/>
      <c r="FU74" s="29"/>
      <c r="FV74" s="48"/>
      <c r="FW74" s="48"/>
      <c r="FY74" s="48"/>
      <c r="FZ74" s="48"/>
      <c r="GA74" s="7"/>
      <c r="GI74" s="51"/>
      <c r="GN74" s="49"/>
      <c r="GU74" s="7"/>
      <c r="HC74" s="51"/>
      <c r="HH74" s="49"/>
      <c r="HO74" s="7"/>
      <c r="HW74" s="51"/>
      <c r="IB74" s="49"/>
      <c r="II74" s="7"/>
      <c r="IQ74" s="51"/>
      <c r="IV74" s="49"/>
    </row>
    <row r="75" spans="1:256" s="4" customFormat="1" ht="13.5" customHeight="1" x14ac:dyDescent="0.25">
      <c r="A75" s="62"/>
      <c r="B75" s="2"/>
      <c r="C75" s="7"/>
      <c r="E75" s="29"/>
      <c r="F75" s="47"/>
      <c r="G75" s="48"/>
      <c r="H75" s="2"/>
      <c r="I75" s="47"/>
      <c r="J75" s="48"/>
      <c r="K75" s="29"/>
      <c r="L75" s="48"/>
      <c r="M75" s="48"/>
      <c r="P75" s="49"/>
      <c r="Q75" s="29"/>
      <c r="R75" s="48"/>
      <c r="S75" s="48"/>
      <c r="U75" s="48"/>
      <c r="V75" s="48"/>
      <c r="W75" s="7"/>
      <c r="Y75" s="29"/>
      <c r="Z75" s="47"/>
      <c r="AA75" s="47"/>
      <c r="AB75" s="2"/>
      <c r="AC75" s="47"/>
      <c r="AD75" s="47"/>
      <c r="AE75" s="29"/>
      <c r="AF75" s="48"/>
      <c r="AG75" s="48"/>
      <c r="AJ75" s="49"/>
      <c r="AK75" s="29"/>
      <c r="AM75" s="48"/>
      <c r="AO75" s="48"/>
      <c r="AP75" s="48"/>
      <c r="AQ75" s="7"/>
      <c r="AS75" s="29"/>
      <c r="AT75" s="47"/>
      <c r="AU75" s="47"/>
      <c r="AV75" s="2"/>
      <c r="AW75" s="47"/>
      <c r="AX75" s="47"/>
      <c r="AY75" s="29"/>
      <c r="AZ75" s="48"/>
      <c r="BA75" s="48"/>
      <c r="BD75" s="49"/>
      <c r="BE75" s="29"/>
      <c r="BF75" s="48"/>
      <c r="BG75" s="48"/>
      <c r="BI75" s="48"/>
      <c r="BJ75" s="48"/>
      <c r="BK75" s="7"/>
      <c r="BM75" s="29"/>
      <c r="BN75" s="47"/>
      <c r="BO75" s="47"/>
      <c r="BP75" s="2"/>
      <c r="BQ75" s="47"/>
      <c r="BR75" s="47"/>
      <c r="BS75" s="25"/>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7"/>
      <c r="DA75" s="29"/>
      <c r="DB75" s="47"/>
      <c r="DC75" s="47"/>
      <c r="DD75" s="2"/>
      <c r="DE75" s="47"/>
      <c r="DF75" s="47"/>
      <c r="DG75" s="29"/>
      <c r="DH75" s="48"/>
      <c r="DI75" s="48"/>
      <c r="DL75" s="49"/>
      <c r="DM75" s="29"/>
      <c r="DN75" s="48"/>
      <c r="DO75" s="48"/>
      <c r="DQ75" s="48"/>
      <c r="DR75" s="48"/>
      <c r="DS75" s="7"/>
      <c r="DU75" s="29"/>
      <c r="DV75" s="47"/>
      <c r="DW75" s="47"/>
      <c r="DX75" s="2"/>
      <c r="DY75" s="47"/>
      <c r="DZ75" s="47"/>
      <c r="EA75" s="29"/>
      <c r="EC75" s="50"/>
      <c r="EF75" s="49"/>
      <c r="EG75" s="29"/>
      <c r="EH75" s="48"/>
      <c r="EI75" s="48"/>
      <c r="EK75" s="48"/>
      <c r="EL75" s="48"/>
      <c r="EM75" s="7"/>
      <c r="EO75" s="29"/>
      <c r="EP75" s="47"/>
      <c r="EQ75" s="47"/>
      <c r="ER75" s="2"/>
      <c r="ES75" s="47"/>
      <c r="ET75" s="47"/>
      <c r="EU75" s="29"/>
      <c r="EV75" s="48"/>
      <c r="EW75" s="48"/>
      <c r="EZ75" s="49"/>
      <c r="FA75" s="29"/>
      <c r="FB75" s="48"/>
      <c r="FC75" s="48"/>
      <c r="FE75" s="48"/>
      <c r="FF75" s="48"/>
      <c r="FG75" s="7"/>
      <c r="FI75" s="29"/>
      <c r="FJ75" s="47"/>
      <c r="FK75" s="47"/>
      <c r="FL75" s="2"/>
      <c r="FM75" s="47"/>
      <c r="FN75" s="47"/>
      <c r="FO75" s="29"/>
      <c r="FP75" s="48"/>
      <c r="FQ75" s="48"/>
      <c r="FT75" s="49"/>
      <c r="FU75" s="29"/>
      <c r="FV75" s="48"/>
      <c r="FW75" s="48"/>
      <c r="FY75" s="48"/>
      <c r="FZ75" s="48"/>
      <c r="GA75" s="7"/>
      <c r="GI75" s="51"/>
      <c r="GN75" s="49"/>
      <c r="GU75" s="7"/>
      <c r="HC75" s="51"/>
      <c r="HH75" s="49"/>
      <c r="HO75" s="7"/>
      <c r="HW75" s="51"/>
      <c r="IB75" s="49"/>
      <c r="II75" s="7"/>
      <c r="IQ75" s="51"/>
      <c r="IV75" s="49"/>
    </row>
    <row r="76" spans="1:256" s="4" customFormat="1" ht="13.5" customHeight="1" x14ac:dyDescent="0.25">
      <c r="A76" s="62"/>
      <c r="B76" s="2"/>
      <c r="C76" s="7"/>
      <c r="E76" s="29"/>
      <c r="F76" s="47"/>
      <c r="G76" s="48"/>
      <c r="H76" s="2"/>
      <c r="I76" s="47"/>
      <c r="J76" s="48"/>
      <c r="K76" s="29"/>
      <c r="L76" s="48"/>
      <c r="M76" s="48"/>
      <c r="P76" s="49"/>
      <c r="Q76" s="29"/>
      <c r="R76" s="48"/>
      <c r="S76" s="48"/>
      <c r="U76" s="48"/>
      <c r="V76" s="48"/>
      <c r="W76" s="7"/>
      <c r="Y76" s="29"/>
      <c r="Z76" s="47"/>
      <c r="AA76" s="47"/>
      <c r="AB76" s="2"/>
      <c r="AC76" s="47"/>
      <c r="AD76" s="47"/>
      <c r="AE76" s="29"/>
      <c r="AF76" s="48"/>
      <c r="AG76" s="48"/>
      <c r="AJ76" s="49"/>
      <c r="AK76" s="29"/>
      <c r="AM76" s="48"/>
      <c r="AO76" s="48"/>
      <c r="AP76" s="48"/>
      <c r="AQ76" s="7"/>
      <c r="AS76" s="29"/>
      <c r="AT76" s="47"/>
      <c r="AU76" s="47"/>
      <c r="AV76" s="2"/>
      <c r="AW76" s="47"/>
      <c r="AX76" s="47"/>
      <c r="AY76" s="29"/>
      <c r="AZ76" s="48"/>
      <c r="BA76" s="48"/>
      <c r="BD76" s="49"/>
      <c r="BE76" s="29"/>
      <c r="BF76" s="48"/>
      <c r="BG76" s="48"/>
      <c r="BI76" s="48"/>
      <c r="BJ76" s="48"/>
      <c r="BK76" s="7"/>
      <c r="BM76" s="29"/>
      <c r="BN76" s="47"/>
      <c r="BO76" s="47"/>
      <c r="BP76" s="2"/>
      <c r="BQ76" s="47"/>
      <c r="BR76" s="47"/>
      <c r="BS76" s="25"/>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7"/>
      <c r="DA76" s="29"/>
      <c r="DB76" s="47"/>
      <c r="DC76" s="47"/>
      <c r="DD76" s="2"/>
      <c r="DE76" s="47"/>
      <c r="DF76" s="47"/>
      <c r="DG76" s="29"/>
      <c r="DH76" s="48"/>
      <c r="DI76" s="48"/>
      <c r="DL76" s="49"/>
      <c r="DM76" s="29"/>
      <c r="DN76" s="48"/>
      <c r="DO76" s="48"/>
      <c r="DQ76" s="48"/>
      <c r="DR76" s="48"/>
      <c r="DS76" s="7"/>
      <c r="DU76" s="29"/>
      <c r="DV76" s="47"/>
      <c r="DW76" s="47"/>
      <c r="DX76" s="2"/>
      <c r="DY76" s="47"/>
      <c r="DZ76" s="47"/>
      <c r="EA76" s="29"/>
      <c r="EC76" s="50"/>
      <c r="EF76" s="49"/>
      <c r="EG76" s="29"/>
      <c r="EH76" s="48"/>
      <c r="EI76" s="48"/>
      <c r="EK76" s="48"/>
      <c r="EL76" s="48"/>
      <c r="EM76" s="7"/>
      <c r="EO76" s="29"/>
      <c r="EP76" s="47"/>
      <c r="EQ76" s="47"/>
      <c r="ER76" s="2"/>
      <c r="ES76" s="47"/>
      <c r="ET76" s="47"/>
      <c r="EU76" s="29"/>
      <c r="EV76" s="48"/>
      <c r="EW76" s="48"/>
      <c r="EZ76" s="49"/>
      <c r="FA76" s="29"/>
      <c r="FB76" s="48"/>
      <c r="FC76" s="48"/>
      <c r="FE76" s="48"/>
      <c r="FF76" s="48"/>
      <c r="FG76" s="7"/>
      <c r="FI76" s="29"/>
      <c r="FJ76" s="47"/>
      <c r="FK76" s="47"/>
      <c r="FL76" s="2"/>
      <c r="FM76" s="47"/>
      <c r="FN76" s="47"/>
      <c r="FO76" s="29"/>
      <c r="FP76" s="48"/>
      <c r="FQ76" s="48"/>
      <c r="FT76" s="49"/>
      <c r="FU76" s="29"/>
      <c r="FV76" s="48"/>
      <c r="FW76" s="48"/>
      <c r="FY76" s="48"/>
      <c r="FZ76" s="48"/>
      <c r="GA76" s="7"/>
      <c r="GI76" s="51"/>
      <c r="GN76" s="49"/>
      <c r="GU76" s="7"/>
      <c r="HC76" s="51"/>
      <c r="HH76" s="49"/>
      <c r="HO76" s="7"/>
      <c r="HW76" s="51"/>
      <c r="IB76" s="49"/>
      <c r="II76" s="7"/>
      <c r="IQ76" s="51"/>
      <c r="IV76" s="49"/>
    </row>
    <row r="77" spans="1:256" s="4" customFormat="1" ht="13.5" customHeight="1" x14ac:dyDescent="0.25">
      <c r="A77" s="62"/>
      <c r="B77" s="2"/>
      <c r="C77" s="7"/>
      <c r="E77" s="29"/>
      <c r="F77" s="47"/>
      <c r="G77" s="48"/>
      <c r="H77" s="2"/>
      <c r="I77" s="47"/>
      <c r="J77" s="48"/>
      <c r="K77" s="29"/>
      <c r="L77" s="48"/>
      <c r="M77" s="48"/>
      <c r="P77" s="49"/>
      <c r="Q77" s="29"/>
      <c r="R77" s="48"/>
      <c r="S77" s="48"/>
      <c r="U77" s="48"/>
      <c r="V77" s="48"/>
      <c r="W77" s="7"/>
      <c r="Y77" s="29"/>
      <c r="Z77" s="47"/>
      <c r="AA77" s="47"/>
      <c r="AB77" s="2"/>
      <c r="AC77" s="47"/>
      <c r="AD77" s="47"/>
      <c r="AE77" s="29"/>
      <c r="AF77" s="48"/>
      <c r="AG77" s="48"/>
      <c r="AJ77" s="49"/>
      <c r="AK77" s="29"/>
      <c r="AM77" s="48"/>
      <c r="AO77" s="48"/>
      <c r="AP77" s="48"/>
      <c r="AQ77" s="7"/>
      <c r="AS77" s="29"/>
      <c r="AT77" s="47"/>
      <c r="AU77" s="47"/>
      <c r="AV77" s="2"/>
      <c r="AW77" s="47"/>
      <c r="AX77" s="47"/>
      <c r="AY77" s="29"/>
      <c r="AZ77" s="48"/>
      <c r="BA77" s="48"/>
      <c r="BD77" s="49"/>
      <c r="BE77" s="29"/>
      <c r="BF77" s="48"/>
      <c r="BG77" s="48"/>
      <c r="BI77" s="48"/>
      <c r="BJ77" s="48"/>
      <c r="BK77" s="7"/>
      <c r="BM77" s="29"/>
      <c r="BN77" s="47"/>
      <c r="BO77" s="47"/>
      <c r="BP77" s="2"/>
      <c r="BQ77" s="47"/>
      <c r="BR77" s="47"/>
      <c r="BS77" s="25"/>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7"/>
      <c r="DA77" s="29"/>
      <c r="DB77" s="47"/>
      <c r="DC77" s="47"/>
      <c r="DD77" s="2"/>
      <c r="DE77" s="47"/>
      <c r="DF77" s="47"/>
      <c r="DG77" s="29"/>
      <c r="DH77" s="48"/>
      <c r="DI77" s="48"/>
      <c r="DL77" s="49"/>
      <c r="DM77" s="29"/>
      <c r="DN77" s="48"/>
      <c r="DO77" s="48"/>
      <c r="DQ77" s="48"/>
      <c r="DR77" s="48"/>
      <c r="DS77" s="7"/>
      <c r="DU77" s="29"/>
      <c r="DV77" s="47"/>
      <c r="DW77" s="47"/>
      <c r="DX77" s="2"/>
      <c r="DY77" s="47"/>
      <c r="DZ77" s="47"/>
      <c r="EA77" s="29"/>
      <c r="EC77" s="50"/>
      <c r="EF77" s="49"/>
      <c r="EG77" s="29"/>
      <c r="EH77" s="48"/>
      <c r="EI77" s="48"/>
      <c r="EK77" s="48"/>
      <c r="EL77" s="48"/>
      <c r="EM77" s="7"/>
      <c r="EO77" s="29"/>
      <c r="EP77" s="47"/>
      <c r="EQ77" s="47"/>
      <c r="ER77" s="2"/>
      <c r="ES77" s="47"/>
      <c r="ET77" s="47"/>
      <c r="EU77" s="29"/>
      <c r="EV77" s="48"/>
      <c r="EW77" s="48"/>
      <c r="EZ77" s="49"/>
      <c r="FA77" s="29"/>
      <c r="FB77" s="48"/>
      <c r="FC77" s="48"/>
      <c r="FE77" s="48"/>
      <c r="FF77" s="48"/>
      <c r="FG77" s="7"/>
      <c r="FI77" s="29"/>
      <c r="FJ77" s="47"/>
      <c r="FK77" s="47"/>
      <c r="FL77" s="2"/>
      <c r="FM77" s="47"/>
      <c r="FN77" s="47"/>
      <c r="FO77" s="29"/>
      <c r="FP77" s="48"/>
      <c r="FQ77" s="48"/>
      <c r="FT77" s="49"/>
      <c r="FU77" s="29"/>
      <c r="FV77" s="48"/>
      <c r="FW77" s="48"/>
      <c r="FY77" s="48"/>
      <c r="FZ77" s="48"/>
      <c r="GA77" s="7"/>
      <c r="GI77" s="51"/>
      <c r="GN77" s="49"/>
      <c r="GU77" s="7"/>
      <c r="HC77" s="51"/>
      <c r="HH77" s="49"/>
      <c r="HO77" s="7"/>
      <c r="HW77" s="51"/>
      <c r="IB77" s="49"/>
      <c r="II77" s="7"/>
      <c r="IQ77" s="51"/>
      <c r="IV77" s="49"/>
    </row>
    <row r="78" spans="1:256" s="4" customFormat="1" ht="13.5" customHeight="1" x14ac:dyDescent="0.25">
      <c r="A78" s="62"/>
      <c r="B78" s="2"/>
      <c r="C78" s="7"/>
      <c r="E78" s="29"/>
      <c r="F78" s="47"/>
      <c r="G78" s="48"/>
      <c r="H78" s="2"/>
      <c r="I78" s="47"/>
      <c r="J78" s="48"/>
      <c r="K78" s="29"/>
      <c r="L78" s="48"/>
      <c r="M78" s="48"/>
      <c r="P78" s="49"/>
      <c r="Q78" s="29"/>
      <c r="R78" s="48"/>
      <c r="S78" s="48"/>
      <c r="U78" s="48"/>
      <c r="V78" s="48"/>
      <c r="W78" s="7"/>
      <c r="Y78" s="29"/>
      <c r="Z78" s="47"/>
      <c r="AA78" s="47"/>
      <c r="AB78" s="2"/>
      <c r="AC78" s="47"/>
      <c r="AD78" s="47"/>
      <c r="AE78" s="29"/>
      <c r="AF78" s="48"/>
      <c r="AG78" s="48"/>
      <c r="AJ78" s="49"/>
      <c r="AK78" s="29"/>
      <c r="AM78" s="48"/>
      <c r="AO78" s="48"/>
      <c r="AP78" s="48"/>
      <c r="AQ78" s="7"/>
      <c r="AS78" s="29"/>
      <c r="AT78" s="47"/>
      <c r="AU78" s="47"/>
      <c r="AV78" s="2"/>
      <c r="AW78" s="47"/>
      <c r="AX78" s="47"/>
      <c r="AY78" s="29"/>
      <c r="AZ78" s="48"/>
      <c r="BA78" s="48"/>
      <c r="BD78" s="49"/>
      <c r="BE78" s="29"/>
      <c r="BF78" s="48"/>
      <c r="BG78" s="48"/>
      <c r="BI78" s="48"/>
      <c r="BJ78" s="48"/>
      <c r="BK78" s="7"/>
      <c r="BM78" s="29"/>
      <c r="BN78" s="47"/>
      <c r="BO78" s="47"/>
      <c r="BP78" s="2"/>
      <c r="BQ78" s="47"/>
      <c r="BR78" s="47"/>
      <c r="BS78" s="25"/>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7"/>
      <c r="DA78" s="29"/>
      <c r="DB78" s="47"/>
      <c r="DC78" s="47"/>
      <c r="DD78" s="2"/>
      <c r="DE78" s="47"/>
      <c r="DF78" s="47"/>
      <c r="DG78" s="29"/>
      <c r="DH78" s="48"/>
      <c r="DI78" s="48"/>
      <c r="DL78" s="49"/>
      <c r="DM78" s="29"/>
      <c r="DN78" s="48"/>
      <c r="DO78" s="48"/>
      <c r="DQ78" s="48"/>
      <c r="DR78" s="48"/>
      <c r="DS78" s="7"/>
      <c r="DU78" s="29"/>
      <c r="DV78" s="47"/>
      <c r="DW78" s="47"/>
      <c r="DX78" s="2"/>
      <c r="DY78" s="47"/>
      <c r="DZ78" s="47"/>
      <c r="EA78" s="29"/>
      <c r="EC78" s="50"/>
      <c r="EF78" s="49"/>
      <c r="EG78" s="29"/>
      <c r="EH78" s="48"/>
      <c r="EI78" s="48"/>
      <c r="EK78" s="48"/>
      <c r="EL78" s="48"/>
      <c r="EM78" s="7"/>
      <c r="EO78" s="29"/>
      <c r="EP78" s="47"/>
      <c r="EQ78" s="47"/>
      <c r="ER78" s="2"/>
      <c r="ES78" s="47"/>
      <c r="ET78" s="47"/>
      <c r="EU78" s="29"/>
      <c r="EV78" s="48"/>
      <c r="EW78" s="48"/>
      <c r="EZ78" s="49"/>
      <c r="FA78" s="29"/>
      <c r="FB78" s="48"/>
      <c r="FC78" s="48"/>
      <c r="FE78" s="48"/>
      <c r="FF78" s="48"/>
      <c r="FG78" s="7"/>
      <c r="FI78" s="29"/>
      <c r="FJ78" s="47"/>
      <c r="FK78" s="47"/>
      <c r="FL78" s="2"/>
      <c r="FM78" s="47"/>
      <c r="FN78" s="47"/>
      <c r="FO78" s="29"/>
      <c r="FP78" s="48"/>
      <c r="FQ78" s="48"/>
      <c r="FT78" s="49"/>
      <c r="FU78" s="29"/>
      <c r="FV78" s="48"/>
      <c r="FW78" s="48"/>
      <c r="FY78" s="48"/>
      <c r="FZ78" s="48"/>
      <c r="GA78" s="7"/>
      <c r="GI78" s="51"/>
      <c r="GN78" s="49"/>
      <c r="GU78" s="7"/>
      <c r="HC78" s="51"/>
      <c r="HH78" s="49"/>
      <c r="HO78" s="7"/>
      <c r="HW78" s="51"/>
      <c r="IB78" s="49"/>
      <c r="II78" s="7"/>
      <c r="IQ78" s="51"/>
      <c r="IV78" s="49"/>
    </row>
    <row r="79" spans="1:256" s="4" customFormat="1" ht="13.5" customHeight="1" x14ac:dyDescent="0.25">
      <c r="A79" s="62"/>
      <c r="B79" s="2"/>
      <c r="C79" s="7"/>
      <c r="E79" s="29"/>
      <c r="F79" s="47"/>
      <c r="G79" s="48"/>
      <c r="H79" s="2"/>
      <c r="I79" s="47"/>
      <c r="J79" s="48"/>
      <c r="K79" s="29"/>
      <c r="L79" s="48"/>
      <c r="M79" s="48"/>
      <c r="P79" s="49"/>
      <c r="Q79" s="29"/>
      <c r="R79" s="48"/>
      <c r="S79" s="48"/>
      <c r="U79" s="48"/>
      <c r="V79" s="48"/>
      <c r="W79" s="7"/>
      <c r="Y79" s="29"/>
      <c r="Z79" s="47"/>
      <c r="AA79" s="47"/>
      <c r="AB79" s="2"/>
      <c r="AC79" s="47"/>
      <c r="AD79" s="47"/>
      <c r="AE79" s="29"/>
      <c r="AF79" s="48"/>
      <c r="AG79" s="48"/>
      <c r="AJ79" s="49"/>
      <c r="AK79" s="29"/>
      <c r="AM79" s="48"/>
      <c r="AO79" s="48"/>
      <c r="AP79" s="48"/>
      <c r="AQ79" s="7"/>
      <c r="AS79" s="29"/>
      <c r="AT79" s="47"/>
      <c r="AU79" s="47"/>
      <c r="AV79" s="2"/>
      <c r="AW79" s="47"/>
      <c r="AX79" s="47"/>
      <c r="AY79" s="29"/>
      <c r="AZ79" s="48"/>
      <c r="BA79" s="48"/>
      <c r="BD79" s="49"/>
      <c r="BE79" s="29"/>
      <c r="BF79" s="48"/>
      <c r="BG79" s="48"/>
      <c r="BI79" s="48"/>
      <c r="BJ79" s="48"/>
      <c r="BK79" s="7"/>
      <c r="BM79" s="29"/>
      <c r="BN79" s="47"/>
      <c r="BO79" s="47"/>
      <c r="BP79" s="2"/>
      <c r="BQ79" s="47"/>
      <c r="BR79" s="47"/>
      <c r="BS79" s="25"/>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7"/>
      <c r="DA79" s="29"/>
      <c r="DB79" s="47"/>
      <c r="DC79" s="47"/>
      <c r="DD79" s="2"/>
      <c r="DE79" s="47"/>
      <c r="DF79" s="47"/>
      <c r="DG79" s="29"/>
      <c r="DH79" s="48"/>
      <c r="DI79" s="48"/>
      <c r="DL79" s="49"/>
      <c r="DM79" s="29"/>
      <c r="DN79" s="48"/>
      <c r="DO79" s="48"/>
      <c r="DQ79" s="48"/>
      <c r="DR79" s="48"/>
      <c r="DS79" s="7"/>
      <c r="DU79" s="29"/>
      <c r="DV79" s="47"/>
      <c r="DW79" s="47"/>
      <c r="DX79" s="2"/>
      <c r="DY79" s="47"/>
      <c r="DZ79" s="47"/>
      <c r="EA79" s="29"/>
      <c r="EC79" s="50"/>
      <c r="EF79" s="49"/>
      <c r="EG79" s="29"/>
      <c r="EH79" s="48"/>
      <c r="EI79" s="48"/>
      <c r="EK79" s="48"/>
      <c r="EL79" s="48"/>
      <c r="EM79" s="7"/>
      <c r="EO79" s="29"/>
      <c r="EP79" s="47"/>
      <c r="EQ79" s="47"/>
      <c r="ER79" s="2"/>
      <c r="ES79" s="47"/>
      <c r="ET79" s="47"/>
      <c r="EU79" s="29"/>
      <c r="EV79" s="48"/>
      <c r="EW79" s="48"/>
      <c r="EZ79" s="49"/>
      <c r="FA79" s="29"/>
      <c r="FB79" s="48"/>
      <c r="FC79" s="48"/>
      <c r="FE79" s="48"/>
      <c r="FF79" s="48"/>
      <c r="FG79" s="7"/>
      <c r="FI79" s="29"/>
      <c r="FJ79" s="47"/>
      <c r="FK79" s="47"/>
      <c r="FL79" s="2"/>
      <c r="FM79" s="47"/>
      <c r="FN79" s="47"/>
      <c r="FO79" s="29"/>
      <c r="FP79" s="48"/>
      <c r="FQ79" s="48"/>
      <c r="FT79" s="49"/>
      <c r="FU79" s="29"/>
      <c r="FV79" s="48"/>
      <c r="FW79" s="48"/>
      <c r="FY79" s="48"/>
      <c r="FZ79" s="48"/>
      <c r="GA79" s="7"/>
      <c r="GI79" s="51"/>
      <c r="GN79" s="49"/>
      <c r="GU79" s="7"/>
      <c r="HC79" s="51"/>
      <c r="HH79" s="49"/>
      <c r="HO79" s="7"/>
      <c r="HW79" s="51"/>
      <c r="IB79" s="49"/>
      <c r="II79" s="7"/>
      <c r="IQ79" s="51"/>
      <c r="IV79" s="49"/>
    </row>
    <row r="80" spans="1:256" s="4" customFormat="1" ht="13.5" customHeight="1" x14ac:dyDescent="0.25">
      <c r="A80" s="62"/>
      <c r="B80" s="2"/>
      <c r="C80" s="7"/>
      <c r="E80" s="29"/>
      <c r="F80" s="47"/>
      <c r="G80" s="48"/>
      <c r="H80" s="2"/>
      <c r="I80" s="47"/>
      <c r="J80" s="48"/>
      <c r="K80" s="29"/>
      <c r="L80" s="48"/>
      <c r="M80" s="48"/>
      <c r="P80" s="49"/>
      <c r="Q80" s="29"/>
      <c r="R80" s="48"/>
      <c r="S80" s="48"/>
      <c r="U80" s="48"/>
      <c r="V80" s="48"/>
      <c r="W80" s="7"/>
      <c r="Y80" s="29"/>
      <c r="Z80" s="47"/>
      <c r="AA80" s="47"/>
      <c r="AB80" s="2"/>
      <c r="AC80" s="47"/>
      <c r="AD80" s="47"/>
      <c r="AE80" s="29"/>
      <c r="AF80" s="48"/>
      <c r="AG80" s="48"/>
      <c r="AJ80" s="49"/>
      <c r="AK80" s="29"/>
      <c r="AM80" s="48"/>
      <c r="AO80" s="48"/>
      <c r="AP80" s="48"/>
      <c r="AQ80" s="7"/>
      <c r="AS80" s="29"/>
      <c r="AT80" s="47"/>
      <c r="AU80" s="47"/>
      <c r="AV80" s="2"/>
      <c r="AW80" s="47"/>
      <c r="AX80" s="47"/>
      <c r="AY80" s="29"/>
      <c r="AZ80" s="48"/>
      <c r="BA80" s="48"/>
      <c r="BD80" s="49"/>
      <c r="BE80" s="29"/>
      <c r="BF80" s="48"/>
      <c r="BG80" s="48"/>
      <c r="BI80" s="48"/>
      <c r="BJ80" s="48"/>
      <c r="BK80" s="7"/>
      <c r="BM80" s="29"/>
      <c r="BN80" s="47"/>
      <c r="BO80" s="47"/>
      <c r="BP80" s="2"/>
      <c r="BQ80" s="47"/>
      <c r="BR80" s="47"/>
      <c r="BS80" s="25"/>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7"/>
      <c r="DA80" s="29"/>
      <c r="DB80" s="47"/>
      <c r="DC80" s="47"/>
      <c r="DD80" s="2"/>
      <c r="DE80" s="47"/>
      <c r="DF80" s="47"/>
      <c r="DG80" s="29"/>
      <c r="DH80" s="48"/>
      <c r="DI80" s="48"/>
      <c r="DL80" s="49"/>
      <c r="DM80" s="29"/>
      <c r="DN80" s="48"/>
      <c r="DO80" s="48"/>
      <c r="DQ80" s="48"/>
      <c r="DR80" s="48"/>
      <c r="DS80" s="7"/>
      <c r="DU80" s="29"/>
      <c r="DV80" s="47"/>
      <c r="DW80" s="47"/>
      <c r="DX80" s="2"/>
      <c r="DY80" s="47"/>
      <c r="DZ80" s="47"/>
      <c r="EA80" s="29"/>
      <c r="EC80" s="50"/>
      <c r="EF80" s="49"/>
      <c r="EG80" s="29"/>
      <c r="EH80" s="48"/>
      <c r="EI80" s="48"/>
      <c r="EK80" s="48"/>
      <c r="EL80" s="48"/>
      <c r="EM80" s="7"/>
      <c r="EO80" s="29"/>
      <c r="EP80" s="47"/>
      <c r="EQ80" s="47"/>
      <c r="ER80" s="2"/>
      <c r="ES80" s="47"/>
      <c r="ET80" s="47"/>
      <c r="EU80" s="29"/>
      <c r="EV80" s="48"/>
      <c r="EW80" s="48"/>
      <c r="EZ80" s="49"/>
      <c r="FA80" s="29"/>
      <c r="FB80" s="48"/>
      <c r="FC80" s="48"/>
      <c r="FE80" s="48"/>
      <c r="FF80" s="48"/>
      <c r="FG80" s="7"/>
      <c r="FI80" s="29"/>
      <c r="FJ80" s="47"/>
      <c r="FK80" s="47"/>
      <c r="FL80" s="2"/>
      <c r="FM80" s="47"/>
      <c r="FN80" s="47"/>
      <c r="FO80" s="29"/>
      <c r="FP80" s="48"/>
      <c r="FQ80" s="48"/>
      <c r="FT80" s="49"/>
      <c r="FU80" s="29"/>
      <c r="FV80" s="48"/>
      <c r="FW80" s="48"/>
      <c r="FY80" s="48"/>
      <c r="FZ80" s="48"/>
      <c r="GA80" s="7"/>
      <c r="GI80" s="51"/>
      <c r="GN80" s="49"/>
      <c r="GU80" s="7"/>
      <c r="HC80" s="51"/>
      <c r="HH80" s="49"/>
      <c r="HO80" s="7"/>
      <c r="HW80" s="51"/>
      <c r="IB80" s="49"/>
      <c r="II80" s="7"/>
      <c r="IQ80" s="51"/>
      <c r="IV80" s="49"/>
    </row>
    <row r="81" spans="1:256" s="4" customFormat="1" ht="13.5" customHeight="1" x14ac:dyDescent="0.25">
      <c r="A81" s="62"/>
      <c r="B81" s="2"/>
      <c r="C81" s="7"/>
      <c r="E81" s="29"/>
      <c r="F81" s="47"/>
      <c r="G81" s="48"/>
      <c r="H81" s="2"/>
      <c r="I81" s="47"/>
      <c r="J81" s="48"/>
      <c r="K81" s="29"/>
      <c r="L81" s="48"/>
      <c r="M81" s="48"/>
      <c r="P81" s="49"/>
      <c r="Q81" s="29"/>
      <c r="R81" s="48"/>
      <c r="S81" s="48"/>
      <c r="U81" s="48"/>
      <c r="V81" s="48"/>
      <c r="W81" s="7"/>
      <c r="Y81" s="29"/>
      <c r="Z81" s="47"/>
      <c r="AA81" s="47"/>
      <c r="AB81" s="2"/>
      <c r="AC81" s="47"/>
      <c r="AD81" s="47"/>
      <c r="AE81" s="29"/>
      <c r="AF81" s="48"/>
      <c r="AG81" s="48"/>
      <c r="AJ81" s="49"/>
      <c r="AK81" s="29"/>
      <c r="AM81" s="48"/>
      <c r="AO81" s="48"/>
      <c r="AP81" s="48"/>
      <c r="AQ81" s="7"/>
      <c r="AS81" s="29"/>
      <c r="AT81" s="47"/>
      <c r="AU81" s="47"/>
      <c r="AV81" s="2"/>
      <c r="AW81" s="47"/>
      <c r="AX81" s="47"/>
      <c r="AY81" s="29"/>
      <c r="AZ81" s="48"/>
      <c r="BA81" s="48"/>
      <c r="BD81" s="49"/>
      <c r="BE81" s="29"/>
      <c r="BF81" s="48"/>
      <c r="BG81" s="48"/>
      <c r="BI81" s="48"/>
      <c r="BJ81" s="48"/>
      <c r="BK81" s="7"/>
      <c r="BM81" s="29"/>
      <c r="BN81" s="47"/>
      <c r="BO81" s="47"/>
      <c r="BP81" s="2"/>
      <c r="BQ81" s="47"/>
      <c r="BR81" s="47"/>
      <c r="BS81" s="25"/>
      <c r="BT81" s="48"/>
      <c r="BU81" s="48"/>
      <c r="BX81" s="49"/>
      <c r="BY81" s="29"/>
      <c r="BZ81" s="48"/>
      <c r="CA81" s="48"/>
      <c r="CC81" s="48"/>
      <c r="CD81" s="48"/>
      <c r="CE81" s="29"/>
      <c r="CG81" s="29"/>
      <c r="CH81" s="47"/>
      <c r="CI81" s="47"/>
      <c r="CJ81" s="2"/>
      <c r="CK81" s="47"/>
      <c r="CL81" s="47"/>
      <c r="CM81" s="29"/>
      <c r="CN81" s="48"/>
      <c r="CO81" s="48"/>
      <c r="CR81" s="49"/>
      <c r="CS81" s="29"/>
      <c r="CT81" s="48"/>
      <c r="CU81" s="48"/>
      <c r="CW81" s="48"/>
      <c r="CX81" s="48"/>
      <c r="CY81" s="7"/>
      <c r="DA81" s="29"/>
      <c r="DB81" s="47"/>
      <c r="DC81" s="47"/>
      <c r="DD81" s="2"/>
      <c r="DE81" s="47"/>
      <c r="DF81" s="47"/>
      <c r="DG81" s="29"/>
      <c r="DH81" s="48"/>
      <c r="DI81" s="48"/>
      <c r="DL81" s="49"/>
      <c r="DM81" s="29"/>
      <c r="DN81" s="48"/>
      <c r="DO81" s="48"/>
      <c r="DQ81" s="48"/>
      <c r="DR81" s="48"/>
      <c r="DS81" s="7"/>
      <c r="DU81" s="29"/>
      <c r="DV81" s="47"/>
      <c r="DW81" s="47"/>
      <c r="DX81" s="2"/>
      <c r="DY81" s="47"/>
      <c r="DZ81" s="47"/>
      <c r="EA81" s="29"/>
      <c r="EC81" s="50"/>
      <c r="EF81" s="49"/>
      <c r="EG81" s="29"/>
      <c r="EH81" s="48"/>
      <c r="EI81" s="48"/>
      <c r="EK81" s="48"/>
      <c r="EL81" s="48"/>
      <c r="EM81" s="7"/>
      <c r="EO81" s="29"/>
      <c r="EP81" s="47"/>
      <c r="EQ81" s="47"/>
      <c r="ER81" s="2"/>
      <c r="ES81" s="47"/>
      <c r="ET81" s="47"/>
      <c r="EU81" s="29"/>
      <c r="EV81" s="48"/>
      <c r="EW81" s="48"/>
      <c r="EZ81" s="49"/>
      <c r="FA81" s="29"/>
      <c r="FB81" s="48"/>
      <c r="FC81" s="48"/>
      <c r="FE81" s="48"/>
      <c r="FF81" s="48"/>
      <c r="FG81" s="7"/>
      <c r="FI81" s="29"/>
      <c r="FJ81" s="47"/>
      <c r="FK81" s="47"/>
      <c r="FL81" s="2"/>
      <c r="FM81" s="47"/>
      <c r="FN81" s="47"/>
      <c r="FO81" s="29"/>
      <c r="FP81" s="48"/>
      <c r="FQ81" s="48"/>
      <c r="FT81" s="49"/>
      <c r="FU81" s="29"/>
      <c r="FV81" s="48"/>
      <c r="FW81" s="48"/>
      <c r="FY81" s="48"/>
      <c r="FZ81" s="48"/>
      <c r="GA81" s="7"/>
      <c r="GI81" s="51"/>
      <c r="GN81" s="49"/>
      <c r="GU81" s="7"/>
      <c r="HC81" s="51"/>
      <c r="HH81" s="49"/>
      <c r="HO81" s="7"/>
      <c r="HW81" s="51"/>
      <c r="IB81" s="49"/>
      <c r="II81" s="7"/>
      <c r="IQ81" s="51"/>
      <c r="IV81" s="49"/>
    </row>
    <row r="82" spans="1:256" s="4" customFormat="1" ht="13.5" customHeight="1" x14ac:dyDescent="0.25">
      <c r="A82" s="62"/>
      <c r="B82" s="2"/>
      <c r="C82" s="7"/>
      <c r="E82" s="29"/>
      <c r="F82" s="47"/>
      <c r="G82" s="48"/>
      <c r="H82" s="2"/>
      <c r="I82" s="47"/>
      <c r="J82" s="48"/>
      <c r="K82" s="29"/>
      <c r="L82" s="48"/>
      <c r="M82" s="48"/>
      <c r="P82" s="49"/>
      <c r="Q82" s="29"/>
      <c r="R82" s="48"/>
      <c r="S82" s="48"/>
      <c r="U82" s="48"/>
      <c r="V82" s="48"/>
      <c r="W82" s="7"/>
      <c r="Y82" s="29"/>
      <c r="Z82" s="47"/>
      <c r="AA82" s="47"/>
      <c r="AB82" s="2"/>
      <c r="AC82" s="47"/>
      <c r="AD82" s="47"/>
      <c r="AE82" s="29"/>
      <c r="AF82" s="48"/>
      <c r="AG82" s="48"/>
      <c r="AJ82" s="49"/>
      <c r="AK82" s="29"/>
      <c r="AM82" s="48"/>
      <c r="AO82" s="48"/>
      <c r="AP82" s="48"/>
      <c r="AQ82" s="7"/>
      <c r="AS82" s="29"/>
      <c r="AT82" s="47"/>
      <c r="AU82" s="47"/>
      <c r="AV82" s="2"/>
      <c r="AW82" s="47"/>
      <c r="AX82" s="47"/>
      <c r="AY82" s="29"/>
      <c r="AZ82" s="48"/>
      <c r="BA82" s="48"/>
      <c r="BD82" s="49"/>
      <c r="BE82" s="29"/>
      <c r="BF82" s="48"/>
      <c r="BG82" s="48"/>
      <c r="BI82" s="48"/>
      <c r="BJ82" s="48"/>
      <c r="BK82" s="7"/>
      <c r="BM82" s="29"/>
      <c r="BN82" s="47"/>
      <c r="BO82" s="47"/>
      <c r="BP82" s="2"/>
      <c r="BQ82" s="47"/>
      <c r="BR82" s="47"/>
      <c r="BS82" s="25"/>
      <c r="BT82" s="48"/>
      <c r="BU82" s="48"/>
      <c r="BX82" s="49"/>
      <c r="BY82" s="29"/>
      <c r="BZ82" s="48"/>
      <c r="CA82" s="48"/>
      <c r="CC82" s="48"/>
      <c r="CD82" s="48"/>
      <c r="CE82" s="29"/>
      <c r="CG82" s="29"/>
      <c r="CH82" s="47"/>
      <c r="CI82" s="47"/>
      <c r="CJ82" s="2"/>
      <c r="CK82" s="47"/>
      <c r="CL82" s="47"/>
      <c r="CM82" s="29"/>
      <c r="CN82" s="48"/>
      <c r="CO82" s="48"/>
      <c r="CR82" s="49"/>
      <c r="CS82" s="29"/>
      <c r="CT82" s="48"/>
      <c r="CU82" s="48"/>
      <c r="CW82" s="48"/>
      <c r="CX82" s="48"/>
      <c r="CY82" s="7"/>
      <c r="DA82" s="29"/>
      <c r="DB82" s="47"/>
      <c r="DC82" s="47"/>
      <c r="DD82" s="2"/>
      <c r="DE82" s="47"/>
      <c r="DF82" s="47"/>
      <c r="DG82" s="29"/>
      <c r="DH82" s="48"/>
      <c r="DI82" s="48"/>
      <c r="DL82" s="49"/>
      <c r="DM82" s="29"/>
      <c r="DN82" s="48"/>
      <c r="DO82" s="48"/>
      <c r="DQ82" s="48"/>
      <c r="DR82" s="48"/>
      <c r="DS82" s="7"/>
      <c r="DU82" s="29"/>
      <c r="DV82" s="47"/>
      <c r="DW82" s="47"/>
      <c r="DX82" s="2"/>
      <c r="DY82" s="47"/>
      <c r="DZ82" s="47"/>
      <c r="EA82" s="29"/>
      <c r="EC82" s="50"/>
      <c r="EF82" s="49"/>
      <c r="EG82" s="29"/>
      <c r="EH82" s="48"/>
      <c r="EI82" s="48"/>
      <c r="EK82" s="48"/>
      <c r="EL82" s="48"/>
      <c r="EM82" s="7"/>
      <c r="EO82" s="29"/>
      <c r="EP82" s="47"/>
      <c r="EQ82" s="47"/>
      <c r="ER82" s="2"/>
      <c r="ES82" s="47"/>
      <c r="ET82" s="47"/>
      <c r="EU82" s="29"/>
      <c r="EV82" s="48"/>
      <c r="EW82" s="48"/>
      <c r="EZ82" s="49"/>
      <c r="FA82" s="29"/>
      <c r="FB82" s="48"/>
      <c r="FC82" s="48"/>
      <c r="FE82" s="48"/>
      <c r="FF82" s="48"/>
      <c r="FG82" s="7"/>
      <c r="FI82" s="29"/>
      <c r="FJ82" s="47"/>
      <c r="FK82" s="47"/>
      <c r="FL82" s="2"/>
      <c r="FM82" s="47"/>
      <c r="FN82" s="47"/>
      <c r="FO82" s="29"/>
      <c r="FP82" s="48"/>
      <c r="FQ82" s="48"/>
      <c r="FT82" s="49"/>
      <c r="FU82" s="29"/>
      <c r="FV82" s="48"/>
      <c r="FW82" s="48"/>
      <c r="FY82" s="48"/>
      <c r="FZ82" s="48"/>
      <c r="GA82" s="7"/>
      <c r="GI82" s="51"/>
      <c r="GN82" s="49"/>
      <c r="GU82" s="7"/>
      <c r="HC82" s="51"/>
      <c r="HH82" s="49"/>
      <c r="HO82" s="7"/>
      <c r="HW82" s="51"/>
      <c r="IB82" s="49"/>
      <c r="II82" s="7"/>
      <c r="IQ82" s="51"/>
      <c r="IV82" s="49"/>
    </row>
    <row r="83" spans="1:256" s="4" customFormat="1" ht="13.5" customHeight="1" x14ac:dyDescent="0.25">
      <c r="A83" s="62"/>
      <c r="B83" s="2"/>
      <c r="C83" s="7"/>
      <c r="E83" s="29"/>
      <c r="F83" s="47"/>
      <c r="G83" s="48"/>
      <c r="H83" s="2"/>
      <c r="I83" s="47"/>
      <c r="J83" s="48"/>
      <c r="K83" s="29"/>
      <c r="L83" s="48"/>
      <c r="M83" s="48"/>
      <c r="P83" s="49"/>
      <c r="Q83" s="29"/>
      <c r="R83" s="48"/>
      <c r="S83" s="48"/>
      <c r="U83" s="48"/>
      <c r="V83" s="48"/>
      <c r="W83" s="7"/>
      <c r="Y83" s="29"/>
      <c r="Z83" s="47"/>
      <c r="AA83" s="47"/>
      <c r="AB83" s="2"/>
      <c r="AC83" s="47"/>
      <c r="AD83" s="47"/>
      <c r="AE83" s="29"/>
      <c r="AF83" s="48"/>
      <c r="AG83" s="48"/>
      <c r="AJ83" s="49"/>
      <c r="AK83" s="29"/>
      <c r="AM83" s="48"/>
      <c r="AO83" s="48"/>
      <c r="AP83" s="48"/>
      <c r="AQ83" s="7"/>
      <c r="AS83" s="29"/>
      <c r="AT83" s="47"/>
      <c r="AU83" s="47"/>
      <c r="AV83" s="2"/>
      <c r="AW83" s="47"/>
      <c r="AX83" s="47"/>
      <c r="AY83" s="29"/>
      <c r="AZ83" s="48"/>
      <c r="BA83" s="48"/>
      <c r="BD83" s="49"/>
      <c r="BE83" s="29"/>
      <c r="BF83" s="48"/>
      <c r="BG83" s="48"/>
      <c r="BI83" s="48"/>
      <c r="BJ83" s="48"/>
      <c r="BK83" s="7"/>
      <c r="BM83" s="29"/>
      <c r="BN83" s="47"/>
      <c r="BO83" s="47"/>
      <c r="BP83" s="2"/>
      <c r="BQ83" s="47"/>
      <c r="BR83" s="47"/>
      <c r="BS83" s="25"/>
      <c r="BT83" s="48"/>
      <c r="BU83" s="48"/>
      <c r="BX83" s="49"/>
      <c r="BY83" s="29"/>
      <c r="BZ83" s="48"/>
      <c r="CA83" s="48"/>
      <c r="CC83" s="48"/>
      <c r="CD83" s="48"/>
      <c r="CE83" s="29"/>
      <c r="CG83" s="29"/>
      <c r="CH83" s="47"/>
      <c r="CI83" s="47"/>
      <c r="CJ83" s="2"/>
      <c r="CK83" s="47"/>
      <c r="CL83" s="47"/>
      <c r="CM83" s="29"/>
      <c r="CN83" s="48"/>
      <c r="CO83" s="48"/>
      <c r="CR83" s="49"/>
      <c r="CS83" s="29"/>
      <c r="CT83" s="48"/>
      <c r="CU83" s="48"/>
      <c r="CW83" s="48"/>
      <c r="CX83" s="48"/>
      <c r="CY83" s="7"/>
      <c r="DA83" s="29"/>
      <c r="DB83" s="47"/>
      <c r="DC83" s="47"/>
      <c r="DD83" s="2"/>
      <c r="DE83" s="47"/>
      <c r="DF83" s="47"/>
      <c r="DG83" s="29"/>
      <c r="DH83" s="48"/>
      <c r="DI83" s="48"/>
      <c r="DL83" s="49"/>
      <c r="DM83" s="29"/>
      <c r="DN83" s="48"/>
      <c r="DO83" s="48"/>
      <c r="DQ83" s="48"/>
      <c r="DR83" s="48"/>
      <c r="DS83" s="7"/>
      <c r="DU83" s="29"/>
      <c r="DV83" s="47"/>
      <c r="DW83" s="47"/>
      <c r="DX83" s="2"/>
      <c r="DY83" s="47"/>
      <c r="DZ83" s="47"/>
      <c r="EA83" s="29"/>
      <c r="EC83" s="50"/>
      <c r="EF83" s="49"/>
      <c r="EG83" s="29"/>
      <c r="EH83" s="48"/>
      <c r="EI83" s="48"/>
      <c r="EK83" s="48"/>
      <c r="EL83" s="48"/>
      <c r="EM83" s="7"/>
      <c r="EO83" s="29"/>
      <c r="EP83" s="47"/>
      <c r="EQ83" s="47"/>
      <c r="ER83" s="2"/>
      <c r="ES83" s="47"/>
      <c r="ET83" s="47"/>
      <c r="EU83" s="29"/>
      <c r="EV83" s="48"/>
      <c r="EW83" s="48"/>
      <c r="EZ83" s="49"/>
      <c r="FA83" s="29"/>
      <c r="FB83" s="48"/>
      <c r="FC83" s="48"/>
      <c r="FE83" s="48"/>
      <c r="FF83" s="48"/>
      <c r="FG83" s="7"/>
      <c r="FI83" s="29"/>
      <c r="FJ83" s="47"/>
      <c r="FK83" s="47"/>
      <c r="FL83" s="2"/>
      <c r="FM83" s="47"/>
      <c r="FN83" s="47"/>
      <c r="FO83" s="29"/>
      <c r="FP83" s="48"/>
      <c r="FQ83" s="48"/>
      <c r="FT83" s="49"/>
      <c r="FU83" s="29"/>
      <c r="FV83" s="48"/>
      <c r="FW83" s="48"/>
      <c r="FY83" s="48"/>
      <c r="FZ83" s="48"/>
      <c r="GA83" s="7"/>
      <c r="GI83" s="51"/>
      <c r="GN83" s="49"/>
      <c r="GU83" s="7"/>
      <c r="HC83" s="51"/>
      <c r="HH83" s="49"/>
      <c r="HO83" s="7"/>
      <c r="HW83" s="51"/>
      <c r="IB83" s="49"/>
      <c r="II83" s="7"/>
      <c r="IQ83" s="51"/>
      <c r="IV83" s="49"/>
    </row>
    <row r="84" spans="1:256" ht="13.5" customHeight="1" x14ac:dyDescent="0.25">
      <c r="A84" s="62"/>
      <c r="C84" s="7"/>
      <c r="D84" s="4"/>
      <c r="E84" s="29"/>
      <c r="F84" s="47"/>
      <c r="G84" s="48"/>
      <c r="I84" s="47"/>
      <c r="J84" s="48"/>
      <c r="K84" s="29"/>
      <c r="L84" s="48"/>
      <c r="M84" s="48"/>
      <c r="N84" s="4"/>
      <c r="O84" s="4"/>
      <c r="P84" s="49"/>
      <c r="Q84" s="29"/>
      <c r="R84" s="48"/>
      <c r="S84" s="48"/>
      <c r="T84" s="4"/>
      <c r="U84" s="48"/>
      <c r="V84" s="48"/>
      <c r="W84" s="7"/>
      <c r="X84" s="4"/>
      <c r="Y84" s="29"/>
      <c r="Z84" s="47"/>
      <c r="AA84" s="47"/>
      <c r="AC84" s="47"/>
      <c r="AD84" s="47"/>
      <c r="AE84" s="29"/>
      <c r="AF84" s="48"/>
      <c r="AG84" s="48"/>
      <c r="AH84" s="4"/>
      <c r="AI84" s="4"/>
      <c r="AJ84" s="49"/>
      <c r="AK84" s="29"/>
      <c r="AL84" s="4"/>
      <c r="AM84" s="48"/>
      <c r="AN84" s="4"/>
      <c r="AO84" s="48"/>
      <c r="AP84" s="48"/>
      <c r="AQ84" s="7"/>
      <c r="AR84" s="4"/>
      <c r="AS84" s="29"/>
      <c r="AT84" s="47"/>
      <c r="AU84" s="47"/>
      <c r="AW84" s="47"/>
      <c r="AX84" s="47"/>
      <c r="AY84" s="29"/>
      <c r="AZ84" s="48"/>
      <c r="BA84" s="48"/>
      <c r="BB84" s="4"/>
      <c r="BC84" s="4"/>
      <c r="BD84" s="49"/>
      <c r="BE84" s="29"/>
      <c r="BF84" s="48"/>
      <c r="BG84" s="48"/>
      <c r="BH84" s="4"/>
      <c r="BI84" s="48"/>
      <c r="BJ84" s="48"/>
      <c r="BK84" s="7"/>
      <c r="BL84" s="4"/>
      <c r="BM84" s="29"/>
      <c r="BN84" s="47"/>
      <c r="BO84" s="47"/>
      <c r="BQ84" s="47"/>
      <c r="BR84" s="47"/>
      <c r="BS84" s="25"/>
      <c r="BT84" s="48"/>
      <c r="BU84" s="48"/>
      <c r="BV84" s="4"/>
      <c r="BW84" s="4"/>
      <c r="BX84" s="49"/>
      <c r="BY84" s="29"/>
      <c r="BZ84" s="48"/>
      <c r="CA84" s="48"/>
      <c r="CB84" s="4"/>
      <c r="CC84" s="48"/>
      <c r="CD84" s="48"/>
      <c r="CE84" s="29"/>
      <c r="CF84" s="4"/>
      <c r="CG84" s="29"/>
      <c r="CH84" s="47"/>
      <c r="CI84" s="47"/>
      <c r="CK84" s="47"/>
      <c r="CL84" s="47"/>
      <c r="CM84" s="29"/>
      <c r="CN84" s="48"/>
      <c r="CO84" s="48"/>
      <c r="CP84" s="4"/>
      <c r="CQ84" s="4"/>
      <c r="CR84" s="49"/>
      <c r="CS84" s="29"/>
      <c r="CT84" s="48"/>
      <c r="CU84" s="48"/>
      <c r="CV84" s="4"/>
      <c r="CW84" s="48"/>
      <c r="CX84" s="48"/>
      <c r="CY84" s="7"/>
      <c r="CZ84" s="4"/>
      <c r="DA84" s="29"/>
      <c r="DB84" s="47"/>
      <c r="DC84" s="47"/>
      <c r="DE84" s="47"/>
      <c r="DF84" s="47"/>
      <c r="DG84" s="29"/>
      <c r="DH84" s="48"/>
      <c r="DI84" s="48"/>
      <c r="DJ84" s="4"/>
      <c r="DK84" s="4"/>
      <c r="DL84" s="49"/>
      <c r="DM84" s="29"/>
      <c r="DN84" s="48"/>
      <c r="DO84" s="48"/>
      <c r="DP84" s="4"/>
      <c r="DQ84" s="48"/>
      <c r="DR84" s="48"/>
      <c r="DS84" s="7"/>
      <c r="DT84" s="4"/>
      <c r="DU84" s="29"/>
      <c r="DV84" s="47"/>
      <c r="DW84" s="47"/>
      <c r="DY84" s="47"/>
      <c r="DZ84" s="47"/>
      <c r="EA84" s="29"/>
      <c r="EB84" s="4"/>
      <c r="EC84" s="50"/>
      <c r="ED84" s="4"/>
      <c r="EE84" s="4"/>
      <c r="EF84" s="49"/>
      <c r="EG84" s="29"/>
      <c r="EH84" s="48"/>
      <c r="EI84" s="48"/>
      <c r="EJ84" s="4"/>
      <c r="EK84" s="48"/>
      <c r="EL84" s="48"/>
      <c r="EM84" s="7"/>
      <c r="EN84" s="4"/>
      <c r="EO84" s="29"/>
      <c r="EP84" s="47"/>
      <c r="EQ84" s="47"/>
      <c r="ES84" s="47"/>
      <c r="ET84" s="47"/>
      <c r="EU84" s="29"/>
      <c r="EV84" s="48"/>
      <c r="EW84" s="48"/>
      <c r="EX84" s="4"/>
      <c r="EY84" s="4"/>
      <c r="EZ84" s="49"/>
      <c r="FA84" s="29"/>
      <c r="FB84" s="48"/>
      <c r="FC84" s="48"/>
      <c r="FD84" s="4"/>
      <c r="FE84" s="48"/>
      <c r="FF84" s="48"/>
      <c r="FG84" s="7"/>
      <c r="FH84" s="4"/>
      <c r="FI84" s="29"/>
      <c r="FJ84" s="47"/>
      <c r="FK84" s="47"/>
      <c r="FM84" s="47"/>
      <c r="FN84" s="47"/>
      <c r="FO84" s="29"/>
      <c r="FP84" s="48"/>
      <c r="FQ84" s="48"/>
      <c r="FR84" s="4"/>
      <c r="FS84" s="4"/>
      <c r="FT84" s="49"/>
      <c r="FU84" s="29"/>
      <c r="FV84" s="48"/>
      <c r="FW84" s="48"/>
      <c r="FX84" s="4"/>
      <c r="FY84" s="48"/>
      <c r="FZ84" s="48"/>
      <c r="GA84" s="19"/>
      <c r="GI84" s="56"/>
      <c r="GN84" s="57"/>
      <c r="GU84" s="19"/>
      <c r="HC84" s="56"/>
      <c r="HH84" s="57"/>
      <c r="HO84" s="19"/>
      <c r="HW84" s="56"/>
      <c r="IB84" s="57"/>
      <c r="II84" s="19"/>
      <c r="IQ84" s="56"/>
      <c r="IV84" s="57"/>
    </row>
    <row r="85" spans="1:256" ht="13.5" customHeight="1" x14ac:dyDescent="0.25">
      <c r="A85" s="62"/>
      <c r="C85" s="7"/>
      <c r="D85" s="4"/>
      <c r="E85" s="29"/>
      <c r="F85" s="47"/>
      <c r="G85" s="48"/>
      <c r="I85" s="47"/>
      <c r="J85" s="48"/>
      <c r="K85" s="29"/>
      <c r="L85" s="48"/>
      <c r="M85" s="48"/>
      <c r="N85" s="4"/>
      <c r="O85" s="4"/>
      <c r="P85" s="49"/>
      <c r="Q85" s="29"/>
      <c r="R85" s="48"/>
      <c r="S85" s="48"/>
      <c r="T85" s="4"/>
      <c r="U85" s="48"/>
      <c r="V85" s="48"/>
      <c r="W85" s="7"/>
      <c r="X85" s="4"/>
      <c r="Y85" s="29"/>
      <c r="Z85" s="47"/>
      <c r="AA85" s="47"/>
      <c r="AC85" s="47"/>
      <c r="AD85" s="47"/>
      <c r="AE85" s="29"/>
      <c r="AF85" s="48"/>
      <c r="AG85" s="48"/>
      <c r="AH85" s="4"/>
      <c r="AI85" s="4"/>
      <c r="AJ85" s="49"/>
      <c r="AK85" s="29"/>
      <c r="AL85" s="4"/>
      <c r="AM85" s="48"/>
      <c r="AN85" s="4"/>
      <c r="AO85" s="48"/>
      <c r="AP85" s="48"/>
      <c r="AQ85" s="7"/>
      <c r="AR85" s="4"/>
      <c r="AS85" s="29"/>
      <c r="AT85" s="47"/>
      <c r="AU85" s="47"/>
      <c r="AW85" s="47"/>
      <c r="AX85" s="47"/>
      <c r="AY85" s="29"/>
      <c r="AZ85" s="48"/>
      <c r="BA85" s="48"/>
      <c r="BB85" s="4"/>
      <c r="BC85" s="4"/>
      <c r="BD85" s="49"/>
      <c r="BE85" s="29"/>
      <c r="BF85" s="48"/>
      <c r="BG85" s="48"/>
      <c r="BH85" s="4"/>
      <c r="BI85" s="48"/>
      <c r="BJ85" s="48"/>
      <c r="BK85" s="7"/>
      <c r="BL85" s="4"/>
      <c r="BM85" s="29"/>
      <c r="BN85" s="47"/>
      <c r="BO85" s="47"/>
      <c r="BQ85" s="47"/>
      <c r="BR85" s="47"/>
      <c r="BS85" s="25"/>
      <c r="BT85" s="48"/>
      <c r="BU85" s="48"/>
      <c r="BV85" s="4"/>
      <c r="BW85" s="4"/>
      <c r="BX85" s="49"/>
      <c r="BY85" s="29"/>
      <c r="BZ85" s="48"/>
      <c r="CA85" s="48"/>
      <c r="CB85" s="4"/>
      <c r="CC85" s="48"/>
      <c r="CD85" s="48"/>
      <c r="CE85" s="29"/>
      <c r="CF85" s="4"/>
      <c r="CG85" s="29"/>
      <c r="CH85" s="47"/>
      <c r="CI85" s="47"/>
      <c r="CK85" s="47"/>
      <c r="CL85" s="47"/>
      <c r="CM85" s="29"/>
      <c r="CN85" s="48"/>
      <c r="CO85" s="48"/>
      <c r="CP85" s="4"/>
      <c r="CQ85" s="4"/>
      <c r="CR85" s="49"/>
      <c r="CS85" s="29"/>
      <c r="CT85" s="48"/>
      <c r="CU85" s="48"/>
      <c r="CV85" s="4"/>
      <c r="CW85" s="48"/>
      <c r="CX85" s="48"/>
      <c r="CY85" s="7"/>
      <c r="CZ85" s="4"/>
      <c r="DA85" s="29"/>
      <c r="DB85" s="47"/>
      <c r="DC85" s="47"/>
      <c r="DE85" s="47"/>
      <c r="DF85" s="47"/>
      <c r="DG85" s="29"/>
      <c r="DH85" s="48"/>
      <c r="DI85" s="48"/>
      <c r="DJ85" s="4"/>
      <c r="DK85" s="4"/>
      <c r="DL85" s="49"/>
      <c r="DM85" s="29"/>
      <c r="DN85" s="48"/>
      <c r="DO85" s="48"/>
      <c r="DP85" s="4"/>
      <c r="DQ85" s="48"/>
      <c r="DR85" s="48"/>
      <c r="DS85" s="7"/>
      <c r="DT85" s="4"/>
      <c r="DU85" s="29"/>
      <c r="DV85" s="47"/>
      <c r="DW85" s="47"/>
      <c r="DY85" s="47"/>
      <c r="DZ85" s="47"/>
      <c r="EA85" s="29"/>
      <c r="EB85" s="4"/>
      <c r="EC85" s="50"/>
      <c r="ED85" s="4"/>
      <c r="EE85" s="4"/>
      <c r="EF85" s="49"/>
      <c r="EG85" s="29"/>
      <c r="EH85" s="48"/>
      <c r="EI85" s="48"/>
      <c r="EJ85" s="4"/>
      <c r="EK85" s="48"/>
      <c r="EL85" s="48"/>
      <c r="EM85" s="7"/>
      <c r="EN85" s="4"/>
      <c r="EO85" s="29"/>
      <c r="EP85" s="47"/>
      <c r="EQ85" s="47"/>
      <c r="ES85" s="47"/>
      <c r="ET85" s="47"/>
      <c r="EU85" s="29"/>
      <c r="EV85" s="48"/>
      <c r="EW85" s="48"/>
      <c r="EX85" s="4"/>
      <c r="EY85" s="4"/>
      <c r="EZ85" s="49"/>
      <c r="FA85" s="29"/>
      <c r="FB85" s="48"/>
      <c r="FC85" s="48"/>
      <c r="FD85" s="4"/>
      <c r="FE85" s="48"/>
      <c r="FF85" s="48"/>
      <c r="FG85" s="7"/>
      <c r="FH85" s="4"/>
      <c r="FI85" s="29"/>
      <c r="FJ85" s="47"/>
      <c r="FK85" s="47"/>
      <c r="FM85" s="47"/>
      <c r="FN85" s="47"/>
      <c r="FO85" s="29"/>
      <c r="FP85" s="48"/>
      <c r="FQ85" s="48"/>
      <c r="FR85" s="4"/>
      <c r="FS85" s="4"/>
      <c r="FT85" s="49"/>
      <c r="FU85" s="29"/>
      <c r="FV85" s="48"/>
      <c r="FW85" s="48"/>
      <c r="FX85" s="4"/>
      <c r="FY85" s="48"/>
      <c r="FZ85" s="48"/>
      <c r="GA85" s="19"/>
      <c r="GI85" s="56"/>
      <c r="GN85" s="57"/>
      <c r="GU85" s="19"/>
      <c r="HC85" s="56"/>
      <c r="HH85" s="57"/>
      <c r="HO85" s="19"/>
      <c r="HW85" s="56"/>
      <c r="IB85" s="57"/>
      <c r="II85" s="19"/>
      <c r="IQ85" s="56"/>
      <c r="IV85" s="57"/>
    </row>
    <row r="86" spans="1:256" ht="13.5" customHeight="1" x14ac:dyDescent="0.25">
      <c r="A86" s="62"/>
      <c r="C86" s="7"/>
      <c r="D86" s="4"/>
      <c r="E86" s="29"/>
      <c r="F86" s="47"/>
      <c r="G86" s="48"/>
      <c r="I86" s="47"/>
      <c r="J86" s="48"/>
      <c r="K86" s="29"/>
      <c r="L86" s="48"/>
      <c r="M86" s="48"/>
      <c r="N86" s="4"/>
      <c r="O86" s="4"/>
      <c r="P86" s="49"/>
      <c r="Q86" s="29"/>
      <c r="R86" s="48"/>
      <c r="S86" s="48"/>
      <c r="T86" s="4"/>
      <c r="U86" s="48"/>
      <c r="V86" s="48"/>
      <c r="W86" s="7"/>
      <c r="X86" s="4"/>
      <c r="Y86" s="29"/>
      <c r="Z86" s="47"/>
      <c r="AA86" s="47"/>
      <c r="AC86" s="47"/>
      <c r="AD86" s="47"/>
      <c r="AE86" s="29"/>
      <c r="AF86" s="48"/>
      <c r="AG86" s="48"/>
      <c r="AH86" s="4"/>
      <c r="AI86" s="4"/>
      <c r="AJ86" s="49"/>
      <c r="AK86" s="29"/>
      <c r="AL86" s="4"/>
      <c r="AM86" s="48"/>
      <c r="AN86" s="4"/>
      <c r="AO86" s="48"/>
      <c r="AP86" s="48"/>
      <c r="AQ86" s="7"/>
      <c r="AR86" s="4"/>
      <c r="AS86" s="29"/>
      <c r="AT86" s="47"/>
      <c r="AU86" s="47"/>
      <c r="AW86" s="47"/>
      <c r="AX86" s="47"/>
      <c r="AY86" s="29"/>
      <c r="AZ86" s="48"/>
      <c r="BA86" s="48"/>
      <c r="BB86" s="4"/>
      <c r="BC86" s="4"/>
      <c r="BD86" s="49"/>
      <c r="BE86" s="29"/>
      <c r="BF86" s="48"/>
      <c r="BG86" s="48"/>
      <c r="BH86" s="4"/>
      <c r="BI86" s="48"/>
      <c r="BJ86" s="48"/>
      <c r="BK86" s="7"/>
      <c r="BL86" s="4"/>
      <c r="BM86" s="29"/>
      <c r="BN86" s="47"/>
      <c r="BO86" s="47"/>
      <c r="BQ86" s="47"/>
      <c r="BR86" s="47"/>
      <c r="BS86" s="25"/>
      <c r="BT86" s="48"/>
      <c r="BU86" s="48"/>
      <c r="BV86" s="4"/>
      <c r="BW86" s="4"/>
      <c r="BX86" s="49"/>
      <c r="BY86" s="29"/>
      <c r="BZ86" s="48"/>
      <c r="CA86" s="48"/>
      <c r="CB86" s="4"/>
      <c r="CC86" s="48"/>
      <c r="CD86" s="48"/>
      <c r="CE86" s="29"/>
      <c r="CF86" s="4"/>
      <c r="CG86" s="29"/>
      <c r="CH86" s="47"/>
      <c r="CI86" s="47"/>
      <c r="CK86" s="47"/>
      <c r="CL86" s="47"/>
      <c r="CM86" s="29"/>
      <c r="CN86" s="48"/>
      <c r="CO86" s="48"/>
      <c r="CP86" s="4"/>
      <c r="CQ86" s="4"/>
      <c r="CR86" s="49"/>
      <c r="CS86" s="29"/>
      <c r="CT86" s="48"/>
      <c r="CU86" s="48"/>
      <c r="CV86" s="4"/>
      <c r="CW86" s="48"/>
      <c r="CX86" s="48"/>
      <c r="CY86" s="7"/>
      <c r="CZ86" s="4"/>
      <c r="DA86" s="29"/>
      <c r="DB86" s="47"/>
      <c r="DC86" s="47"/>
      <c r="DE86" s="47"/>
      <c r="DF86" s="47"/>
      <c r="DG86" s="29"/>
      <c r="DH86" s="48"/>
      <c r="DI86" s="48"/>
      <c r="DJ86" s="4"/>
      <c r="DK86" s="4"/>
      <c r="DL86" s="49"/>
      <c r="DM86" s="29"/>
      <c r="DN86" s="48"/>
      <c r="DO86" s="48"/>
      <c r="DP86" s="4"/>
      <c r="DQ86" s="48"/>
      <c r="DR86" s="48"/>
      <c r="DS86" s="7"/>
      <c r="DT86" s="4"/>
      <c r="DU86" s="29"/>
      <c r="DV86" s="47"/>
      <c r="DW86" s="47"/>
      <c r="DY86" s="47"/>
      <c r="DZ86" s="47"/>
      <c r="EA86" s="29"/>
      <c r="EB86" s="4"/>
      <c r="EC86" s="50"/>
      <c r="ED86" s="4"/>
      <c r="EE86" s="4"/>
      <c r="EF86" s="49"/>
      <c r="EG86" s="29"/>
      <c r="EH86" s="48"/>
      <c r="EI86" s="48"/>
      <c r="EJ86" s="4"/>
      <c r="EK86" s="48"/>
      <c r="EL86" s="48"/>
      <c r="EM86" s="7"/>
      <c r="EN86" s="4"/>
      <c r="EO86" s="29"/>
      <c r="EP86" s="47"/>
      <c r="EQ86" s="47"/>
      <c r="ES86" s="47"/>
      <c r="ET86" s="47"/>
      <c r="EU86" s="29"/>
      <c r="EV86" s="48"/>
      <c r="EW86" s="48"/>
      <c r="EX86" s="4"/>
      <c r="EY86" s="4"/>
      <c r="EZ86" s="49"/>
      <c r="FA86" s="29"/>
      <c r="FB86" s="48"/>
      <c r="FC86" s="48"/>
      <c r="FD86" s="4"/>
      <c r="FE86" s="48"/>
      <c r="FF86" s="48"/>
      <c r="FG86" s="7"/>
      <c r="FH86" s="4"/>
      <c r="FI86" s="29"/>
      <c r="FJ86" s="47"/>
      <c r="FK86" s="47"/>
      <c r="FM86" s="47"/>
      <c r="FN86" s="47"/>
      <c r="FO86" s="29"/>
      <c r="FP86" s="48"/>
      <c r="FQ86" s="48"/>
      <c r="FR86" s="4"/>
      <c r="FS86" s="4"/>
      <c r="FT86" s="49"/>
      <c r="FU86" s="29"/>
      <c r="FV86" s="48"/>
      <c r="FW86" s="48"/>
      <c r="FX86" s="4"/>
      <c r="FY86" s="48"/>
      <c r="FZ86" s="48"/>
      <c r="GA86" s="19"/>
      <c r="GI86" s="56"/>
      <c r="GN86" s="57"/>
      <c r="GU86" s="19"/>
      <c r="HC86" s="56"/>
      <c r="HH86" s="57"/>
      <c r="HO86" s="19"/>
      <c r="HW86" s="56"/>
      <c r="IB86" s="57"/>
      <c r="II86" s="19"/>
      <c r="IQ86" s="56"/>
      <c r="IV86" s="57"/>
    </row>
    <row r="87" spans="1:256" ht="13.5" customHeight="1" x14ac:dyDescent="0.25">
      <c r="A87" s="62"/>
      <c r="C87" s="7"/>
      <c r="D87" s="4"/>
      <c r="E87" s="29"/>
      <c r="F87" s="47"/>
      <c r="G87" s="48"/>
      <c r="I87" s="47"/>
      <c r="J87" s="48"/>
      <c r="K87" s="29"/>
      <c r="L87" s="48"/>
      <c r="M87" s="48"/>
      <c r="N87" s="4"/>
      <c r="O87" s="4"/>
      <c r="P87" s="49"/>
      <c r="Q87" s="29"/>
      <c r="R87" s="48"/>
      <c r="S87" s="48"/>
      <c r="T87" s="4"/>
      <c r="U87" s="48"/>
      <c r="V87" s="48"/>
      <c r="W87" s="7"/>
      <c r="X87" s="4"/>
      <c r="Y87" s="29"/>
      <c r="Z87" s="47"/>
      <c r="AA87" s="47"/>
      <c r="AC87" s="47"/>
      <c r="AD87" s="47"/>
      <c r="AE87" s="29"/>
      <c r="AF87" s="48"/>
      <c r="AG87" s="48"/>
      <c r="AH87" s="4"/>
      <c r="AI87" s="4"/>
      <c r="AJ87" s="49"/>
      <c r="AK87" s="29"/>
      <c r="AL87" s="4"/>
      <c r="AM87" s="48"/>
      <c r="AN87" s="4"/>
      <c r="AO87" s="48"/>
      <c r="AP87" s="48"/>
      <c r="AQ87" s="7"/>
      <c r="AR87" s="4"/>
      <c r="AS87" s="29"/>
      <c r="AT87" s="47"/>
      <c r="AU87" s="47"/>
      <c r="AW87" s="47"/>
      <c r="AX87" s="47"/>
      <c r="AY87" s="29"/>
      <c r="AZ87" s="48"/>
      <c r="BA87" s="48"/>
      <c r="BB87" s="4"/>
      <c r="BC87" s="4"/>
      <c r="BD87" s="49"/>
      <c r="BE87" s="29"/>
      <c r="BF87" s="48"/>
      <c r="BG87" s="48"/>
      <c r="BH87" s="4"/>
      <c r="BI87" s="48"/>
      <c r="BJ87" s="48"/>
      <c r="BK87" s="7"/>
      <c r="BL87" s="4"/>
      <c r="BM87" s="29"/>
      <c r="BN87" s="47"/>
      <c r="BO87" s="47"/>
      <c r="BQ87" s="47"/>
      <c r="BR87" s="47"/>
      <c r="BS87" s="25"/>
      <c r="BT87" s="48"/>
      <c r="BU87" s="48"/>
      <c r="BV87" s="4"/>
      <c r="BW87" s="4"/>
      <c r="BX87" s="49"/>
      <c r="BY87" s="29"/>
      <c r="BZ87" s="48"/>
      <c r="CA87" s="48"/>
      <c r="CB87" s="4"/>
      <c r="CC87" s="48"/>
      <c r="CD87" s="48"/>
      <c r="CE87" s="29"/>
      <c r="CF87" s="4"/>
      <c r="CG87" s="29"/>
      <c r="CH87" s="47"/>
      <c r="CI87" s="47"/>
      <c r="CK87" s="47"/>
      <c r="CL87" s="47"/>
      <c r="CM87" s="29"/>
      <c r="CN87" s="48"/>
      <c r="CO87" s="48"/>
      <c r="CP87" s="4"/>
      <c r="CQ87" s="4"/>
      <c r="CR87" s="49"/>
      <c r="CS87" s="29"/>
      <c r="CT87" s="48"/>
      <c r="CU87" s="48"/>
      <c r="CV87" s="4"/>
      <c r="CW87" s="48"/>
      <c r="CX87" s="48"/>
      <c r="CY87" s="7"/>
      <c r="CZ87" s="4"/>
      <c r="DA87" s="29"/>
      <c r="DB87" s="47"/>
      <c r="DC87" s="47"/>
      <c r="DE87" s="47"/>
      <c r="DF87" s="47"/>
      <c r="DG87" s="29"/>
      <c r="DH87" s="48"/>
      <c r="DI87" s="48"/>
      <c r="DJ87" s="4"/>
      <c r="DK87" s="4"/>
      <c r="DL87" s="49"/>
      <c r="DM87" s="29"/>
      <c r="DN87" s="48"/>
      <c r="DO87" s="48"/>
      <c r="DP87" s="4"/>
      <c r="DQ87" s="48"/>
      <c r="DR87" s="48"/>
      <c r="DS87" s="7"/>
      <c r="DT87" s="4"/>
      <c r="DU87" s="29"/>
      <c r="DV87" s="47"/>
      <c r="DW87" s="47"/>
      <c r="DY87" s="47"/>
      <c r="DZ87" s="47"/>
      <c r="EA87" s="29"/>
      <c r="EB87" s="4"/>
      <c r="EC87" s="50"/>
      <c r="ED87" s="4"/>
      <c r="EE87" s="4"/>
      <c r="EF87" s="49"/>
      <c r="EG87" s="29"/>
      <c r="EH87" s="48"/>
      <c r="EI87" s="48"/>
      <c r="EJ87" s="4"/>
      <c r="EK87" s="48"/>
      <c r="EL87" s="48"/>
      <c r="EM87" s="7"/>
      <c r="EN87" s="4"/>
      <c r="EO87" s="29"/>
      <c r="EP87" s="47"/>
      <c r="EQ87" s="47"/>
      <c r="ES87" s="47"/>
      <c r="ET87" s="47"/>
      <c r="EU87" s="29"/>
      <c r="EV87" s="48"/>
      <c r="EW87" s="48"/>
      <c r="EX87" s="4"/>
      <c r="EY87" s="4"/>
      <c r="EZ87" s="49"/>
      <c r="FA87" s="29"/>
      <c r="FB87" s="48"/>
      <c r="FC87" s="48"/>
      <c r="FD87" s="4"/>
      <c r="FE87" s="48"/>
      <c r="FF87" s="48"/>
      <c r="FG87" s="7"/>
      <c r="FH87" s="4"/>
      <c r="FI87" s="29"/>
      <c r="FJ87" s="47"/>
      <c r="FK87" s="47"/>
      <c r="FM87" s="47"/>
      <c r="FN87" s="47"/>
      <c r="FO87" s="29"/>
      <c r="FP87" s="48"/>
      <c r="FQ87" s="48"/>
      <c r="FR87" s="4"/>
      <c r="FS87" s="4"/>
      <c r="FT87" s="49"/>
      <c r="FU87" s="29"/>
      <c r="FV87" s="48"/>
      <c r="FW87" s="48"/>
      <c r="FX87" s="4"/>
      <c r="FY87" s="48"/>
      <c r="FZ87" s="48"/>
      <c r="GA87" s="19"/>
      <c r="GI87" s="56"/>
      <c r="GN87" s="57"/>
      <c r="GU87" s="19"/>
      <c r="HC87" s="56"/>
      <c r="HH87" s="57"/>
      <c r="HO87" s="19"/>
      <c r="HW87" s="56"/>
      <c r="IB87" s="57"/>
      <c r="II87" s="19"/>
      <c r="IQ87" s="56"/>
      <c r="IV87" s="57"/>
    </row>
    <row r="88" spans="1:256" ht="13.5" customHeight="1" x14ac:dyDescent="0.25">
      <c r="A88" s="62"/>
      <c r="C88" s="7"/>
      <c r="D88" s="4"/>
      <c r="E88" s="29"/>
      <c r="F88" s="47"/>
      <c r="G88" s="48"/>
      <c r="I88" s="47"/>
      <c r="J88" s="48"/>
      <c r="K88" s="29"/>
      <c r="L88" s="48"/>
      <c r="M88" s="48"/>
      <c r="N88" s="4"/>
      <c r="O88" s="4"/>
      <c r="P88" s="49"/>
      <c r="Q88" s="29"/>
      <c r="R88" s="48"/>
      <c r="S88" s="48"/>
      <c r="T88" s="4"/>
      <c r="U88" s="48"/>
      <c r="V88" s="48"/>
      <c r="W88" s="7"/>
      <c r="X88" s="4"/>
      <c r="Y88" s="29"/>
      <c r="Z88" s="47"/>
      <c r="AA88" s="47"/>
      <c r="AC88" s="47"/>
      <c r="AD88" s="47"/>
      <c r="AE88" s="29"/>
      <c r="AF88" s="48"/>
      <c r="AG88" s="48"/>
      <c r="AH88" s="4"/>
      <c r="AI88" s="4"/>
      <c r="AJ88" s="49"/>
      <c r="AK88" s="29"/>
      <c r="AL88" s="4"/>
      <c r="AM88" s="48"/>
      <c r="AN88" s="4"/>
      <c r="AO88" s="48"/>
      <c r="AP88" s="48"/>
      <c r="AQ88" s="7"/>
      <c r="AR88" s="4"/>
      <c r="AS88" s="29"/>
      <c r="AT88" s="47"/>
      <c r="AU88" s="47"/>
      <c r="AW88" s="47"/>
      <c r="AX88" s="47"/>
      <c r="AY88" s="29"/>
      <c r="AZ88" s="48"/>
      <c r="BA88" s="48"/>
      <c r="BB88" s="4"/>
      <c r="BC88" s="4"/>
      <c r="BD88" s="49"/>
      <c r="BE88" s="29"/>
      <c r="BF88" s="48"/>
      <c r="BG88" s="48"/>
      <c r="BH88" s="4"/>
      <c r="BI88" s="48"/>
      <c r="BJ88" s="48"/>
      <c r="BK88" s="7"/>
      <c r="BL88" s="4"/>
      <c r="BM88" s="29"/>
      <c r="BN88" s="47"/>
      <c r="BO88" s="47"/>
      <c r="BQ88" s="47"/>
      <c r="BR88" s="47"/>
      <c r="BS88" s="25"/>
      <c r="BT88" s="48"/>
      <c r="BU88" s="48"/>
      <c r="BV88" s="4"/>
      <c r="BW88" s="4"/>
      <c r="BX88" s="49"/>
      <c r="BY88" s="29"/>
      <c r="BZ88" s="48"/>
      <c r="CA88" s="48"/>
      <c r="CB88" s="4"/>
      <c r="CC88" s="48"/>
      <c r="CD88" s="48"/>
      <c r="CE88" s="29"/>
      <c r="CF88" s="4"/>
      <c r="CG88" s="29"/>
      <c r="CH88" s="47"/>
      <c r="CI88" s="47"/>
      <c r="CK88" s="47"/>
      <c r="CL88" s="47"/>
      <c r="CM88" s="29"/>
      <c r="CN88" s="48"/>
      <c r="CO88" s="48"/>
      <c r="CP88" s="4"/>
      <c r="CQ88" s="4"/>
      <c r="CR88" s="49"/>
      <c r="CS88" s="29"/>
      <c r="CT88" s="48"/>
      <c r="CU88" s="48"/>
      <c r="CV88" s="4"/>
      <c r="CW88" s="48"/>
      <c r="CX88" s="48"/>
      <c r="CY88" s="7"/>
      <c r="CZ88" s="4"/>
      <c r="DA88" s="29"/>
      <c r="DB88" s="47"/>
      <c r="DC88" s="47"/>
      <c r="DE88" s="47"/>
      <c r="DF88" s="47"/>
      <c r="DG88" s="29"/>
      <c r="DH88" s="48"/>
      <c r="DI88" s="48"/>
      <c r="DJ88" s="4"/>
      <c r="DK88" s="4"/>
      <c r="DL88" s="49"/>
      <c r="DM88" s="29"/>
      <c r="DN88" s="48"/>
      <c r="DO88" s="48"/>
      <c r="DP88" s="4"/>
      <c r="DQ88" s="48"/>
      <c r="DR88" s="48"/>
      <c r="DS88" s="7"/>
      <c r="DT88" s="4"/>
      <c r="DU88" s="29"/>
      <c r="DV88" s="47"/>
      <c r="DW88" s="47"/>
      <c r="DY88" s="47"/>
      <c r="DZ88" s="47"/>
      <c r="EA88" s="29"/>
      <c r="EB88" s="4"/>
      <c r="EC88" s="50"/>
      <c r="ED88" s="4"/>
      <c r="EE88" s="4"/>
      <c r="EF88" s="49"/>
      <c r="EG88" s="29"/>
      <c r="EH88" s="48"/>
      <c r="EI88" s="48"/>
      <c r="EJ88" s="4"/>
      <c r="EK88" s="48"/>
      <c r="EL88" s="48"/>
      <c r="EM88" s="7"/>
      <c r="EN88" s="4"/>
      <c r="EO88" s="29"/>
      <c r="EP88" s="47"/>
      <c r="EQ88" s="47"/>
      <c r="ES88" s="47"/>
      <c r="ET88" s="47"/>
      <c r="EU88" s="29"/>
      <c r="EV88" s="48"/>
      <c r="EW88" s="48"/>
      <c r="EX88" s="4"/>
      <c r="EY88" s="4"/>
      <c r="EZ88" s="49"/>
      <c r="FA88" s="29"/>
      <c r="FB88" s="48"/>
      <c r="FC88" s="48"/>
      <c r="FD88" s="4"/>
      <c r="FE88" s="48"/>
      <c r="FF88" s="48"/>
      <c r="FG88" s="7"/>
      <c r="FH88" s="4"/>
      <c r="FI88" s="29"/>
      <c r="FJ88" s="47"/>
      <c r="FK88" s="47"/>
      <c r="FM88" s="47"/>
      <c r="FN88" s="47"/>
      <c r="FO88" s="29"/>
      <c r="FP88" s="48"/>
      <c r="FQ88" s="48"/>
      <c r="FR88" s="4"/>
      <c r="FS88" s="4"/>
      <c r="FT88" s="49"/>
      <c r="FU88" s="29"/>
      <c r="FV88" s="48"/>
      <c r="FW88" s="48"/>
      <c r="FX88" s="4"/>
      <c r="FY88" s="48"/>
      <c r="FZ88" s="48"/>
      <c r="GA88" s="19"/>
      <c r="GI88" s="56"/>
      <c r="GN88" s="57"/>
      <c r="GU88" s="19"/>
      <c r="HC88" s="56"/>
      <c r="HH88" s="57"/>
      <c r="HO88" s="19"/>
      <c r="HW88" s="56"/>
      <c r="IB88" s="57"/>
      <c r="II88" s="19"/>
      <c r="IQ88" s="56"/>
      <c r="IV88" s="57"/>
    </row>
    <row r="89" spans="1:256" ht="13.5" customHeight="1" x14ac:dyDescent="0.25">
      <c r="A89" s="62"/>
      <c r="C89" s="7"/>
      <c r="D89" s="4"/>
      <c r="E89" s="29"/>
      <c r="F89" s="47"/>
      <c r="G89" s="48"/>
      <c r="I89" s="47"/>
      <c r="J89" s="48"/>
      <c r="K89" s="29"/>
      <c r="L89" s="48"/>
      <c r="M89" s="48"/>
      <c r="N89" s="4"/>
      <c r="O89" s="4"/>
      <c r="P89" s="49"/>
      <c r="Q89" s="29"/>
      <c r="R89" s="48"/>
      <c r="S89" s="48"/>
      <c r="T89" s="4"/>
      <c r="U89" s="48"/>
      <c r="V89" s="48"/>
      <c r="W89" s="7"/>
      <c r="X89" s="4"/>
      <c r="Y89" s="29"/>
      <c r="Z89" s="47"/>
      <c r="AA89" s="47"/>
      <c r="AC89" s="47"/>
      <c r="AD89" s="47"/>
      <c r="AE89" s="29"/>
      <c r="AF89" s="48"/>
      <c r="AG89" s="48"/>
      <c r="AH89" s="4"/>
      <c r="AI89" s="4"/>
      <c r="AJ89" s="49"/>
      <c r="AK89" s="29"/>
      <c r="AL89" s="4"/>
      <c r="AM89" s="48"/>
      <c r="AN89" s="4"/>
      <c r="AO89" s="48"/>
      <c r="AP89" s="48"/>
      <c r="AQ89" s="7"/>
      <c r="AR89" s="4"/>
      <c r="AS89" s="29"/>
      <c r="AT89" s="47"/>
      <c r="AU89" s="47"/>
      <c r="AW89" s="47"/>
      <c r="AX89" s="47"/>
      <c r="AY89" s="29"/>
      <c r="AZ89" s="48"/>
      <c r="BA89" s="48"/>
      <c r="BB89" s="4"/>
      <c r="BC89" s="4"/>
      <c r="BD89" s="49"/>
      <c r="BE89" s="29"/>
      <c r="BF89" s="48"/>
      <c r="BG89" s="48"/>
      <c r="BH89" s="4"/>
      <c r="BI89" s="48"/>
      <c r="BJ89" s="48"/>
      <c r="BK89" s="7"/>
      <c r="BL89" s="4"/>
      <c r="BM89" s="29"/>
      <c r="BN89" s="47"/>
      <c r="BO89" s="47"/>
      <c r="BQ89" s="47"/>
      <c r="BR89" s="47"/>
      <c r="BS89" s="25"/>
      <c r="BT89" s="48"/>
      <c r="BU89" s="48"/>
      <c r="BV89" s="4"/>
      <c r="BW89" s="4"/>
      <c r="BX89" s="49"/>
      <c r="BY89" s="29"/>
      <c r="BZ89" s="48"/>
      <c r="CA89" s="48"/>
      <c r="CB89" s="4"/>
      <c r="CC89" s="48"/>
      <c r="CD89" s="48"/>
      <c r="CE89" s="29"/>
      <c r="CF89" s="4"/>
      <c r="CG89" s="29"/>
      <c r="CH89" s="47"/>
      <c r="CI89" s="47"/>
      <c r="CK89" s="47"/>
      <c r="CL89" s="47"/>
      <c r="CM89" s="29"/>
      <c r="CN89" s="48"/>
      <c r="CO89" s="48"/>
      <c r="CP89" s="4"/>
      <c r="CQ89" s="4"/>
      <c r="CR89" s="49"/>
      <c r="CS89" s="29"/>
      <c r="CT89" s="48"/>
      <c r="CU89" s="48"/>
      <c r="CV89" s="4"/>
      <c r="CW89" s="48"/>
      <c r="CX89" s="48"/>
      <c r="CY89" s="7"/>
      <c r="CZ89" s="4"/>
      <c r="DA89" s="29"/>
      <c r="DB89" s="47"/>
      <c r="DC89" s="47"/>
      <c r="DE89" s="47"/>
      <c r="DF89" s="47"/>
      <c r="DG89" s="29"/>
      <c r="DH89" s="48"/>
      <c r="DI89" s="48"/>
      <c r="DJ89" s="4"/>
      <c r="DK89" s="4"/>
      <c r="DL89" s="49"/>
      <c r="DM89" s="29"/>
      <c r="DN89" s="48"/>
      <c r="DO89" s="48"/>
      <c r="DP89" s="4"/>
      <c r="DQ89" s="48"/>
      <c r="DR89" s="48"/>
      <c r="DS89" s="7"/>
      <c r="DT89" s="4"/>
      <c r="DU89" s="29"/>
      <c r="DV89" s="47"/>
      <c r="DW89" s="47"/>
      <c r="DY89" s="47"/>
      <c r="DZ89" s="47"/>
      <c r="EA89" s="29"/>
      <c r="EB89" s="4"/>
      <c r="EC89" s="50"/>
      <c r="ED89" s="4"/>
      <c r="EE89" s="4"/>
      <c r="EF89" s="49"/>
      <c r="EG89" s="29"/>
      <c r="EH89" s="48"/>
      <c r="EI89" s="48"/>
      <c r="EJ89" s="4"/>
      <c r="EK89" s="48"/>
      <c r="EL89" s="48"/>
      <c r="EM89" s="7"/>
      <c r="EN89" s="4"/>
      <c r="EO89" s="29"/>
      <c r="EP89" s="47"/>
      <c r="EQ89" s="47"/>
      <c r="ES89" s="47"/>
      <c r="ET89" s="47"/>
      <c r="EU89" s="29"/>
      <c r="EV89" s="48"/>
      <c r="EW89" s="48"/>
      <c r="EX89" s="4"/>
      <c r="EY89" s="4"/>
      <c r="EZ89" s="49"/>
      <c r="FA89" s="29"/>
      <c r="FB89" s="48"/>
      <c r="FC89" s="48"/>
      <c r="FD89" s="4"/>
      <c r="FE89" s="48"/>
      <c r="FF89" s="48"/>
      <c r="FG89" s="7"/>
      <c r="FH89" s="4"/>
      <c r="FI89" s="29"/>
      <c r="FJ89" s="47"/>
      <c r="FK89" s="47"/>
      <c r="FM89" s="47"/>
      <c r="FN89" s="47"/>
      <c r="FO89" s="29"/>
      <c r="FP89" s="48"/>
      <c r="FQ89" s="48"/>
      <c r="FR89" s="4"/>
      <c r="FS89" s="4"/>
      <c r="FT89" s="49"/>
      <c r="FU89" s="29"/>
      <c r="FV89" s="48"/>
      <c r="FW89" s="48"/>
      <c r="FX89" s="4"/>
      <c r="FY89" s="48"/>
      <c r="FZ89" s="48"/>
      <c r="GA89" s="19"/>
      <c r="GI89" s="56"/>
      <c r="GN89" s="57"/>
      <c r="GU89" s="19"/>
      <c r="HC89" s="56"/>
      <c r="HH89" s="57"/>
      <c r="HO89" s="19"/>
      <c r="HW89" s="56"/>
      <c r="IB89" s="57"/>
      <c r="II89" s="19"/>
      <c r="IQ89" s="56"/>
      <c r="IV89" s="57"/>
    </row>
    <row r="90" spans="1:256" ht="13.5" customHeight="1" x14ac:dyDescent="0.25">
      <c r="A90" s="62"/>
      <c r="C90" s="7"/>
      <c r="D90" s="4"/>
      <c r="E90" s="29"/>
      <c r="F90" s="47"/>
      <c r="G90" s="48"/>
      <c r="I90" s="47"/>
      <c r="J90" s="48"/>
      <c r="K90" s="29"/>
      <c r="L90" s="48"/>
      <c r="M90" s="48"/>
      <c r="N90" s="4"/>
      <c r="O90" s="4"/>
      <c r="P90" s="49"/>
      <c r="Q90" s="29"/>
      <c r="R90" s="48"/>
      <c r="S90" s="48"/>
      <c r="T90" s="4"/>
      <c r="U90" s="48"/>
      <c r="V90" s="48"/>
      <c r="W90" s="7"/>
      <c r="X90" s="4"/>
      <c r="Y90" s="29"/>
      <c r="Z90" s="47"/>
      <c r="AA90" s="47"/>
      <c r="AC90" s="47"/>
      <c r="AD90" s="47"/>
      <c r="AE90" s="29"/>
      <c r="AF90" s="48"/>
      <c r="AG90" s="48"/>
      <c r="AH90" s="4"/>
      <c r="AI90" s="4"/>
      <c r="AJ90" s="49"/>
      <c r="AK90" s="29"/>
      <c r="AL90" s="4"/>
      <c r="AM90" s="48"/>
      <c r="AN90" s="4"/>
      <c r="AO90" s="48"/>
      <c r="AP90" s="48"/>
      <c r="AQ90" s="7"/>
      <c r="AR90" s="4"/>
      <c r="AS90" s="29"/>
      <c r="AT90" s="47"/>
      <c r="AU90" s="47"/>
      <c r="AW90" s="47"/>
      <c r="AX90" s="47"/>
      <c r="AY90" s="29"/>
      <c r="AZ90" s="48"/>
      <c r="BA90" s="48"/>
      <c r="BB90" s="4"/>
      <c r="BC90" s="4"/>
      <c r="BD90" s="49"/>
      <c r="BE90" s="29"/>
      <c r="BF90" s="48"/>
      <c r="BG90" s="48"/>
      <c r="BH90" s="4"/>
      <c r="BI90" s="48"/>
      <c r="BJ90" s="48"/>
      <c r="BK90" s="7"/>
      <c r="BL90" s="4"/>
      <c r="BM90" s="29"/>
      <c r="BN90" s="47"/>
      <c r="BO90" s="47"/>
      <c r="BQ90" s="47"/>
      <c r="BR90" s="47"/>
      <c r="BS90" s="25"/>
      <c r="BT90" s="48"/>
      <c r="BU90" s="48"/>
      <c r="BV90" s="4"/>
      <c r="BW90" s="4"/>
      <c r="BX90" s="49"/>
      <c r="BY90" s="29"/>
      <c r="BZ90" s="48"/>
      <c r="CA90" s="48"/>
      <c r="CB90" s="4"/>
      <c r="CC90" s="48"/>
      <c r="CD90" s="48"/>
      <c r="CE90" s="29"/>
      <c r="CF90" s="4"/>
      <c r="CG90" s="29"/>
      <c r="CH90" s="47"/>
      <c r="CI90" s="47"/>
      <c r="CK90" s="47"/>
      <c r="CL90" s="47"/>
      <c r="CM90" s="29"/>
      <c r="CN90" s="48"/>
      <c r="CO90" s="48"/>
      <c r="CP90" s="4"/>
      <c r="CQ90" s="4"/>
      <c r="CR90" s="49"/>
      <c r="CS90" s="29"/>
      <c r="CT90" s="48"/>
      <c r="CU90" s="48"/>
      <c r="CV90" s="4"/>
      <c r="CW90" s="48"/>
      <c r="CX90" s="48"/>
      <c r="CY90" s="7"/>
      <c r="CZ90" s="4"/>
      <c r="DA90" s="29"/>
      <c r="DB90" s="47"/>
      <c r="DC90" s="47"/>
      <c r="DE90" s="47"/>
      <c r="DF90" s="47"/>
      <c r="DG90" s="29"/>
      <c r="DH90" s="48"/>
      <c r="DI90" s="48"/>
      <c r="DJ90" s="4"/>
      <c r="DK90" s="4"/>
      <c r="DL90" s="49"/>
      <c r="DM90" s="29"/>
      <c r="DN90" s="48"/>
      <c r="DO90" s="48"/>
      <c r="DP90" s="4"/>
      <c r="DQ90" s="48"/>
      <c r="DR90" s="48"/>
      <c r="DS90" s="7"/>
      <c r="DT90" s="4"/>
      <c r="DU90" s="29"/>
      <c r="DV90" s="47"/>
      <c r="DW90" s="47"/>
      <c r="DY90" s="47"/>
      <c r="DZ90" s="47"/>
      <c r="EA90" s="29"/>
      <c r="EB90" s="4"/>
      <c r="EC90" s="50"/>
      <c r="ED90" s="4"/>
      <c r="EE90" s="4"/>
      <c r="EF90" s="49"/>
      <c r="EG90" s="29"/>
      <c r="EH90" s="48"/>
      <c r="EI90" s="48"/>
      <c r="EJ90" s="4"/>
      <c r="EK90" s="48"/>
      <c r="EL90" s="48"/>
      <c r="EM90" s="7"/>
      <c r="EN90" s="4"/>
      <c r="EO90" s="29"/>
      <c r="EP90" s="47"/>
      <c r="EQ90" s="47"/>
      <c r="ES90" s="47"/>
      <c r="ET90" s="47"/>
      <c r="EU90" s="29"/>
      <c r="EV90" s="48"/>
      <c r="EW90" s="48"/>
      <c r="EX90" s="4"/>
      <c r="EY90" s="4"/>
      <c r="EZ90" s="49"/>
      <c r="FA90" s="29"/>
      <c r="FB90" s="48"/>
      <c r="FC90" s="48"/>
      <c r="FD90" s="4"/>
      <c r="FE90" s="48"/>
      <c r="FF90" s="48"/>
      <c r="FG90" s="7"/>
      <c r="FH90" s="4"/>
      <c r="FI90" s="29"/>
      <c r="FJ90" s="47"/>
      <c r="FK90" s="47"/>
      <c r="FM90" s="47"/>
      <c r="FN90" s="47"/>
      <c r="FO90" s="29"/>
      <c r="FP90" s="48"/>
      <c r="FQ90" s="48"/>
      <c r="FR90" s="4"/>
      <c r="FS90" s="4"/>
      <c r="FT90" s="49"/>
      <c r="FU90" s="29"/>
      <c r="FV90" s="48"/>
      <c r="FW90" s="48"/>
      <c r="FX90" s="4"/>
      <c r="FY90" s="48"/>
      <c r="FZ90" s="48"/>
      <c r="GA90" s="19"/>
      <c r="GI90" s="56"/>
      <c r="GN90" s="57"/>
      <c r="GU90" s="19"/>
      <c r="HC90" s="56"/>
      <c r="HH90" s="57"/>
      <c r="HO90" s="19"/>
      <c r="HW90" s="56"/>
      <c r="IB90" s="57"/>
      <c r="II90" s="19"/>
      <c r="IQ90" s="56"/>
      <c r="IV90" s="57"/>
    </row>
    <row r="91" spans="1:256" ht="13.5" customHeight="1" x14ac:dyDescent="0.25">
      <c r="A91" s="62"/>
      <c r="C91" s="7"/>
      <c r="D91" s="4"/>
      <c r="E91" s="29"/>
      <c r="F91" s="47"/>
      <c r="G91" s="48"/>
      <c r="I91" s="47"/>
      <c r="J91" s="48"/>
      <c r="K91" s="29"/>
      <c r="L91" s="48"/>
      <c r="M91" s="48"/>
      <c r="N91" s="4"/>
      <c r="O91" s="4"/>
      <c r="P91" s="49"/>
      <c r="Q91" s="29"/>
      <c r="R91" s="48"/>
      <c r="S91" s="48"/>
      <c r="T91" s="4"/>
      <c r="U91" s="48"/>
      <c r="V91" s="48"/>
      <c r="W91" s="7"/>
      <c r="X91" s="4"/>
      <c r="Y91" s="29"/>
      <c r="Z91" s="47"/>
      <c r="AA91" s="47"/>
      <c r="AC91" s="47"/>
      <c r="AD91" s="47"/>
      <c r="AE91" s="29"/>
      <c r="AF91" s="48"/>
      <c r="AG91" s="48"/>
      <c r="AH91" s="4"/>
      <c r="AI91" s="4"/>
      <c r="AJ91" s="49"/>
      <c r="AK91" s="29"/>
      <c r="AL91" s="4"/>
      <c r="AM91" s="48"/>
      <c r="AN91" s="4"/>
      <c r="AO91" s="48"/>
      <c r="AP91" s="48"/>
      <c r="AQ91" s="7"/>
      <c r="AR91" s="4"/>
      <c r="AS91" s="29"/>
      <c r="AT91" s="47"/>
      <c r="AU91" s="47"/>
      <c r="AW91" s="47"/>
      <c r="AX91" s="47"/>
      <c r="AY91" s="29"/>
      <c r="AZ91" s="48"/>
      <c r="BA91" s="48"/>
      <c r="BB91" s="4"/>
      <c r="BC91" s="4"/>
      <c r="BD91" s="49"/>
      <c r="BE91" s="29"/>
      <c r="BF91" s="48"/>
      <c r="BG91" s="48"/>
      <c r="BH91" s="4"/>
      <c r="BI91" s="48"/>
      <c r="BJ91" s="48"/>
      <c r="BK91" s="7"/>
      <c r="BL91" s="4"/>
      <c r="BM91" s="29"/>
      <c r="BN91" s="47"/>
      <c r="BO91" s="47"/>
      <c r="BQ91" s="47"/>
      <c r="BR91" s="47"/>
      <c r="BS91" s="25"/>
      <c r="BT91" s="48"/>
      <c r="BU91" s="48"/>
      <c r="BV91" s="4"/>
      <c r="BW91" s="4"/>
      <c r="BX91" s="49"/>
      <c r="BY91" s="29"/>
      <c r="BZ91" s="48"/>
      <c r="CA91" s="48"/>
      <c r="CB91" s="4"/>
      <c r="CC91" s="48"/>
      <c r="CD91" s="48"/>
      <c r="CE91" s="29"/>
      <c r="CF91" s="4"/>
      <c r="CG91" s="29"/>
      <c r="CH91" s="47"/>
      <c r="CI91" s="47"/>
      <c r="CK91" s="47"/>
      <c r="CL91" s="47"/>
      <c r="CM91" s="29"/>
      <c r="CN91" s="48"/>
      <c r="CO91" s="48"/>
      <c r="CP91" s="4"/>
      <c r="CQ91" s="4"/>
      <c r="CR91" s="49"/>
      <c r="CS91" s="29"/>
      <c r="CT91" s="48"/>
      <c r="CU91" s="48"/>
      <c r="CV91" s="4"/>
      <c r="CW91" s="48"/>
      <c r="CX91" s="48"/>
      <c r="CY91" s="7"/>
      <c r="CZ91" s="4"/>
      <c r="DA91" s="29"/>
      <c r="DB91" s="47"/>
      <c r="DC91" s="47"/>
      <c r="DE91" s="47"/>
      <c r="DF91" s="47"/>
      <c r="DG91" s="29"/>
      <c r="DH91" s="48"/>
      <c r="DI91" s="48"/>
      <c r="DJ91" s="4"/>
      <c r="DK91" s="4"/>
      <c r="DL91" s="49"/>
      <c r="DM91" s="29"/>
      <c r="DN91" s="48"/>
      <c r="DO91" s="48"/>
      <c r="DP91" s="4"/>
      <c r="DQ91" s="48"/>
      <c r="DR91" s="48"/>
      <c r="DS91" s="7"/>
      <c r="DT91" s="4"/>
      <c r="DU91" s="29"/>
      <c r="DV91" s="47"/>
      <c r="DW91" s="47"/>
      <c r="DY91" s="47"/>
      <c r="DZ91" s="47"/>
      <c r="EA91" s="29"/>
      <c r="EB91" s="4"/>
      <c r="EC91" s="50"/>
      <c r="ED91" s="4"/>
      <c r="EE91" s="4"/>
      <c r="EF91" s="49"/>
      <c r="EG91" s="29"/>
      <c r="EH91" s="48"/>
      <c r="EI91" s="48"/>
      <c r="EJ91" s="4"/>
      <c r="EK91" s="48"/>
      <c r="EL91" s="48"/>
      <c r="EM91" s="7"/>
      <c r="EN91" s="4"/>
      <c r="EO91" s="29"/>
      <c r="EP91" s="47"/>
      <c r="EQ91" s="47"/>
      <c r="ES91" s="47"/>
      <c r="ET91" s="47"/>
      <c r="EU91" s="29"/>
      <c r="EV91" s="48"/>
      <c r="EW91" s="48"/>
      <c r="EX91" s="4"/>
      <c r="EY91" s="4"/>
      <c r="EZ91" s="49"/>
      <c r="FA91" s="29"/>
      <c r="FB91" s="48"/>
      <c r="FC91" s="48"/>
      <c r="FD91" s="4"/>
      <c r="FE91" s="48"/>
      <c r="FF91" s="48"/>
      <c r="FG91" s="7"/>
      <c r="FH91" s="4"/>
      <c r="FI91" s="29"/>
      <c r="FJ91" s="47"/>
      <c r="FK91" s="47"/>
      <c r="FM91" s="47"/>
      <c r="FN91" s="47"/>
      <c r="FO91" s="29"/>
      <c r="FP91" s="48"/>
      <c r="FQ91" s="48"/>
      <c r="FR91" s="4"/>
      <c r="FS91" s="4"/>
      <c r="FT91" s="49"/>
      <c r="FU91" s="29"/>
      <c r="FV91" s="48"/>
      <c r="FW91" s="48"/>
      <c r="FX91" s="4"/>
      <c r="FY91" s="48"/>
      <c r="FZ91" s="48"/>
      <c r="GA91" s="19"/>
      <c r="GI91" s="56"/>
      <c r="GN91" s="57"/>
      <c r="GU91" s="19"/>
      <c r="HC91" s="56"/>
      <c r="HH91" s="57"/>
      <c r="HO91" s="19"/>
      <c r="HW91" s="56"/>
      <c r="IB91" s="57"/>
      <c r="II91" s="19"/>
      <c r="IQ91" s="56"/>
      <c r="IV91" s="57"/>
    </row>
    <row r="92" spans="1:256" ht="13.5" customHeight="1" x14ac:dyDescent="0.25">
      <c r="A92" s="62"/>
      <c r="C92" s="7"/>
      <c r="D92" s="4"/>
      <c r="E92" s="29"/>
      <c r="F92" s="47"/>
      <c r="G92" s="48"/>
      <c r="I92" s="47"/>
      <c r="J92" s="48"/>
      <c r="K92" s="29"/>
      <c r="L92" s="48"/>
      <c r="M92" s="48"/>
      <c r="N92" s="4"/>
      <c r="O92" s="4"/>
      <c r="P92" s="49"/>
      <c r="Q92" s="29"/>
      <c r="R92" s="48"/>
      <c r="S92" s="48"/>
      <c r="T92" s="4"/>
      <c r="U92" s="48"/>
      <c r="V92" s="48"/>
      <c r="W92" s="7"/>
      <c r="X92" s="4"/>
      <c r="Y92" s="29"/>
      <c r="Z92" s="47"/>
      <c r="AA92" s="47"/>
      <c r="AC92" s="47"/>
      <c r="AD92" s="47"/>
      <c r="AE92" s="29"/>
      <c r="AF92" s="48"/>
      <c r="AG92" s="48"/>
      <c r="AH92" s="4"/>
      <c r="AI92" s="4"/>
      <c r="AJ92" s="49"/>
      <c r="AK92" s="29"/>
      <c r="AL92" s="4"/>
      <c r="AM92" s="48"/>
      <c r="AN92" s="4"/>
      <c r="AO92" s="48"/>
      <c r="AP92" s="48"/>
      <c r="AQ92" s="7"/>
      <c r="AR92" s="4"/>
      <c r="AS92" s="29"/>
      <c r="AT92" s="47"/>
      <c r="AU92" s="47"/>
      <c r="AW92" s="47"/>
      <c r="AX92" s="47"/>
      <c r="AY92" s="29"/>
      <c r="AZ92" s="48"/>
      <c r="BA92" s="48"/>
      <c r="BB92" s="4"/>
      <c r="BC92" s="4"/>
      <c r="BD92" s="49"/>
      <c r="BE92" s="29"/>
      <c r="BF92" s="48"/>
      <c r="BG92" s="48"/>
      <c r="BH92" s="4"/>
      <c r="BI92" s="48"/>
      <c r="BJ92" s="48"/>
      <c r="BK92" s="7"/>
      <c r="BL92" s="4"/>
      <c r="BM92" s="29"/>
      <c r="BN92" s="47"/>
      <c r="BO92" s="47"/>
      <c r="BQ92" s="47"/>
      <c r="BR92" s="47"/>
      <c r="BS92" s="25"/>
      <c r="BT92" s="48"/>
      <c r="BU92" s="48"/>
      <c r="BV92" s="4"/>
      <c r="BW92" s="4"/>
      <c r="BX92" s="49"/>
      <c r="BY92" s="29"/>
      <c r="BZ92" s="48"/>
      <c r="CA92" s="48"/>
      <c r="CB92" s="4"/>
      <c r="CC92" s="48"/>
      <c r="CD92" s="48"/>
      <c r="CE92" s="29"/>
      <c r="CF92" s="4"/>
      <c r="CG92" s="29"/>
      <c r="CH92" s="47"/>
      <c r="CI92" s="47"/>
      <c r="CK92" s="47"/>
      <c r="CL92" s="47"/>
      <c r="CM92" s="29"/>
      <c r="CN92" s="48"/>
      <c r="CO92" s="48"/>
      <c r="CP92" s="4"/>
      <c r="CQ92" s="4"/>
      <c r="CR92" s="49"/>
      <c r="CS92" s="29"/>
      <c r="CT92" s="48"/>
      <c r="CU92" s="48"/>
      <c r="CV92" s="4"/>
      <c r="CW92" s="48"/>
      <c r="CX92" s="48"/>
      <c r="CY92" s="7"/>
      <c r="CZ92" s="4"/>
      <c r="DA92" s="29"/>
      <c r="DB92" s="47"/>
      <c r="DC92" s="47"/>
      <c r="DE92" s="47"/>
      <c r="DF92" s="47"/>
      <c r="DG92" s="29"/>
      <c r="DH92" s="48"/>
      <c r="DI92" s="48"/>
      <c r="DJ92" s="4"/>
      <c r="DK92" s="4"/>
      <c r="DL92" s="49"/>
      <c r="DM92" s="29"/>
      <c r="DN92" s="48"/>
      <c r="DO92" s="48"/>
      <c r="DP92" s="4"/>
      <c r="DQ92" s="48"/>
      <c r="DR92" s="48"/>
      <c r="DS92" s="7"/>
      <c r="DT92" s="4"/>
      <c r="DU92" s="29"/>
      <c r="DV92" s="47"/>
      <c r="DW92" s="47"/>
      <c r="DY92" s="47"/>
      <c r="DZ92" s="47"/>
      <c r="EA92" s="29"/>
      <c r="EB92" s="4"/>
      <c r="EC92" s="50"/>
      <c r="ED92" s="4"/>
      <c r="EE92" s="4"/>
      <c r="EF92" s="49"/>
      <c r="EG92" s="29"/>
      <c r="EH92" s="48"/>
      <c r="EI92" s="48"/>
      <c r="EJ92" s="4"/>
      <c r="EK92" s="48"/>
      <c r="EL92" s="48"/>
      <c r="EM92" s="7"/>
      <c r="EN92" s="4"/>
      <c r="EO92" s="29"/>
      <c r="EP92" s="47"/>
      <c r="EQ92" s="47"/>
      <c r="ES92" s="47"/>
      <c r="ET92" s="47"/>
      <c r="EU92" s="29"/>
      <c r="EV92" s="48"/>
      <c r="EW92" s="48"/>
      <c r="EX92" s="4"/>
      <c r="EY92" s="4"/>
      <c r="EZ92" s="49"/>
      <c r="FA92" s="29"/>
      <c r="FB92" s="48"/>
      <c r="FC92" s="48"/>
      <c r="FD92" s="4"/>
      <c r="FE92" s="48"/>
      <c r="FF92" s="48"/>
      <c r="FG92" s="7"/>
      <c r="FH92" s="4"/>
      <c r="FI92" s="29"/>
      <c r="FJ92" s="47"/>
      <c r="FK92" s="47"/>
      <c r="FM92" s="47"/>
      <c r="FN92" s="47"/>
      <c r="FO92" s="29"/>
      <c r="FP92" s="48"/>
      <c r="FQ92" s="48"/>
      <c r="FR92" s="4"/>
      <c r="FS92" s="4"/>
      <c r="FT92" s="49"/>
      <c r="FU92" s="29"/>
      <c r="FV92" s="48"/>
      <c r="FW92" s="48"/>
      <c r="FX92" s="4"/>
      <c r="FY92" s="48"/>
      <c r="FZ92" s="48"/>
      <c r="GA92" s="19"/>
      <c r="GI92" s="56"/>
      <c r="GN92" s="57"/>
      <c r="GU92" s="19"/>
      <c r="HC92" s="56"/>
      <c r="HH92" s="57"/>
      <c r="HO92" s="19"/>
      <c r="HW92" s="56"/>
      <c r="IB92" s="57"/>
      <c r="II92" s="19"/>
      <c r="IQ92" s="56"/>
      <c r="IV92" s="57"/>
    </row>
    <row r="93" spans="1:256" ht="13.5" customHeight="1" x14ac:dyDescent="0.25">
      <c r="A93" s="62"/>
      <c r="C93" s="7"/>
      <c r="D93" s="4"/>
      <c r="E93" s="29"/>
      <c r="F93" s="47"/>
      <c r="G93" s="48"/>
      <c r="I93" s="47"/>
      <c r="J93" s="48"/>
      <c r="K93" s="29"/>
      <c r="L93" s="48"/>
      <c r="M93" s="48"/>
      <c r="N93" s="4"/>
      <c r="O93" s="4"/>
      <c r="P93" s="49"/>
      <c r="Q93" s="29"/>
      <c r="R93" s="48"/>
      <c r="S93" s="48"/>
      <c r="T93" s="4"/>
      <c r="U93" s="48"/>
      <c r="V93" s="48"/>
      <c r="W93" s="7"/>
      <c r="X93" s="4"/>
      <c r="Y93" s="29"/>
      <c r="Z93" s="47"/>
      <c r="AA93" s="47"/>
      <c r="AC93" s="47"/>
      <c r="AD93" s="47"/>
      <c r="AE93" s="29"/>
      <c r="AF93" s="48"/>
      <c r="AG93" s="48"/>
      <c r="AH93" s="4"/>
      <c r="AI93" s="4"/>
      <c r="AJ93" s="49"/>
      <c r="AK93" s="29"/>
      <c r="AL93" s="4"/>
      <c r="AM93" s="48"/>
      <c r="AN93" s="4"/>
      <c r="AO93" s="48"/>
      <c r="AP93" s="48"/>
      <c r="AQ93" s="7"/>
      <c r="AR93" s="4"/>
      <c r="AS93" s="29"/>
      <c r="AT93" s="47"/>
      <c r="AU93" s="47"/>
      <c r="AW93" s="47"/>
      <c r="AX93" s="47"/>
      <c r="AY93" s="29"/>
      <c r="AZ93" s="48"/>
      <c r="BA93" s="48"/>
      <c r="BB93" s="4"/>
      <c r="BC93" s="4"/>
      <c r="BD93" s="49"/>
      <c r="BE93" s="29"/>
      <c r="BF93" s="48"/>
      <c r="BG93" s="48"/>
      <c r="BH93" s="4"/>
      <c r="BI93" s="48"/>
      <c r="BJ93" s="48"/>
      <c r="BK93" s="7"/>
      <c r="BL93" s="4"/>
      <c r="BM93" s="29"/>
      <c r="BN93" s="47"/>
      <c r="BO93" s="47"/>
      <c r="BQ93" s="47"/>
      <c r="BR93" s="47"/>
      <c r="BS93" s="25"/>
      <c r="BT93" s="48"/>
      <c r="BU93" s="48"/>
      <c r="BV93" s="4"/>
      <c r="BW93" s="4"/>
      <c r="BX93" s="49"/>
      <c r="BY93" s="29"/>
      <c r="BZ93" s="48"/>
      <c r="CA93" s="48"/>
      <c r="CB93" s="4"/>
      <c r="CC93" s="48"/>
      <c r="CD93" s="48"/>
      <c r="CE93" s="29"/>
      <c r="CF93" s="4"/>
      <c r="CG93" s="29"/>
      <c r="CH93" s="47"/>
      <c r="CI93" s="47"/>
      <c r="CK93" s="47"/>
      <c r="CL93" s="47"/>
      <c r="CM93" s="29"/>
      <c r="CN93" s="48"/>
      <c r="CO93" s="48"/>
      <c r="CP93" s="4"/>
      <c r="CQ93" s="4"/>
      <c r="CR93" s="49"/>
      <c r="CS93" s="29"/>
      <c r="CT93" s="48"/>
      <c r="CU93" s="48"/>
      <c r="CV93" s="4"/>
      <c r="CW93" s="48"/>
      <c r="CX93" s="48"/>
      <c r="CY93" s="7"/>
      <c r="CZ93" s="4"/>
      <c r="DA93" s="29"/>
      <c r="DB93" s="47"/>
      <c r="DC93" s="47"/>
      <c r="DE93" s="47"/>
      <c r="DF93" s="47"/>
      <c r="DG93" s="29"/>
      <c r="DH93" s="48"/>
      <c r="DI93" s="48"/>
      <c r="DJ93" s="4"/>
      <c r="DK93" s="4"/>
      <c r="DL93" s="49"/>
      <c r="DM93" s="29"/>
      <c r="DN93" s="48"/>
      <c r="DO93" s="48"/>
      <c r="DP93" s="4"/>
      <c r="DQ93" s="48"/>
      <c r="DR93" s="48"/>
      <c r="DS93" s="7"/>
      <c r="DT93" s="4"/>
      <c r="DU93" s="29"/>
      <c r="DV93" s="47"/>
      <c r="DW93" s="47"/>
      <c r="DY93" s="47"/>
      <c r="DZ93" s="47"/>
      <c r="EA93" s="29"/>
      <c r="EB93" s="4"/>
      <c r="EC93" s="50"/>
      <c r="ED93" s="4"/>
      <c r="EE93" s="4"/>
      <c r="EF93" s="49"/>
      <c r="EG93" s="29"/>
      <c r="EH93" s="48"/>
      <c r="EI93" s="48"/>
      <c r="EJ93" s="4"/>
      <c r="EK93" s="48"/>
      <c r="EL93" s="48"/>
      <c r="EM93" s="7"/>
      <c r="EN93" s="4"/>
      <c r="EO93" s="29"/>
      <c r="EP93" s="47"/>
      <c r="EQ93" s="47"/>
      <c r="ES93" s="47"/>
      <c r="ET93" s="47"/>
      <c r="EU93" s="29"/>
      <c r="EV93" s="48"/>
      <c r="EW93" s="48"/>
      <c r="EX93" s="4"/>
      <c r="EY93" s="4"/>
      <c r="EZ93" s="49"/>
      <c r="FA93" s="29"/>
      <c r="FB93" s="48"/>
      <c r="FC93" s="48"/>
      <c r="FD93" s="4"/>
      <c r="FE93" s="48"/>
      <c r="FF93" s="48"/>
      <c r="FG93" s="7"/>
      <c r="FH93" s="4"/>
      <c r="FI93" s="29"/>
      <c r="FJ93" s="47"/>
      <c r="FK93" s="47"/>
      <c r="FM93" s="47"/>
      <c r="FN93" s="47"/>
      <c r="FO93" s="29"/>
      <c r="FP93" s="48"/>
      <c r="FQ93" s="48"/>
      <c r="FR93" s="4"/>
      <c r="FS93" s="4"/>
      <c r="FT93" s="49"/>
      <c r="FU93" s="29"/>
      <c r="FV93" s="48"/>
      <c r="FW93" s="48"/>
      <c r="FX93" s="4"/>
      <c r="FY93" s="48"/>
      <c r="FZ93" s="48"/>
      <c r="GA93" s="19"/>
      <c r="GI93" s="56"/>
      <c r="GN93" s="57"/>
      <c r="GU93" s="19"/>
      <c r="HC93" s="56"/>
      <c r="HH93" s="57"/>
      <c r="HO93" s="19"/>
      <c r="HW93" s="56"/>
      <c r="IB93" s="57"/>
      <c r="II93" s="19"/>
      <c r="IQ93" s="56"/>
      <c r="IV93" s="57"/>
    </row>
    <row r="94" spans="1:256" ht="13.5" customHeight="1" x14ac:dyDescent="0.25">
      <c r="A94" s="62"/>
      <c r="C94" s="7"/>
      <c r="D94" s="4"/>
      <c r="E94" s="29"/>
      <c r="F94" s="47"/>
      <c r="G94" s="48"/>
      <c r="I94" s="47"/>
      <c r="J94" s="48"/>
      <c r="K94" s="29"/>
      <c r="L94" s="48"/>
      <c r="M94" s="48"/>
      <c r="N94" s="4"/>
      <c r="O94" s="4"/>
      <c r="P94" s="49"/>
      <c r="Q94" s="29"/>
      <c r="R94" s="48"/>
      <c r="S94" s="48"/>
      <c r="T94" s="4"/>
      <c r="U94" s="48"/>
      <c r="V94" s="48"/>
      <c r="W94" s="7"/>
      <c r="X94" s="4"/>
      <c r="Y94" s="29"/>
      <c r="Z94" s="47"/>
      <c r="AA94" s="47"/>
      <c r="AC94" s="47"/>
      <c r="AD94" s="47"/>
      <c r="AE94" s="29"/>
      <c r="AF94" s="48"/>
      <c r="AG94" s="48"/>
      <c r="AH94" s="4"/>
      <c r="AI94" s="4"/>
      <c r="AJ94" s="49"/>
      <c r="AK94" s="29"/>
      <c r="AL94" s="4"/>
      <c r="AM94" s="48"/>
      <c r="AN94" s="4"/>
      <c r="AO94" s="48"/>
      <c r="AP94" s="48"/>
      <c r="AQ94" s="7"/>
      <c r="AR94" s="4"/>
      <c r="AS94" s="29"/>
      <c r="AT94" s="47"/>
      <c r="AU94" s="47"/>
      <c r="AW94" s="47"/>
      <c r="AX94" s="47"/>
      <c r="AY94" s="29"/>
      <c r="AZ94" s="48"/>
      <c r="BA94" s="48"/>
      <c r="BB94" s="4"/>
      <c r="BC94" s="4"/>
      <c r="BD94" s="49"/>
      <c r="BE94" s="29"/>
      <c r="BF94" s="48"/>
      <c r="BG94" s="48"/>
      <c r="BH94" s="4"/>
      <c r="BI94" s="48"/>
      <c r="BJ94" s="48"/>
      <c r="BK94" s="7"/>
      <c r="BL94" s="4"/>
      <c r="BM94" s="29"/>
      <c r="BN94" s="47"/>
      <c r="BO94" s="47"/>
      <c r="BQ94" s="47"/>
      <c r="BR94" s="47"/>
      <c r="BS94" s="25"/>
      <c r="BT94" s="48"/>
      <c r="BU94" s="48"/>
      <c r="BV94" s="4"/>
      <c r="BW94" s="4"/>
      <c r="BX94" s="49"/>
      <c r="BY94" s="29"/>
      <c r="BZ94" s="48"/>
      <c r="CA94" s="48"/>
      <c r="CB94" s="4"/>
      <c r="CC94" s="48"/>
      <c r="CD94" s="48"/>
      <c r="CE94" s="29"/>
      <c r="CF94" s="4"/>
      <c r="CG94" s="29"/>
      <c r="CH94" s="47"/>
      <c r="CI94" s="47"/>
      <c r="CK94" s="47"/>
      <c r="CL94" s="47"/>
      <c r="CM94" s="29"/>
      <c r="CN94" s="48"/>
      <c r="CO94" s="48"/>
      <c r="CP94" s="4"/>
      <c r="CQ94" s="4"/>
      <c r="CR94" s="49"/>
      <c r="CS94" s="29"/>
      <c r="CT94" s="48"/>
      <c r="CU94" s="48"/>
      <c r="CV94" s="4"/>
      <c r="CW94" s="48"/>
      <c r="CX94" s="48"/>
      <c r="CY94" s="7"/>
      <c r="CZ94" s="4"/>
      <c r="DA94" s="29"/>
      <c r="DB94" s="47"/>
      <c r="DC94" s="47"/>
      <c r="DE94" s="47"/>
      <c r="DF94" s="47"/>
      <c r="DG94" s="29"/>
      <c r="DH94" s="48"/>
      <c r="DI94" s="48"/>
      <c r="DJ94" s="4"/>
      <c r="DK94" s="4"/>
      <c r="DL94" s="49"/>
      <c r="DM94" s="29"/>
      <c r="DN94" s="48"/>
      <c r="DO94" s="48"/>
      <c r="DP94" s="4"/>
      <c r="DQ94" s="48"/>
      <c r="DR94" s="48"/>
      <c r="DS94" s="7"/>
      <c r="DT94" s="4"/>
      <c r="DU94" s="29"/>
      <c r="DV94" s="47"/>
      <c r="DW94" s="47"/>
      <c r="DY94" s="47"/>
      <c r="DZ94" s="47"/>
      <c r="EA94" s="29"/>
      <c r="EB94" s="4"/>
      <c r="EC94" s="50"/>
      <c r="ED94" s="4"/>
      <c r="EE94" s="4"/>
      <c r="EF94" s="49"/>
      <c r="EG94" s="29"/>
      <c r="EH94" s="48"/>
      <c r="EI94" s="48"/>
      <c r="EJ94" s="4"/>
      <c r="EK94" s="48"/>
      <c r="EL94" s="48"/>
      <c r="EM94" s="7"/>
      <c r="EN94" s="4"/>
      <c r="EO94" s="29"/>
      <c r="EP94" s="47"/>
      <c r="EQ94" s="47"/>
      <c r="ES94" s="47"/>
      <c r="ET94" s="47"/>
      <c r="EU94" s="29"/>
      <c r="EV94" s="48"/>
      <c r="EW94" s="48"/>
      <c r="EX94" s="4"/>
      <c r="EY94" s="4"/>
      <c r="EZ94" s="49"/>
      <c r="FA94" s="29"/>
      <c r="FB94" s="48"/>
      <c r="FC94" s="48"/>
      <c r="FD94" s="4"/>
      <c r="FE94" s="48"/>
      <c r="FF94" s="48"/>
      <c r="FG94" s="7"/>
      <c r="FH94" s="4"/>
      <c r="FI94" s="29"/>
      <c r="FJ94" s="47"/>
      <c r="FK94" s="47"/>
      <c r="FM94" s="47"/>
      <c r="FN94" s="47"/>
      <c r="FO94" s="29"/>
      <c r="FP94" s="48"/>
      <c r="FQ94" s="48"/>
      <c r="FR94" s="4"/>
      <c r="FS94" s="4"/>
      <c r="FT94" s="49"/>
      <c r="FU94" s="29"/>
      <c r="FV94" s="48"/>
      <c r="FW94" s="48"/>
      <c r="FX94" s="4"/>
      <c r="FY94" s="48"/>
      <c r="FZ94" s="48"/>
      <c r="GA94" s="19"/>
      <c r="GI94" s="56"/>
      <c r="GN94" s="57"/>
      <c r="GU94" s="19"/>
      <c r="HC94" s="56"/>
      <c r="HH94" s="57"/>
      <c r="HO94" s="19"/>
      <c r="HW94" s="56"/>
      <c r="IB94" s="57"/>
      <c r="II94" s="19"/>
      <c r="IQ94" s="56"/>
      <c r="IV94" s="57"/>
    </row>
    <row r="95" spans="1:256" ht="13.5" customHeight="1" x14ac:dyDescent="0.25">
      <c r="A95" s="62"/>
      <c r="C95" s="7"/>
      <c r="D95" s="4"/>
      <c r="E95" s="29"/>
      <c r="F95" s="47"/>
      <c r="G95" s="48"/>
      <c r="I95" s="47"/>
      <c r="J95" s="48"/>
      <c r="K95" s="29"/>
      <c r="L95" s="48"/>
      <c r="M95" s="48"/>
      <c r="N95" s="4"/>
      <c r="O95" s="4"/>
      <c r="P95" s="49"/>
      <c r="Q95" s="29"/>
      <c r="R95" s="48"/>
      <c r="S95" s="48"/>
      <c r="T95" s="4"/>
      <c r="U95" s="48"/>
      <c r="V95" s="48"/>
      <c r="W95" s="7"/>
      <c r="X95" s="4"/>
      <c r="Y95" s="29"/>
      <c r="Z95" s="47"/>
      <c r="AA95" s="47"/>
      <c r="AC95" s="47"/>
      <c r="AD95" s="47"/>
      <c r="AE95" s="29"/>
      <c r="AF95" s="48"/>
      <c r="AG95" s="48"/>
      <c r="AH95" s="4"/>
      <c r="AI95" s="4"/>
      <c r="AJ95" s="49"/>
      <c r="AK95" s="29"/>
      <c r="AL95" s="4"/>
      <c r="AM95" s="48"/>
      <c r="AN95" s="4"/>
      <c r="AO95" s="48"/>
      <c r="AP95" s="48"/>
      <c r="AQ95" s="7"/>
      <c r="AR95" s="4"/>
      <c r="AS95" s="29"/>
      <c r="AT95" s="47"/>
      <c r="AU95" s="47"/>
      <c r="AW95" s="47"/>
      <c r="AX95" s="47"/>
      <c r="AY95" s="29"/>
      <c r="AZ95" s="48"/>
      <c r="BA95" s="48"/>
      <c r="BB95" s="4"/>
      <c r="BC95" s="4"/>
      <c r="BD95" s="49"/>
      <c r="BE95" s="29"/>
      <c r="BF95" s="48"/>
      <c r="BG95" s="48"/>
      <c r="BH95" s="4"/>
      <c r="BI95" s="48"/>
      <c r="BJ95" s="48"/>
      <c r="BK95" s="7"/>
      <c r="BL95" s="4"/>
      <c r="BM95" s="29"/>
      <c r="BN95" s="47"/>
      <c r="BO95" s="47"/>
      <c r="BQ95" s="47"/>
      <c r="BR95" s="47"/>
      <c r="BS95" s="25"/>
      <c r="BT95" s="48"/>
      <c r="BU95" s="48"/>
      <c r="BV95" s="4"/>
      <c r="BW95" s="4"/>
      <c r="BX95" s="49"/>
      <c r="BY95" s="29"/>
      <c r="BZ95" s="48"/>
      <c r="CA95" s="48"/>
      <c r="CB95" s="4"/>
      <c r="CC95" s="48"/>
      <c r="CD95" s="48"/>
      <c r="CE95" s="29"/>
      <c r="CF95" s="4"/>
      <c r="CG95" s="29"/>
      <c r="CH95" s="47"/>
      <c r="CI95" s="47"/>
      <c r="CK95" s="47"/>
      <c r="CL95" s="47"/>
      <c r="CM95" s="29"/>
      <c r="CN95" s="48"/>
      <c r="CO95" s="48"/>
      <c r="CP95" s="4"/>
      <c r="CQ95" s="4"/>
      <c r="CR95" s="49"/>
      <c r="CS95" s="29"/>
      <c r="CT95" s="48"/>
      <c r="CU95" s="48"/>
      <c r="CV95" s="4"/>
      <c r="CW95" s="48"/>
      <c r="CX95" s="48"/>
      <c r="CY95" s="7"/>
      <c r="CZ95" s="4"/>
      <c r="DA95" s="29"/>
      <c r="DB95" s="47"/>
      <c r="DC95" s="47"/>
      <c r="DE95" s="47"/>
      <c r="DF95" s="47"/>
      <c r="DG95" s="29"/>
      <c r="DH95" s="48"/>
      <c r="DI95" s="48"/>
      <c r="DJ95" s="4"/>
      <c r="DK95" s="4"/>
      <c r="DL95" s="49"/>
      <c r="DM95" s="29"/>
      <c r="DN95" s="48"/>
      <c r="DO95" s="48"/>
      <c r="DP95" s="4"/>
      <c r="DQ95" s="48"/>
      <c r="DR95" s="48"/>
      <c r="DS95" s="7"/>
      <c r="DT95" s="4"/>
      <c r="DU95" s="29"/>
      <c r="DV95" s="47"/>
      <c r="DW95" s="47"/>
      <c r="DY95" s="47"/>
      <c r="DZ95" s="47"/>
      <c r="EA95" s="29"/>
      <c r="EB95" s="4"/>
      <c r="EC95" s="50"/>
      <c r="ED95" s="4"/>
      <c r="EE95" s="4"/>
      <c r="EF95" s="49"/>
      <c r="EG95" s="29"/>
      <c r="EH95" s="48"/>
      <c r="EI95" s="48"/>
      <c r="EJ95" s="4"/>
      <c r="EK95" s="48"/>
      <c r="EL95" s="48"/>
      <c r="EM95" s="7"/>
      <c r="EN95" s="4"/>
      <c r="EO95" s="29"/>
      <c r="EP95" s="47"/>
      <c r="EQ95" s="47"/>
      <c r="ES95" s="47"/>
      <c r="ET95" s="47"/>
      <c r="EU95" s="29"/>
      <c r="EV95" s="48"/>
      <c r="EW95" s="48"/>
      <c r="EX95" s="4"/>
      <c r="EY95" s="4"/>
      <c r="EZ95" s="49"/>
      <c r="FA95" s="29"/>
      <c r="FB95" s="48"/>
      <c r="FC95" s="48"/>
      <c r="FD95" s="4"/>
      <c r="FE95" s="48"/>
      <c r="FF95" s="48"/>
      <c r="FG95" s="7"/>
      <c r="FH95" s="4"/>
      <c r="FI95" s="29"/>
      <c r="FJ95" s="47"/>
      <c r="FK95" s="47"/>
      <c r="FM95" s="47"/>
      <c r="FN95" s="47"/>
      <c r="FO95" s="29"/>
      <c r="FP95" s="48"/>
      <c r="FQ95" s="48"/>
      <c r="FR95" s="4"/>
      <c r="FS95" s="4"/>
      <c r="FT95" s="49"/>
      <c r="FU95" s="29"/>
      <c r="FV95" s="48"/>
      <c r="FW95" s="48"/>
      <c r="FX95" s="4"/>
      <c r="FY95" s="48"/>
      <c r="FZ95" s="48"/>
      <c r="GA95" s="19"/>
      <c r="GI95" s="56"/>
      <c r="GN95" s="57"/>
      <c r="GU95" s="19"/>
      <c r="HC95" s="56"/>
      <c r="HH95" s="57"/>
      <c r="HO95" s="19"/>
      <c r="HW95" s="56"/>
      <c r="IB95" s="57"/>
      <c r="II95" s="19"/>
      <c r="IQ95" s="56"/>
      <c r="IV95" s="57"/>
    </row>
    <row r="96" spans="1:256" ht="13.5" customHeight="1" x14ac:dyDescent="0.25">
      <c r="A96" s="62"/>
      <c r="C96" s="7"/>
      <c r="D96" s="4"/>
      <c r="E96" s="29"/>
      <c r="F96" s="47"/>
      <c r="G96" s="48"/>
      <c r="I96" s="47"/>
      <c r="J96" s="48"/>
      <c r="K96" s="29"/>
      <c r="L96" s="48"/>
      <c r="M96" s="48"/>
      <c r="N96" s="4"/>
      <c r="O96" s="4"/>
      <c r="P96" s="49"/>
      <c r="Q96" s="29"/>
      <c r="R96" s="48"/>
      <c r="S96" s="48"/>
      <c r="T96" s="4"/>
      <c r="U96" s="48"/>
      <c r="V96" s="48"/>
      <c r="W96" s="7"/>
      <c r="X96" s="4"/>
      <c r="Y96" s="29"/>
      <c r="Z96" s="47"/>
      <c r="AA96" s="47"/>
      <c r="AC96" s="47"/>
      <c r="AD96" s="47"/>
      <c r="AE96" s="29"/>
      <c r="AF96" s="48"/>
      <c r="AG96" s="48"/>
      <c r="AH96" s="4"/>
      <c r="AI96" s="4"/>
      <c r="AJ96" s="49"/>
      <c r="AK96" s="29"/>
      <c r="AL96" s="4"/>
      <c r="AM96" s="48"/>
      <c r="AN96" s="4"/>
      <c r="AO96" s="48"/>
      <c r="AP96" s="48"/>
      <c r="AQ96" s="7"/>
      <c r="AR96" s="4"/>
      <c r="AS96" s="29"/>
      <c r="AT96" s="47"/>
      <c r="AU96" s="47"/>
      <c r="AW96" s="47"/>
      <c r="AX96" s="47"/>
      <c r="AY96" s="29"/>
      <c r="AZ96" s="48"/>
      <c r="BA96" s="48"/>
      <c r="BB96" s="4"/>
      <c r="BC96" s="4"/>
      <c r="BD96" s="49"/>
      <c r="BE96" s="29"/>
      <c r="BF96" s="48"/>
      <c r="BG96" s="48"/>
      <c r="BH96" s="4"/>
      <c r="BI96" s="48"/>
      <c r="BJ96" s="48"/>
      <c r="BK96" s="7"/>
      <c r="BL96" s="4"/>
      <c r="BM96" s="29"/>
      <c r="BN96" s="47"/>
      <c r="BO96" s="47"/>
      <c r="BQ96" s="47"/>
      <c r="BR96" s="47"/>
      <c r="BS96" s="25"/>
      <c r="BT96" s="48"/>
      <c r="BU96" s="48"/>
      <c r="BV96" s="4"/>
      <c r="BW96" s="4"/>
      <c r="BX96" s="49"/>
      <c r="BY96" s="29"/>
      <c r="BZ96" s="48"/>
      <c r="CA96" s="48"/>
      <c r="CB96" s="4"/>
      <c r="CC96" s="48"/>
      <c r="CD96" s="48"/>
      <c r="CE96" s="29"/>
      <c r="CF96" s="4"/>
      <c r="CG96" s="29"/>
      <c r="CH96" s="47"/>
      <c r="CI96" s="47"/>
      <c r="CK96" s="47"/>
      <c r="CL96" s="47"/>
      <c r="CM96" s="29"/>
      <c r="CN96" s="48"/>
      <c r="CO96" s="48"/>
      <c r="CP96" s="4"/>
      <c r="CQ96" s="4"/>
      <c r="CR96" s="49"/>
      <c r="CS96" s="29"/>
      <c r="CT96" s="48"/>
      <c r="CU96" s="48"/>
      <c r="CV96" s="4"/>
      <c r="CW96" s="48"/>
      <c r="CX96" s="48"/>
      <c r="CY96" s="7"/>
      <c r="CZ96" s="4"/>
      <c r="DA96" s="29"/>
      <c r="DB96" s="47"/>
      <c r="DC96" s="47"/>
      <c r="DE96" s="47"/>
      <c r="DF96" s="47"/>
      <c r="DG96" s="29"/>
      <c r="DH96" s="48"/>
      <c r="DI96" s="48"/>
      <c r="DJ96" s="4"/>
      <c r="DK96" s="4"/>
      <c r="DL96" s="49"/>
      <c r="DM96" s="29"/>
      <c r="DN96" s="48"/>
      <c r="DO96" s="48"/>
      <c r="DP96" s="4"/>
      <c r="DQ96" s="48"/>
      <c r="DR96" s="48"/>
      <c r="DS96" s="7"/>
      <c r="DT96" s="4"/>
      <c r="DU96" s="29"/>
      <c r="DV96" s="47"/>
      <c r="DW96" s="47"/>
      <c r="DY96" s="47"/>
      <c r="DZ96" s="47"/>
      <c r="EA96" s="29"/>
      <c r="EB96" s="4"/>
      <c r="EC96" s="50"/>
      <c r="ED96" s="4"/>
      <c r="EE96" s="4"/>
      <c r="EF96" s="49"/>
      <c r="EG96" s="29"/>
      <c r="EH96" s="48"/>
      <c r="EI96" s="48"/>
      <c r="EJ96" s="4"/>
      <c r="EK96" s="48"/>
      <c r="EL96" s="48"/>
      <c r="EM96" s="7"/>
      <c r="EN96" s="4"/>
      <c r="EO96" s="29"/>
      <c r="EP96" s="47"/>
      <c r="EQ96" s="47"/>
      <c r="ES96" s="47"/>
      <c r="ET96" s="47"/>
      <c r="EU96" s="29"/>
      <c r="EV96" s="48"/>
      <c r="EW96" s="48"/>
      <c r="EX96" s="4"/>
      <c r="EY96" s="4"/>
      <c r="EZ96" s="49"/>
      <c r="FA96" s="29"/>
      <c r="FB96" s="48"/>
      <c r="FC96" s="48"/>
      <c r="FD96" s="4"/>
      <c r="FE96" s="48"/>
      <c r="FF96" s="48"/>
      <c r="FG96" s="7"/>
      <c r="FH96" s="4"/>
      <c r="FI96" s="29"/>
      <c r="FJ96" s="47"/>
      <c r="FK96" s="47"/>
      <c r="FM96" s="47"/>
      <c r="FN96" s="47"/>
      <c r="FO96" s="29"/>
      <c r="FP96" s="48"/>
      <c r="FQ96" s="48"/>
      <c r="FR96" s="4"/>
      <c r="FS96" s="4"/>
      <c r="FT96" s="49"/>
      <c r="FU96" s="29"/>
      <c r="FV96" s="48"/>
      <c r="FW96" s="48"/>
      <c r="FX96" s="4"/>
      <c r="FY96" s="48"/>
      <c r="FZ96" s="48"/>
      <c r="GA96" s="19"/>
      <c r="GI96" s="56"/>
      <c r="GN96" s="57"/>
      <c r="GU96" s="19"/>
      <c r="HC96" s="56"/>
      <c r="HH96" s="57"/>
      <c r="HO96" s="19"/>
      <c r="HW96" s="56"/>
      <c r="IB96" s="57"/>
      <c r="II96" s="19"/>
      <c r="IQ96" s="56"/>
      <c r="IV96" s="57"/>
    </row>
    <row r="97" spans="19:19" ht="13.5" customHeight="1" x14ac:dyDescent="0.25">
      <c r="S97" s="47"/>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row r="199" s="2" customFormat="1" ht="13.5" customHeight="1" x14ac:dyDescent="0.25"/>
    <row r="200" s="2" customFormat="1" ht="13.5" customHeight="1" x14ac:dyDescent="0.25"/>
    <row r="201" s="2" customFormat="1" ht="13.5" customHeight="1" x14ac:dyDescent="0.25"/>
    <row r="202" s="2" customFormat="1" ht="13.5" customHeight="1" x14ac:dyDescent="0.25"/>
    <row r="203" s="2" customFormat="1" ht="13.5" customHeight="1" x14ac:dyDescent="0.25"/>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info_parties!$A$1:$A$76</xm:f>
          </x14:formula1>
          <xm:sqref>A11:A95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DCDCDC"/>
  </sheetPr>
  <dimension ref="A1:BY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sqref="A1:XFD1048576"/>
    </sheetView>
  </sheetViews>
  <sheetFormatPr defaultColWidth="9.08984375" defaultRowHeight="13.5" customHeight="1" x14ac:dyDescent="0.25"/>
  <cols>
    <col min="1" max="1" width="9.08984375" style="2"/>
    <col min="2" max="2" width="27.6328125" style="2" customWidth="1"/>
    <col min="3" max="4" width="10.36328125" style="2" customWidth="1"/>
    <col min="5" max="5" width="9.08984375" style="2"/>
    <col min="6" max="6" width="9.08984375" style="74" customWidth="1"/>
    <col min="7" max="8" width="9.08984375" style="2" customWidth="1"/>
    <col min="9" max="9" width="9.08984375" style="2"/>
    <col min="10" max="11" width="12" style="2" customWidth="1"/>
    <col min="12" max="16384" width="9.08984375" style="2"/>
  </cols>
  <sheetData>
    <row r="1" spans="1:77" ht="13.5" customHeight="1" x14ac:dyDescent="0.25">
      <c r="A1" s="18" t="s">
        <v>5</v>
      </c>
      <c r="B1" s="20"/>
      <c r="C1" s="63"/>
      <c r="D1" s="64"/>
      <c r="E1" s="64"/>
      <c r="F1" s="65"/>
      <c r="G1" s="64"/>
      <c r="H1" s="66"/>
      <c r="I1" s="63"/>
      <c r="J1" s="64"/>
      <c r="K1" s="64"/>
      <c r="L1" s="65"/>
      <c r="M1" s="64"/>
      <c r="N1" s="66"/>
      <c r="O1" s="65"/>
      <c r="P1" s="64"/>
      <c r="Q1" s="66"/>
      <c r="R1" s="13"/>
      <c r="S1" s="64"/>
      <c r="T1" s="66"/>
      <c r="U1" s="65"/>
      <c r="V1" s="64"/>
      <c r="W1" s="66"/>
      <c r="X1" s="65"/>
      <c r="Y1" s="64"/>
      <c r="Z1" s="66"/>
      <c r="AA1" s="65"/>
      <c r="AB1" s="64"/>
      <c r="AC1" s="66"/>
      <c r="AD1" s="65"/>
      <c r="AE1" s="64"/>
      <c r="AF1" s="66"/>
      <c r="AG1" s="65"/>
      <c r="AH1" s="64"/>
      <c r="AI1" s="66"/>
      <c r="AJ1" s="65"/>
      <c r="AK1" s="64"/>
      <c r="AL1" s="66"/>
      <c r="AM1" s="65"/>
      <c r="AN1" s="64"/>
      <c r="AO1" s="66"/>
      <c r="AP1" s="65"/>
      <c r="AQ1" s="64"/>
      <c r="AR1" s="66"/>
      <c r="AS1" s="65"/>
      <c r="AT1" s="64"/>
      <c r="AU1" s="66"/>
      <c r="AV1" s="65"/>
      <c r="AW1" s="64"/>
      <c r="AX1" s="66"/>
      <c r="AY1" s="65"/>
      <c r="AZ1" s="64"/>
      <c r="BA1" s="66"/>
      <c r="BB1" s="65"/>
      <c r="BC1" s="64"/>
      <c r="BD1" s="66"/>
      <c r="BE1" s="65"/>
      <c r="BF1" s="64"/>
      <c r="BG1" s="66"/>
      <c r="BH1" s="65"/>
      <c r="BI1" s="64"/>
      <c r="BJ1" s="66"/>
      <c r="BK1" s="65"/>
      <c r="BL1" s="64"/>
      <c r="BM1" s="66"/>
      <c r="BN1" s="65"/>
      <c r="BO1" s="64"/>
      <c r="BP1" s="66"/>
      <c r="BQ1" s="65"/>
      <c r="BR1" s="64"/>
      <c r="BS1" s="66"/>
      <c r="BT1" s="65"/>
      <c r="BU1" s="64"/>
      <c r="BV1" s="66"/>
      <c r="BW1" s="65"/>
      <c r="BX1" s="64"/>
      <c r="BY1" s="66"/>
    </row>
    <row r="2" spans="1:77" ht="3.75" customHeight="1" x14ac:dyDescent="0.25">
      <c r="A2" s="18"/>
      <c r="B2" s="20"/>
      <c r="C2" s="67"/>
      <c r="D2" s="64"/>
      <c r="E2" s="64"/>
      <c r="F2" s="67"/>
      <c r="G2" s="64"/>
      <c r="H2" s="66"/>
      <c r="I2" s="68"/>
      <c r="J2" s="64"/>
      <c r="K2" s="64"/>
      <c r="L2" s="67"/>
      <c r="M2" s="64"/>
      <c r="N2" s="66"/>
      <c r="O2" s="67"/>
      <c r="P2" s="64"/>
      <c r="Q2" s="66"/>
      <c r="R2" s="67"/>
      <c r="S2" s="64"/>
      <c r="T2" s="66"/>
      <c r="U2" s="67"/>
      <c r="V2" s="64"/>
      <c r="W2" s="66"/>
      <c r="X2" s="67"/>
      <c r="Y2" s="64"/>
      <c r="Z2" s="66"/>
      <c r="AA2" s="67"/>
      <c r="AB2" s="64"/>
      <c r="AC2" s="66"/>
      <c r="AD2" s="67"/>
      <c r="AE2" s="64"/>
      <c r="AF2" s="66"/>
      <c r="AG2" s="67"/>
      <c r="AH2" s="64"/>
      <c r="AI2" s="66"/>
      <c r="AJ2" s="67"/>
      <c r="AK2" s="64"/>
      <c r="AL2" s="66"/>
      <c r="AM2" s="67"/>
      <c r="AN2" s="64"/>
      <c r="AO2" s="66"/>
      <c r="AP2" s="67"/>
      <c r="AQ2" s="64"/>
      <c r="AR2" s="66"/>
      <c r="AS2" s="67"/>
      <c r="AT2" s="64"/>
      <c r="AU2" s="66"/>
      <c r="AV2" s="67"/>
      <c r="AW2" s="64"/>
      <c r="AX2" s="66"/>
      <c r="AY2" s="67"/>
      <c r="AZ2" s="64"/>
      <c r="BA2" s="66"/>
      <c r="BB2" s="67"/>
      <c r="BC2" s="64"/>
      <c r="BD2" s="66"/>
      <c r="BE2" s="67"/>
      <c r="BF2" s="64"/>
      <c r="BG2" s="66"/>
      <c r="BH2" s="67"/>
      <c r="BI2" s="64"/>
      <c r="BJ2" s="66"/>
      <c r="BK2" s="67"/>
      <c r="BL2" s="64"/>
      <c r="BM2" s="66"/>
      <c r="BN2" s="67"/>
      <c r="BO2" s="64"/>
      <c r="BP2" s="66"/>
      <c r="BQ2" s="67"/>
      <c r="BR2" s="64"/>
      <c r="BS2" s="66"/>
      <c r="BT2" s="67"/>
      <c r="BU2" s="64"/>
      <c r="BV2" s="66"/>
      <c r="BW2" s="67"/>
      <c r="BX2" s="64"/>
      <c r="BY2" s="66"/>
    </row>
    <row r="3" spans="1:77" ht="3.75" customHeight="1" x14ac:dyDescent="0.25">
      <c r="A3" s="18"/>
      <c r="B3" s="20"/>
      <c r="C3" s="67"/>
      <c r="D3" s="64"/>
      <c r="E3" s="64"/>
      <c r="F3" s="67"/>
      <c r="G3" s="64"/>
      <c r="H3" s="66"/>
      <c r="I3" s="68"/>
      <c r="J3" s="64"/>
      <c r="K3" s="64"/>
      <c r="L3" s="67"/>
      <c r="M3" s="64"/>
      <c r="N3" s="66"/>
      <c r="O3" s="67"/>
      <c r="P3" s="64"/>
      <c r="Q3" s="66"/>
      <c r="R3" s="67"/>
      <c r="S3" s="64"/>
      <c r="T3" s="66"/>
      <c r="U3" s="67"/>
      <c r="V3" s="64"/>
      <c r="W3" s="66"/>
      <c r="X3" s="67"/>
      <c r="Y3" s="64"/>
      <c r="Z3" s="66"/>
      <c r="AA3" s="67"/>
      <c r="AB3" s="64"/>
      <c r="AC3" s="66"/>
      <c r="AD3" s="67"/>
      <c r="AE3" s="64"/>
      <c r="AF3" s="66"/>
      <c r="AG3" s="67"/>
      <c r="AH3" s="64"/>
      <c r="AI3" s="66"/>
      <c r="AJ3" s="67"/>
      <c r="AK3" s="64"/>
      <c r="AL3" s="66"/>
      <c r="AM3" s="67"/>
      <c r="AN3" s="64"/>
      <c r="AO3" s="66"/>
      <c r="AP3" s="67"/>
      <c r="AQ3" s="64"/>
      <c r="AR3" s="66"/>
      <c r="AS3" s="67"/>
      <c r="AT3" s="64"/>
      <c r="AU3" s="66"/>
      <c r="AV3" s="67"/>
      <c r="AW3" s="64"/>
      <c r="AX3" s="66"/>
      <c r="AY3" s="67"/>
      <c r="AZ3" s="64"/>
      <c r="BA3" s="66"/>
      <c r="BB3" s="67"/>
      <c r="BC3" s="64"/>
      <c r="BD3" s="66"/>
      <c r="BE3" s="67"/>
      <c r="BF3" s="64"/>
      <c r="BG3" s="66"/>
      <c r="BH3" s="67"/>
      <c r="BI3" s="64"/>
      <c r="BJ3" s="66"/>
      <c r="BK3" s="67"/>
      <c r="BL3" s="64"/>
      <c r="BM3" s="66"/>
      <c r="BN3" s="67"/>
      <c r="BO3" s="64"/>
      <c r="BP3" s="66"/>
      <c r="BQ3" s="67"/>
      <c r="BR3" s="64"/>
      <c r="BS3" s="66"/>
      <c r="BT3" s="67"/>
      <c r="BU3" s="64"/>
      <c r="BV3" s="66"/>
      <c r="BW3" s="67"/>
      <c r="BX3" s="64"/>
      <c r="BY3" s="66"/>
    </row>
    <row r="4" spans="1:77" ht="3.75" customHeight="1" x14ac:dyDescent="0.25">
      <c r="A4" s="18"/>
      <c r="B4" s="20"/>
      <c r="C4" s="67"/>
      <c r="D4" s="64"/>
      <c r="E4" s="64"/>
      <c r="F4" s="67"/>
      <c r="G4" s="64"/>
      <c r="H4" s="66"/>
      <c r="I4" s="68"/>
      <c r="J4" s="64"/>
      <c r="K4" s="64"/>
      <c r="L4" s="67"/>
      <c r="M4" s="64"/>
      <c r="N4" s="66"/>
      <c r="O4" s="67"/>
      <c r="P4" s="64"/>
      <c r="Q4" s="66"/>
      <c r="R4" s="67"/>
      <c r="S4" s="64"/>
      <c r="T4" s="66"/>
      <c r="U4" s="67"/>
      <c r="V4" s="64"/>
      <c r="W4" s="66"/>
      <c r="X4" s="67"/>
      <c r="Y4" s="64"/>
      <c r="Z4" s="66"/>
      <c r="AA4" s="67"/>
      <c r="AB4" s="64"/>
      <c r="AC4" s="66"/>
      <c r="AD4" s="67"/>
      <c r="AE4" s="64"/>
      <c r="AF4" s="66"/>
      <c r="AG4" s="67"/>
      <c r="AH4" s="64"/>
      <c r="AI4" s="66"/>
      <c r="AJ4" s="67"/>
      <c r="AK4" s="64"/>
      <c r="AL4" s="66"/>
      <c r="AM4" s="67"/>
      <c r="AN4" s="64"/>
      <c r="AO4" s="66"/>
      <c r="AP4" s="67"/>
      <c r="AQ4" s="64"/>
      <c r="AR4" s="66"/>
      <c r="AS4" s="67"/>
      <c r="AT4" s="64"/>
      <c r="AU4" s="66"/>
      <c r="AV4" s="67"/>
      <c r="AW4" s="64"/>
      <c r="AX4" s="66"/>
      <c r="AY4" s="67"/>
      <c r="AZ4" s="64"/>
      <c r="BA4" s="66"/>
      <c r="BB4" s="67"/>
      <c r="BC4" s="64"/>
      <c r="BD4" s="66"/>
      <c r="BE4" s="67"/>
      <c r="BF4" s="64"/>
      <c r="BG4" s="66"/>
      <c r="BH4" s="67"/>
      <c r="BI4" s="64"/>
      <c r="BJ4" s="66"/>
      <c r="BK4" s="67"/>
      <c r="BL4" s="64"/>
      <c r="BM4" s="66"/>
      <c r="BN4" s="67"/>
      <c r="BO4" s="64"/>
      <c r="BP4" s="66"/>
      <c r="BQ4" s="67"/>
      <c r="BR4" s="64"/>
      <c r="BS4" s="66"/>
      <c r="BT4" s="67"/>
      <c r="BU4" s="64"/>
      <c r="BV4" s="66"/>
      <c r="BW4" s="67"/>
      <c r="BX4" s="64"/>
      <c r="BY4" s="66"/>
    </row>
    <row r="5" spans="1:77" ht="3.75" customHeight="1" x14ac:dyDescent="0.25">
      <c r="A5" s="18"/>
      <c r="B5" s="20"/>
      <c r="C5" s="67"/>
      <c r="D5" s="64"/>
      <c r="E5" s="64"/>
      <c r="F5" s="67"/>
      <c r="G5" s="64"/>
      <c r="H5" s="66"/>
      <c r="I5" s="68"/>
      <c r="J5" s="64"/>
      <c r="K5" s="64"/>
      <c r="L5" s="67"/>
      <c r="M5" s="64"/>
      <c r="N5" s="66"/>
      <c r="O5" s="67"/>
      <c r="P5" s="64"/>
      <c r="Q5" s="66"/>
      <c r="R5" s="67"/>
      <c r="S5" s="64"/>
      <c r="T5" s="66"/>
      <c r="U5" s="67"/>
      <c r="V5" s="64"/>
      <c r="W5" s="66"/>
      <c r="X5" s="67"/>
      <c r="Y5" s="64"/>
      <c r="Z5" s="66"/>
      <c r="AA5" s="67"/>
      <c r="AB5" s="64"/>
      <c r="AC5" s="66"/>
      <c r="AD5" s="67"/>
      <c r="AE5" s="64"/>
      <c r="AF5" s="66"/>
      <c r="AG5" s="67"/>
      <c r="AH5" s="64"/>
      <c r="AI5" s="66"/>
      <c r="AJ5" s="67"/>
      <c r="AK5" s="64"/>
      <c r="AL5" s="66"/>
      <c r="AM5" s="67"/>
      <c r="AN5" s="64"/>
      <c r="AO5" s="66"/>
      <c r="AP5" s="67"/>
      <c r="AQ5" s="64"/>
      <c r="AR5" s="66"/>
      <c r="AS5" s="67"/>
      <c r="AT5" s="64"/>
      <c r="AU5" s="66"/>
      <c r="AV5" s="67"/>
      <c r="AW5" s="64"/>
      <c r="AX5" s="66"/>
      <c r="AY5" s="67"/>
      <c r="AZ5" s="64"/>
      <c r="BA5" s="66"/>
      <c r="BB5" s="67"/>
      <c r="BC5" s="64"/>
      <c r="BD5" s="66"/>
      <c r="BE5" s="67"/>
      <c r="BF5" s="64"/>
      <c r="BG5" s="66"/>
      <c r="BH5" s="67"/>
      <c r="BI5" s="64"/>
      <c r="BJ5" s="66"/>
      <c r="BK5" s="67"/>
      <c r="BL5" s="64"/>
      <c r="BM5" s="66"/>
      <c r="BN5" s="67"/>
      <c r="BO5" s="64"/>
      <c r="BP5" s="66"/>
      <c r="BQ5" s="67"/>
      <c r="BR5" s="64"/>
      <c r="BS5" s="66"/>
      <c r="BT5" s="67"/>
      <c r="BU5" s="64"/>
      <c r="BV5" s="66"/>
      <c r="BW5" s="67"/>
      <c r="BX5" s="64"/>
      <c r="BY5" s="66"/>
    </row>
    <row r="6" spans="1:77" ht="3.75" customHeight="1" x14ac:dyDescent="0.25">
      <c r="A6" s="18"/>
      <c r="B6" s="20"/>
      <c r="C6" s="67"/>
      <c r="D6" s="64"/>
      <c r="E6" s="64"/>
      <c r="F6" s="67"/>
      <c r="G6" s="64"/>
      <c r="H6" s="66"/>
      <c r="I6" s="68"/>
      <c r="J6" s="64"/>
      <c r="K6" s="64"/>
      <c r="L6" s="67"/>
      <c r="M6" s="64"/>
      <c r="N6" s="66"/>
      <c r="O6" s="67"/>
      <c r="P6" s="64"/>
      <c r="Q6" s="66"/>
      <c r="R6" s="67"/>
      <c r="S6" s="64"/>
      <c r="T6" s="66"/>
      <c r="U6" s="67"/>
      <c r="V6" s="64"/>
      <c r="W6" s="66"/>
      <c r="X6" s="67"/>
      <c r="Y6" s="64"/>
      <c r="Z6" s="66"/>
      <c r="AA6" s="67"/>
      <c r="AB6" s="64"/>
      <c r="AC6" s="66"/>
      <c r="AD6" s="67"/>
      <c r="AE6" s="64"/>
      <c r="AF6" s="66"/>
      <c r="AG6" s="67"/>
      <c r="AH6" s="64"/>
      <c r="AI6" s="66"/>
      <c r="AJ6" s="67"/>
      <c r="AK6" s="64"/>
      <c r="AL6" s="66"/>
      <c r="AM6" s="67"/>
      <c r="AN6" s="64"/>
      <c r="AO6" s="66"/>
      <c r="AP6" s="67"/>
      <c r="AQ6" s="64"/>
      <c r="AR6" s="66"/>
      <c r="AS6" s="67"/>
      <c r="AT6" s="64"/>
      <c r="AU6" s="66"/>
      <c r="AV6" s="67"/>
      <c r="AW6" s="64"/>
      <c r="AX6" s="66"/>
      <c r="AY6" s="67"/>
      <c r="AZ6" s="64"/>
      <c r="BA6" s="66"/>
      <c r="BB6" s="67"/>
      <c r="BC6" s="64"/>
      <c r="BD6" s="66"/>
      <c r="BE6" s="67"/>
      <c r="BF6" s="64"/>
      <c r="BG6" s="66"/>
      <c r="BH6" s="67"/>
      <c r="BI6" s="64"/>
      <c r="BJ6" s="66"/>
      <c r="BK6" s="67"/>
      <c r="BL6" s="64"/>
      <c r="BM6" s="66"/>
      <c r="BN6" s="67"/>
      <c r="BO6" s="64"/>
      <c r="BP6" s="66"/>
      <c r="BQ6" s="67"/>
      <c r="BR6" s="64"/>
      <c r="BS6" s="66"/>
      <c r="BT6" s="67"/>
      <c r="BU6" s="64"/>
      <c r="BV6" s="66"/>
      <c r="BW6" s="67"/>
      <c r="BX6" s="64"/>
      <c r="BY6" s="66"/>
    </row>
    <row r="7" spans="1:77" ht="3.75" customHeight="1" x14ac:dyDescent="0.25">
      <c r="A7" s="18"/>
      <c r="B7" s="20"/>
      <c r="C7" s="67"/>
      <c r="D7" s="64"/>
      <c r="E7" s="64"/>
      <c r="F7" s="67"/>
      <c r="G7" s="64"/>
      <c r="H7" s="66"/>
      <c r="I7" s="68"/>
      <c r="J7" s="64"/>
      <c r="K7" s="64"/>
      <c r="L7" s="67"/>
      <c r="M7" s="64"/>
      <c r="N7" s="66"/>
      <c r="O7" s="67"/>
      <c r="P7" s="64"/>
      <c r="Q7" s="66"/>
      <c r="R7" s="67"/>
      <c r="S7" s="64"/>
      <c r="T7" s="66"/>
      <c r="U7" s="67"/>
      <c r="V7" s="64"/>
      <c r="W7" s="66"/>
      <c r="X7" s="67"/>
      <c r="Y7" s="64"/>
      <c r="Z7" s="66"/>
      <c r="AA7" s="67"/>
      <c r="AB7" s="64"/>
      <c r="AC7" s="66"/>
      <c r="AD7" s="67"/>
      <c r="AE7" s="64"/>
      <c r="AF7" s="66"/>
      <c r="AG7" s="67"/>
      <c r="AH7" s="64"/>
      <c r="AI7" s="66"/>
      <c r="AJ7" s="67"/>
      <c r="AK7" s="64"/>
      <c r="AL7" s="66"/>
      <c r="AM7" s="67"/>
      <c r="AN7" s="64"/>
      <c r="AO7" s="66"/>
      <c r="AP7" s="67"/>
      <c r="AQ7" s="64"/>
      <c r="AR7" s="66"/>
      <c r="AS7" s="67"/>
      <c r="AT7" s="64"/>
      <c r="AU7" s="66"/>
      <c r="AV7" s="67"/>
      <c r="AW7" s="64"/>
      <c r="AX7" s="66"/>
      <c r="AY7" s="67"/>
      <c r="AZ7" s="64"/>
      <c r="BA7" s="66"/>
      <c r="BB7" s="67"/>
      <c r="BC7" s="64"/>
      <c r="BD7" s="66"/>
      <c r="BE7" s="67"/>
      <c r="BF7" s="64"/>
      <c r="BG7" s="66"/>
      <c r="BH7" s="67"/>
      <c r="BI7" s="64"/>
      <c r="BJ7" s="66"/>
      <c r="BK7" s="67"/>
      <c r="BL7" s="64"/>
      <c r="BM7" s="66"/>
      <c r="BN7" s="67"/>
      <c r="BO7" s="64"/>
      <c r="BP7" s="66"/>
      <c r="BQ7" s="67"/>
      <c r="BR7" s="64"/>
      <c r="BS7" s="66"/>
      <c r="BT7" s="67"/>
      <c r="BU7" s="64"/>
      <c r="BV7" s="66"/>
      <c r="BW7" s="67"/>
      <c r="BX7" s="64"/>
      <c r="BY7" s="66"/>
    </row>
    <row r="8" spans="1:77" ht="3.75" customHeight="1" x14ac:dyDescent="0.25">
      <c r="A8" s="18"/>
      <c r="B8" s="20"/>
      <c r="C8" s="67"/>
      <c r="D8" s="64"/>
      <c r="E8" s="64"/>
      <c r="F8" s="67"/>
      <c r="G8" s="64"/>
      <c r="H8" s="66"/>
      <c r="I8" s="68"/>
      <c r="J8" s="64"/>
      <c r="K8" s="64"/>
      <c r="L8" s="67"/>
      <c r="M8" s="64"/>
      <c r="N8" s="66"/>
      <c r="O8" s="67"/>
      <c r="P8" s="64"/>
      <c r="Q8" s="66"/>
      <c r="R8" s="67"/>
      <c r="S8" s="64"/>
      <c r="T8" s="66"/>
      <c r="U8" s="67"/>
      <c r="V8" s="64"/>
      <c r="W8" s="66"/>
      <c r="X8" s="67"/>
      <c r="Y8" s="64"/>
      <c r="Z8" s="66"/>
      <c r="AA8" s="67"/>
      <c r="AB8" s="64"/>
      <c r="AC8" s="66"/>
      <c r="AD8" s="67"/>
      <c r="AE8" s="64"/>
      <c r="AF8" s="66"/>
      <c r="AG8" s="67"/>
      <c r="AH8" s="64"/>
      <c r="AI8" s="66"/>
      <c r="AJ8" s="67"/>
      <c r="AK8" s="64"/>
      <c r="AL8" s="66"/>
      <c r="AM8" s="67"/>
      <c r="AN8" s="64"/>
      <c r="AO8" s="66"/>
      <c r="AP8" s="67"/>
      <c r="AQ8" s="64"/>
      <c r="AR8" s="66"/>
      <c r="AS8" s="67"/>
      <c r="AT8" s="64"/>
      <c r="AU8" s="66"/>
      <c r="AV8" s="67"/>
      <c r="AW8" s="64"/>
      <c r="AX8" s="66"/>
      <c r="AY8" s="67"/>
      <c r="AZ8" s="64"/>
      <c r="BA8" s="66"/>
      <c r="BB8" s="67"/>
      <c r="BC8" s="64"/>
      <c r="BD8" s="66"/>
      <c r="BE8" s="67"/>
      <c r="BF8" s="64"/>
      <c r="BG8" s="66"/>
      <c r="BH8" s="67"/>
      <c r="BI8" s="64"/>
      <c r="BJ8" s="66"/>
      <c r="BK8" s="67"/>
      <c r="BL8" s="64"/>
      <c r="BM8" s="66"/>
      <c r="BN8" s="67"/>
      <c r="BO8" s="64"/>
      <c r="BP8" s="66"/>
      <c r="BQ8" s="67"/>
      <c r="BR8" s="64"/>
      <c r="BS8" s="66"/>
      <c r="BT8" s="67"/>
      <c r="BU8" s="64"/>
      <c r="BV8" s="66"/>
      <c r="BW8" s="67"/>
      <c r="BX8" s="64"/>
      <c r="BY8" s="66"/>
    </row>
    <row r="9" spans="1:77" ht="13.5" customHeight="1" x14ac:dyDescent="0.25">
      <c r="A9" s="18" t="s">
        <v>6</v>
      </c>
      <c r="B9" s="20"/>
      <c r="C9" s="63"/>
      <c r="D9" s="64"/>
      <c r="E9" s="64"/>
      <c r="F9" s="65"/>
      <c r="G9" s="64"/>
      <c r="H9" s="66"/>
      <c r="I9" s="63"/>
      <c r="J9" s="64"/>
      <c r="K9" s="64"/>
      <c r="L9" s="65"/>
      <c r="M9" s="64"/>
      <c r="N9" s="66"/>
      <c r="O9" s="65"/>
      <c r="P9" s="64"/>
      <c r="Q9" s="66"/>
      <c r="R9" s="65"/>
      <c r="S9" s="64"/>
      <c r="T9" s="66"/>
      <c r="U9" s="65"/>
      <c r="V9" s="64"/>
      <c r="W9" s="66"/>
      <c r="X9" s="65"/>
      <c r="Y9" s="64"/>
      <c r="Z9" s="66"/>
      <c r="AA9" s="65"/>
      <c r="AB9" s="64"/>
      <c r="AC9" s="66"/>
      <c r="AD9" s="65"/>
      <c r="AE9" s="64"/>
      <c r="AF9" s="66"/>
      <c r="AG9" s="65"/>
      <c r="AH9" s="64"/>
      <c r="AI9" s="66"/>
      <c r="AJ9" s="65"/>
      <c r="AK9" s="64"/>
      <c r="AL9" s="66"/>
      <c r="AM9" s="65"/>
      <c r="AN9" s="64"/>
      <c r="AO9" s="66"/>
      <c r="AP9" s="65"/>
      <c r="AQ9" s="64"/>
      <c r="AR9" s="66"/>
      <c r="AS9" s="65"/>
      <c r="AT9" s="64"/>
      <c r="AU9" s="66"/>
      <c r="AV9" s="65"/>
      <c r="AW9" s="64"/>
      <c r="AX9" s="66"/>
      <c r="AY9" s="65"/>
      <c r="AZ9" s="64"/>
      <c r="BA9" s="66"/>
      <c r="BB9" s="65"/>
      <c r="BC9" s="64"/>
      <c r="BD9" s="66"/>
      <c r="BE9" s="65"/>
      <c r="BF9" s="64"/>
      <c r="BG9" s="66"/>
      <c r="BH9" s="65"/>
      <c r="BI9" s="64"/>
      <c r="BJ9" s="66"/>
      <c r="BK9" s="65"/>
      <c r="BL9" s="64"/>
      <c r="BM9" s="66"/>
      <c r="BN9" s="65"/>
      <c r="BO9" s="64"/>
      <c r="BP9" s="66"/>
      <c r="BQ9" s="65"/>
      <c r="BR9" s="64"/>
      <c r="BS9" s="66"/>
      <c r="BT9" s="65"/>
      <c r="BU9" s="64"/>
      <c r="BV9" s="66"/>
      <c r="BW9" s="65"/>
      <c r="BX9" s="64"/>
      <c r="BY9" s="66"/>
    </row>
    <row r="10" spans="1:77" ht="31.5" customHeight="1" x14ac:dyDescent="0.25">
      <c r="A10" s="40" t="s">
        <v>131</v>
      </c>
      <c r="B10" s="40" t="s">
        <v>33</v>
      </c>
      <c r="C10" s="41" t="s">
        <v>125</v>
      </c>
      <c r="D10" s="40" t="s">
        <v>34</v>
      </c>
      <c r="E10" s="40" t="s">
        <v>35</v>
      </c>
      <c r="F10" s="41" t="s">
        <v>125</v>
      </c>
      <c r="G10" s="40" t="s">
        <v>34</v>
      </c>
      <c r="H10" s="69" t="s">
        <v>35</v>
      </c>
      <c r="I10" s="40" t="s">
        <v>125</v>
      </c>
      <c r="J10" s="40" t="s">
        <v>34</v>
      </c>
      <c r="K10" s="40" t="s">
        <v>35</v>
      </c>
      <c r="L10" s="41" t="s">
        <v>125</v>
      </c>
      <c r="M10" s="40" t="s">
        <v>34</v>
      </c>
      <c r="N10" s="69" t="s">
        <v>35</v>
      </c>
      <c r="O10" s="41" t="s">
        <v>125</v>
      </c>
      <c r="P10" s="40" t="s">
        <v>34</v>
      </c>
      <c r="Q10" s="69" t="s">
        <v>35</v>
      </c>
      <c r="R10" s="41" t="s">
        <v>125</v>
      </c>
      <c r="S10" s="40" t="s">
        <v>34</v>
      </c>
      <c r="T10" s="69" t="s">
        <v>35</v>
      </c>
      <c r="U10" s="41" t="s">
        <v>125</v>
      </c>
      <c r="V10" s="40" t="s">
        <v>34</v>
      </c>
      <c r="W10" s="69" t="s">
        <v>35</v>
      </c>
      <c r="X10" s="41" t="s">
        <v>125</v>
      </c>
      <c r="Y10" s="40" t="s">
        <v>34</v>
      </c>
      <c r="Z10" s="69" t="s">
        <v>35</v>
      </c>
      <c r="AA10" s="41" t="s">
        <v>125</v>
      </c>
      <c r="AB10" s="40" t="s">
        <v>34</v>
      </c>
      <c r="AC10" s="69" t="s">
        <v>35</v>
      </c>
      <c r="AD10" s="41" t="s">
        <v>125</v>
      </c>
      <c r="AE10" s="40" t="s">
        <v>34</v>
      </c>
      <c r="AF10" s="69" t="s">
        <v>35</v>
      </c>
      <c r="AG10" s="41" t="s">
        <v>125</v>
      </c>
      <c r="AH10" s="40" t="s">
        <v>34</v>
      </c>
      <c r="AI10" s="69" t="s">
        <v>35</v>
      </c>
      <c r="AJ10" s="41" t="s">
        <v>125</v>
      </c>
      <c r="AK10" s="40" t="s">
        <v>34</v>
      </c>
      <c r="AL10" s="69" t="s">
        <v>35</v>
      </c>
      <c r="AM10" s="41" t="s">
        <v>125</v>
      </c>
      <c r="AN10" s="40" t="s">
        <v>34</v>
      </c>
      <c r="AO10" s="69" t="s">
        <v>35</v>
      </c>
      <c r="AP10" s="41" t="s">
        <v>125</v>
      </c>
      <c r="AQ10" s="40" t="s">
        <v>34</v>
      </c>
      <c r="AR10" s="69" t="s">
        <v>35</v>
      </c>
      <c r="AS10" s="41" t="s">
        <v>125</v>
      </c>
      <c r="AT10" s="40" t="s">
        <v>34</v>
      </c>
      <c r="AU10" s="69" t="s">
        <v>35</v>
      </c>
      <c r="AV10" s="41" t="s">
        <v>125</v>
      </c>
      <c r="AW10" s="40" t="s">
        <v>34</v>
      </c>
      <c r="AX10" s="69" t="s">
        <v>35</v>
      </c>
      <c r="AY10" s="41" t="s">
        <v>125</v>
      </c>
      <c r="AZ10" s="40" t="s">
        <v>34</v>
      </c>
      <c r="BA10" s="69" t="s">
        <v>35</v>
      </c>
      <c r="BB10" s="41" t="s">
        <v>125</v>
      </c>
      <c r="BC10" s="40" t="s">
        <v>34</v>
      </c>
      <c r="BD10" s="69" t="s">
        <v>35</v>
      </c>
      <c r="BE10" s="41" t="s">
        <v>125</v>
      </c>
      <c r="BF10" s="40" t="s">
        <v>34</v>
      </c>
      <c r="BG10" s="69" t="s">
        <v>35</v>
      </c>
      <c r="BH10" s="41" t="s">
        <v>125</v>
      </c>
      <c r="BI10" s="40" t="s">
        <v>34</v>
      </c>
      <c r="BJ10" s="69" t="s">
        <v>35</v>
      </c>
      <c r="BK10" s="41" t="s">
        <v>125</v>
      </c>
      <c r="BL10" s="40" t="s">
        <v>34</v>
      </c>
      <c r="BM10" s="69" t="s">
        <v>35</v>
      </c>
      <c r="BN10" s="41"/>
      <c r="BO10" s="40"/>
      <c r="BP10" s="69"/>
      <c r="BQ10" s="41"/>
      <c r="BR10" s="40"/>
      <c r="BS10" s="69"/>
      <c r="BT10" s="41"/>
      <c r="BU10" s="40"/>
      <c r="BV10" s="69"/>
      <c r="BW10" s="41"/>
      <c r="BX10" s="40"/>
      <c r="BY10" s="69"/>
    </row>
    <row r="11" spans="1:77" ht="13.5" customHeight="1" x14ac:dyDescent="0.25">
      <c r="A11" s="70"/>
      <c r="F11" s="19"/>
      <c r="H11" s="71"/>
      <c r="L11" s="19"/>
      <c r="N11" s="71"/>
      <c r="O11" s="19"/>
      <c r="Q11" s="71"/>
      <c r="R11" s="19"/>
      <c r="T11" s="71"/>
      <c r="U11" s="19"/>
      <c r="W11" s="71"/>
      <c r="X11" s="19"/>
      <c r="Z11" s="71"/>
      <c r="AA11" s="19"/>
      <c r="AC11" s="71"/>
      <c r="AD11" s="19"/>
      <c r="AF11" s="71"/>
      <c r="AG11" s="19"/>
      <c r="AI11" s="71"/>
      <c r="AJ11" s="19"/>
      <c r="AL11" s="71"/>
      <c r="AM11" s="19"/>
      <c r="AO11" s="71"/>
      <c r="AP11" s="19"/>
      <c r="AR11" s="71"/>
      <c r="AS11" s="19"/>
      <c r="AU11" s="71"/>
      <c r="AV11" s="19"/>
      <c r="AX11" s="71"/>
      <c r="AY11" s="19"/>
      <c r="BA11" s="71"/>
      <c r="BB11" s="19"/>
      <c r="BD11" s="71"/>
      <c r="BE11" s="19"/>
      <c r="BG11" s="71"/>
      <c r="BH11" s="19"/>
      <c r="BJ11" s="71"/>
      <c r="BK11" s="19"/>
      <c r="BM11" s="71"/>
      <c r="BN11" s="19"/>
      <c r="BP11" s="71"/>
      <c r="BQ11" s="19"/>
      <c r="BS11" s="71"/>
      <c r="BT11" s="19"/>
      <c r="BV11" s="71"/>
      <c r="BW11" s="19"/>
      <c r="BY11" s="71"/>
    </row>
    <row r="12" spans="1:77" ht="13.5" customHeight="1" x14ac:dyDescent="0.25">
      <c r="A12" s="70"/>
      <c r="F12" s="19"/>
      <c r="H12" s="71"/>
      <c r="L12" s="19"/>
      <c r="N12" s="71"/>
      <c r="O12" s="19"/>
      <c r="Q12" s="71"/>
      <c r="R12" s="19"/>
      <c r="T12" s="71"/>
      <c r="U12" s="19"/>
      <c r="W12" s="71"/>
      <c r="X12" s="19"/>
      <c r="Z12" s="71"/>
      <c r="AA12" s="19"/>
      <c r="AC12" s="71"/>
      <c r="AD12" s="19"/>
      <c r="AF12" s="71"/>
      <c r="AG12" s="19"/>
      <c r="AI12" s="71"/>
      <c r="AJ12" s="19"/>
      <c r="AL12" s="71"/>
      <c r="AM12" s="19"/>
      <c r="AO12" s="71"/>
      <c r="AP12" s="19"/>
      <c r="AR12" s="71"/>
      <c r="AS12" s="19"/>
      <c r="AU12" s="71"/>
      <c r="AV12" s="19"/>
      <c r="AX12" s="71"/>
      <c r="AY12" s="19"/>
      <c r="BA12" s="71"/>
      <c r="BB12" s="19"/>
      <c r="BD12" s="71"/>
      <c r="BE12" s="19"/>
      <c r="BG12" s="71"/>
      <c r="BH12" s="19"/>
      <c r="BJ12" s="71"/>
      <c r="BK12" s="19"/>
      <c r="BM12" s="71"/>
      <c r="BN12" s="19"/>
      <c r="BP12" s="71"/>
      <c r="BQ12" s="19"/>
      <c r="BS12" s="71"/>
      <c r="BT12" s="19"/>
      <c r="BV12" s="71"/>
      <c r="BW12" s="19"/>
      <c r="BY12" s="71"/>
    </row>
    <row r="13" spans="1:77" ht="13.5" customHeight="1" x14ac:dyDescent="0.25">
      <c r="A13" s="72"/>
      <c r="F13" s="19"/>
      <c r="H13" s="71"/>
      <c r="L13" s="19"/>
      <c r="N13" s="71"/>
      <c r="O13" s="19"/>
      <c r="Q13" s="71"/>
      <c r="R13" s="19"/>
      <c r="T13" s="71"/>
      <c r="U13" s="19"/>
      <c r="W13" s="71"/>
      <c r="X13" s="19"/>
      <c r="Z13" s="71"/>
      <c r="AA13" s="19"/>
      <c r="AC13" s="71"/>
      <c r="AD13" s="19"/>
      <c r="AF13" s="71"/>
      <c r="AG13" s="19"/>
      <c r="AI13" s="71"/>
      <c r="AJ13" s="19"/>
      <c r="AL13" s="71"/>
      <c r="AM13" s="19"/>
      <c r="AO13" s="71"/>
      <c r="AP13" s="19"/>
      <c r="AR13" s="71"/>
      <c r="AS13" s="19"/>
      <c r="AU13" s="71"/>
      <c r="AV13" s="19"/>
      <c r="AX13" s="71"/>
      <c r="AY13" s="19"/>
      <c r="BA13" s="71"/>
      <c r="BB13" s="19"/>
      <c r="BD13" s="71"/>
      <c r="BE13" s="19"/>
      <c r="BG13" s="71"/>
      <c r="BH13" s="19"/>
      <c r="BJ13" s="71"/>
      <c r="BK13" s="19"/>
      <c r="BM13" s="71"/>
      <c r="BN13" s="19"/>
      <c r="BP13" s="71"/>
      <c r="BQ13" s="19"/>
      <c r="BS13" s="71"/>
      <c r="BT13" s="19"/>
      <c r="BV13" s="71"/>
      <c r="BW13" s="19"/>
      <c r="BY13" s="71"/>
    </row>
    <row r="14" spans="1:77" ht="13.5" customHeight="1" x14ac:dyDescent="0.25">
      <c r="A14" s="70"/>
      <c r="F14" s="19"/>
      <c r="H14" s="71"/>
      <c r="L14" s="19"/>
      <c r="N14" s="71"/>
      <c r="O14" s="19"/>
      <c r="Q14" s="71"/>
      <c r="R14" s="19"/>
      <c r="T14" s="71"/>
      <c r="U14" s="19"/>
      <c r="W14" s="71"/>
      <c r="X14" s="19"/>
      <c r="Z14" s="71"/>
      <c r="AA14" s="19"/>
      <c r="AC14" s="71"/>
      <c r="AD14" s="19"/>
      <c r="AF14" s="71"/>
      <c r="AG14" s="19"/>
      <c r="AI14" s="71"/>
      <c r="AJ14" s="19"/>
      <c r="AL14" s="71"/>
      <c r="AM14" s="19"/>
      <c r="AO14" s="71"/>
      <c r="AP14" s="19"/>
      <c r="AR14" s="71"/>
      <c r="AS14" s="19"/>
      <c r="AU14" s="71"/>
      <c r="AV14" s="19"/>
      <c r="AX14" s="71"/>
      <c r="AY14" s="19"/>
      <c r="BA14" s="71"/>
      <c r="BB14" s="19"/>
      <c r="BD14" s="71"/>
      <c r="BE14" s="19"/>
      <c r="BG14" s="71"/>
      <c r="BH14" s="19"/>
      <c r="BJ14" s="71"/>
      <c r="BK14" s="19"/>
      <c r="BM14" s="71"/>
      <c r="BN14" s="19"/>
      <c r="BP14" s="71"/>
      <c r="BQ14" s="19"/>
      <c r="BS14" s="71"/>
      <c r="BT14" s="19"/>
      <c r="BV14" s="71"/>
      <c r="BW14" s="19"/>
      <c r="BY14" s="71"/>
    </row>
    <row r="15" spans="1:77" ht="13.5" customHeight="1" x14ac:dyDescent="0.25">
      <c r="A15" s="70"/>
      <c r="F15" s="19"/>
      <c r="H15" s="71"/>
      <c r="L15" s="19"/>
      <c r="N15" s="71"/>
      <c r="O15" s="19"/>
      <c r="Q15" s="71"/>
      <c r="R15" s="19"/>
      <c r="T15" s="71"/>
      <c r="U15" s="19"/>
      <c r="W15" s="71"/>
      <c r="X15" s="19"/>
      <c r="Z15" s="71"/>
      <c r="AA15" s="19"/>
      <c r="AC15" s="71"/>
      <c r="AD15" s="19"/>
      <c r="AF15" s="71"/>
      <c r="AG15" s="19"/>
      <c r="AI15" s="71"/>
      <c r="AJ15" s="19"/>
      <c r="AL15" s="71"/>
      <c r="AM15" s="19"/>
      <c r="AO15" s="71"/>
      <c r="AP15" s="19"/>
      <c r="AR15" s="71"/>
      <c r="AS15" s="19"/>
      <c r="AU15" s="71"/>
      <c r="AV15" s="19"/>
      <c r="AX15" s="71"/>
      <c r="AY15" s="19"/>
      <c r="BA15" s="71"/>
      <c r="BB15" s="19"/>
      <c r="BD15" s="71"/>
      <c r="BE15" s="19"/>
      <c r="BG15" s="71"/>
      <c r="BH15" s="19"/>
      <c r="BJ15" s="71"/>
      <c r="BK15" s="19"/>
      <c r="BM15" s="71"/>
      <c r="BN15" s="19"/>
      <c r="BP15" s="71"/>
      <c r="BQ15" s="19"/>
      <c r="BS15" s="71"/>
      <c r="BT15" s="19"/>
      <c r="BV15" s="71"/>
      <c r="BW15" s="19"/>
      <c r="BY15" s="71"/>
    </row>
    <row r="16" spans="1:77" ht="13.5" customHeight="1" x14ac:dyDescent="0.25">
      <c r="A16" s="70"/>
      <c r="F16" s="19"/>
      <c r="H16" s="71"/>
      <c r="L16" s="19"/>
      <c r="N16" s="71"/>
      <c r="O16" s="19"/>
      <c r="Q16" s="71"/>
      <c r="R16" s="19"/>
      <c r="T16" s="71"/>
      <c r="U16" s="19"/>
      <c r="W16" s="71"/>
      <c r="X16" s="19"/>
      <c r="Z16" s="71"/>
      <c r="AA16" s="19"/>
      <c r="AC16" s="71"/>
      <c r="AD16" s="19"/>
      <c r="AF16" s="71"/>
      <c r="AG16" s="19"/>
      <c r="AI16" s="71"/>
      <c r="AJ16" s="19"/>
      <c r="AL16" s="71"/>
      <c r="AM16" s="19"/>
      <c r="AO16" s="71"/>
      <c r="AP16" s="19"/>
      <c r="AR16" s="71"/>
      <c r="AS16" s="19"/>
      <c r="AU16" s="71"/>
      <c r="AV16" s="19"/>
      <c r="AX16" s="71"/>
      <c r="AY16" s="19"/>
      <c r="BA16" s="71"/>
      <c r="BB16" s="19"/>
      <c r="BD16" s="71"/>
      <c r="BE16" s="19"/>
      <c r="BG16" s="71"/>
      <c r="BH16" s="19"/>
      <c r="BJ16" s="71"/>
      <c r="BK16" s="19"/>
      <c r="BM16" s="71"/>
      <c r="BN16" s="19"/>
      <c r="BP16" s="71"/>
      <c r="BQ16" s="19"/>
      <c r="BS16" s="71"/>
      <c r="BT16" s="19"/>
      <c r="BV16" s="71"/>
      <c r="BW16" s="19"/>
      <c r="BY16" s="71"/>
    </row>
    <row r="17" spans="1:77" ht="13.5" customHeight="1" x14ac:dyDescent="0.25">
      <c r="A17" s="70"/>
      <c r="F17" s="19"/>
      <c r="H17" s="71"/>
      <c r="L17" s="19"/>
      <c r="N17" s="71"/>
      <c r="O17" s="19"/>
      <c r="Q17" s="71"/>
      <c r="R17" s="19"/>
      <c r="T17" s="71"/>
      <c r="U17" s="19"/>
      <c r="W17" s="71"/>
      <c r="X17" s="19"/>
      <c r="Z17" s="71"/>
      <c r="AA17" s="19"/>
      <c r="AC17" s="71"/>
      <c r="AD17" s="19"/>
      <c r="AF17" s="71"/>
      <c r="AG17" s="19"/>
      <c r="AI17" s="71"/>
      <c r="AJ17" s="19"/>
      <c r="AL17" s="71"/>
      <c r="AM17" s="19"/>
      <c r="AO17" s="71"/>
      <c r="AP17" s="19"/>
      <c r="AR17" s="71"/>
      <c r="AS17" s="19"/>
      <c r="AU17" s="71"/>
      <c r="AV17" s="19"/>
      <c r="AX17" s="71"/>
      <c r="AY17" s="19"/>
      <c r="BA17" s="71"/>
      <c r="BB17" s="19"/>
      <c r="BD17" s="71"/>
      <c r="BE17" s="19"/>
      <c r="BG17" s="71"/>
      <c r="BH17" s="19"/>
      <c r="BJ17" s="71"/>
      <c r="BK17" s="19"/>
      <c r="BM17" s="71"/>
      <c r="BN17" s="19"/>
      <c r="BP17" s="71"/>
      <c r="BQ17" s="19"/>
      <c r="BS17" s="71"/>
      <c r="BT17" s="19"/>
      <c r="BV17" s="71"/>
      <c r="BW17" s="19"/>
      <c r="BY17" s="71"/>
    </row>
    <row r="18" spans="1:77" ht="13.5" customHeight="1" x14ac:dyDescent="0.25">
      <c r="A18" s="70"/>
      <c r="F18" s="19"/>
      <c r="H18" s="71"/>
      <c r="L18" s="19"/>
      <c r="N18" s="71"/>
      <c r="O18" s="19"/>
      <c r="Q18" s="71"/>
      <c r="R18" s="19"/>
      <c r="T18" s="71"/>
      <c r="U18" s="19"/>
      <c r="W18" s="71"/>
      <c r="X18" s="19"/>
      <c r="Z18" s="71"/>
      <c r="AA18" s="19"/>
      <c r="AC18" s="71"/>
      <c r="AD18" s="19"/>
      <c r="AF18" s="71"/>
      <c r="AG18" s="19"/>
      <c r="AI18" s="71"/>
      <c r="AJ18" s="19"/>
      <c r="AL18" s="71"/>
      <c r="AM18" s="19"/>
      <c r="AO18" s="71"/>
      <c r="AP18" s="19"/>
      <c r="AR18" s="71"/>
      <c r="AS18" s="19"/>
      <c r="AU18" s="71"/>
      <c r="AV18" s="19"/>
      <c r="AX18" s="71"/>
      <c r="AY18" s="19"/>
      <c r="BA18" s="71"/>
      <c r="BB18" s="19"/>
      <c r="BD18" s="71"/>
      <c r="BE18" s="19"/>
      <c r="BG18" s="71"/>
      <c r="BH18" s="19"/>
      <c r="BJ18" s="71"/>
      <c r="BK18" s="19"/>
      <c r="BM18" s="71"/>
      <c r="BN18" s="19"/>
      <c r="BP18" s="71"/>
      <c r="BQ18" s="19"/>
      <c r="BS18" s="71"/>
      <c r="BT18" s="19"/>
      <c r="BV18" s="71"/>
      <c r="BW18" s="19"/>
      <c r="BY18" s="71"/>
    </row>
    <row r="19" spans="1:77" ht="13.5" customHeight="1" x14ac:dyDescent="0.25">
      <c r="A19" s="70"/>
      <c r="F19" s="19"/>
      <c r="H19" s="71"/>
      <c r="L19" s="19"/>
      <c r="N19" s="71"/>
      <c r="O19" s="19"/>
      <c r="Q19" s="71"/>
      <c r="R19" s="19"/>
      <c r="T19" s="71"/>
      <c r="U19" s="19"/>
      <c r="W19" s="71"/>
      <c r="X19" s="19"/>
      <c r="Z19" s="71"/>
      <c r="AA19" s="19"/>
      <c r="AC19" s="71"/>
      <c r="AD19" s="19"/>
      <c r="AF19" s="71"/>
      <c r="AG19" s="19"/>
      <c r="AI19" s="71"/>
      <c r="AJ19" s="19"/>
      <c r="AL19" s="71"/>
      <c r="AM19" s="19"/>
      <c r="AO19" s="71"/>
      <c r="AP19" s="19"/>
      <c r="AR19" s="71"/>
      <c r="AS19" s="19"/>
      <c r="AU19" s="71"/>
      <c r="AV19" s="19"/>
      <c r="AX19" s="71"/>
      <c r="AY19" s="19"/>
      <c r="BA19" s="71"/>
      <c r="BB19" s="19"/>
      <c r="BD19" s="71"/>
      <c r="BE19" s="19"/>
      <c r="BG19" s="71"/>
      <c r="BH19" s="19"/>
      <c r="BJ19" s="71"/>
      <c r="BK19" s="19"/>
      <c r="BM19" s="71"/>
      <c r="BN19" s="19"/>
      <c r="BP19" s="71"/>
      <c r="BQ19" s="19"/>
      <c r="BS19" s="71"/>
      <c r="BT19" s="19"/>
      <c r="BV19" s="71"/>
      <c r="BW19" s="19"/>
      <c r="BY19" s="71"/>
    </row>
    <row r="20" spans="1:77" ht="13.5" customHeight="1" x14ac:dyDescent="0.25">
      <c r="A20" s="70"/>
      <c r="F20" s="19"/>
      <c r="H20" s="71"/>
      <c r="L20" s="19"/>
      <c r="N20" s="71"/>
      <c r="O20" s="19"/>
      <c r="Q20" s="71"/>
      <c r="R20" s="19"/>
      <c r="T20" s="71"/>
      <c r="U20" s="19"/>
      <c r="W20" s="71"/>
      <c r="X20" s="19"/>
      <c r="Z20" s="71"/>
      <c r="AA20" s="19"/>
      <c r="AC20" s="71"/>
      <c r="AD20" s="19"/>
      <c r="AF20" s="71"/>
      <c r="AG20" s="19"/>
      <c r="AI20" s="71"/>
      <c r="AJ20" s="19"/>
      <c r="AL20" s="71"/>
      <c r="AM20" s="19"/>
      <c r="AO20" s="71"/>
      <c r="AP20" s="19"/>
      <c r="AR20" s="71"/>
      <c r="AS20" s="19"/>
      <c r="AU20" s="71"/>
      <c r="AV20" s="19"/>
      <c r="AX20" s="71"/>
      <c r="AY20" s="19"/>
      <c r="BA20" s="71"/>
      <c r="BB20" s="19"/>
      <c r="BD20" s="71"/>
      <c r="BE20" s="19"/>
      <c r="BG20" s="71"/>
      <c r="BH20" s="19"/>
      <c r="BJ20" s="71"/>
      <c r="BK20" s="19"/>
      <c r="BM20" s="71"/>
      <c r="BN20" s="19"/>
      <c r="BP20" s="71"/>
      <c r="BQ20" s="19"/>
      <c r="BS20" s="71"/>
      <c r="BT20" s="19"/>
      <c r="BV20" s="71"/>
      <c r="BW20" s="19"/>
      <c r="BY20" s="71"/>
    </row>
    <row r="21" spans="1:77" ht="13.5" customHeight="1" x14ac:dyDescent="0.25">
      <c r="A21" s="70"/>
      <c r="F21" s="19"/>
      <c r="H21" s="71"/>
      <c r="L21" s="19"/>
      <c r="N21" s="71"/>
      <c r="O21" s="19"/>
      <c r="Q21" s="71"/>
      <c r="R21" s="19"/>
      <c r="T21" s="71"/>
      <c r="U21" s="19"/>
      <c r="W21" s="71"/>
      <c r="X21" s="19"/>
      <c r="Z21" s="71"/>
      <c r="AA21" s="19"/>
      <c r="AC21" s="71"/>
      <c r="AD21" s="19"/>
      <c r="AF21" s="71"/>
      <c r="AG21" s="19"/>
      <c r="AI21" s="71"/>
      <c r="AJ21" s="19"/>
      <c r="AL21" s="71"/>
      <c r="AM21" s="19"/>
      <c r="AO21" s="71"/>
      <c r="AP21" s="19"/>
      <c r="AR21" s="71"/>
      <c r="AS21" s="19"/>
      <c r="AU21" s="71"/>
      <c r="AV21" s="19"/>
      <c r="AX21" s="71"/>
      <c r="AY21" s="19"/>
      <c r="BA21" s="71"/>
      <c r="BB21" s="19"/>
      <c r="BD21" s="71"/>
      <c r="BE21" s="19"/>
      <c r="BG21" s="71"/>
      <c r="BH21" s="19"/>
      <c r="BJ21" s="71"/>
      <c r="BK21" s="19"/>
      <c r="BM21" s="71"/>
      <c r="BN21" s="19"/>
      <c r="BP21" s="71"/>
      <c r="BQ21" s="19"/>
      <c r="BS21" s="71"/>
      <c r="BT21" s="19"/>
      <c r="BV21" s="71"/>
      <c r="BW21" s="19"/>
      <c r="BY21" s="71"/>
    </row>
    <row r="22" spans="1:77" ht="13.5" customHeight="1" x14ac:dyDescent="0.25">
      <c r="A22" s="70"/>
      <c r="F22" s="19"/>
      <c r="H22" s="71"/>
      <c r="L22" s="19"/>
      <c r="N22" s="71"/>
      <c r="O22" s="19"/>
      <c r="Q22" s="71"/>
      <c r="R22" s="19"/>
      <c r="T22" s="71"/>
      <c r="U22" s="19"/>
      <c r="W22" s="71"/>
      <c r="X22" s="19"/>
      <c r="Z22" s="71"/>
      <c r="AA22" s="19"/>
      <c r="AC22" s="71"/>
      <c r="AD22" s="19"/>
      <c r="AF22" s="71"/>
      <c r="AG22" s="19"/>
      <c r="AI22" s="71"/>
      <c r="AJ22" s="19"/>
      <c r="AL22" s="71"/>
      <c r="AM22" s="19"/>
      <c r="AO22" s="71"/>
      <c r="AP22" s="19"/>
      <c r="AR22" s="71"/>
      <c r="AS22" s="19"/>
      <c r="AU22" s="71"/>
      <c r="AV22" s="19"/>
      <c r="AX22" s="71"/>
      <c r="AY22" s="19"/>
      <c r="BA22" s="71"/>
      <c r="BB22" s="19"/>
      <c r="BD22" s="71"/>
      <c r="BE22" s="19"/>
      <c r="BG22" s="71"/>
      <c r="BH22" s="19"/>
      <c r="BJ22" s="71"/>
      <c r="BK22" s="19"/>
      <c r="BM22" s="71"/>
      <c r="BN22" s="19"/>
      <c r="BP22" s="71"/>
      <c r="BQ22" s="19"/>
      <c r="BS22" s="71"/>
      <c r="BT22" s="19"/>
      <c r="BV22" s="71"/>
      <c r="BW22" s="19"/>
      <c r="BY22" s="71"/>
    </row>
    <row r="23" spans="1:77" ht="13.5" customHeight="1" x14ac:dyDescent="0.25">
      <c r="A23" s="70"/>
      <c r="F23" s="19"/>
      <c r="H23" s="71"/>
      <c r="L23" s="19"/>
      <c r="N23" s="71"/>
      <c r="O23" s="19"/>
      <c r="Q23" s="71"/>
      <c r="R23" s="19"/>
      <c r="T23" s="71"/>
      <c r="U23" s="19"/>
      <c r="W23" s="71"/>
      <c r="X23" s="19"/>
      <c r="Z23" s="71"/>
      <c r="AA23" s="19"/>
      <c r="AC23" s="71"/>
      <c r="AD23" s="19"/>
      <c r="AF23" s="71"/>
      <c r="AG23" s="19"/>
      <c r="AI23" s="71"/>
      <c r="AJ23" s="19"/>
      <c r="AL23" s="71"/>
      <c r="AM23" s="19"/>
      <c r="AO23" s="71"/>
      <c r="AP23" s="19"/>
      <c r="AR23" s="71"/>
      <c r="AS23" s="19"/>
      <c r="AU23" s="71"/>
      <c r="AV23" s="19"/>
      <c r="AX23" s="71"/>
      <c r="AY23" s="19"/>
      <c r="BA23" s="71"/>
      <c r="BB23" s="19"/>
      <c r="BD23" s="71"/>
      <c r="BE23" s="19"/>
      <c r="BG23" s="71"/>
      <c r="BH23" s="19"/>
      <c r="BJ23" s="71"/>
      <c r="BK23" s="19"/>
      <c r="BM23" s="71"/>
      <c r="BN23" s="19"/>
      <c r="BP23" s="71"/>
      <c r="BQ23" s="19"/>
      <c r="BS23" s="71"/>
      <c r="BT23" s="19"/>
      <c r="BV23" s="71"/>
      <c r="BW23" s="19"/>
      <c r="BY23" s="71"/>
    </row>
    <row r="24" spans="1:77" ht="13.5" customHeight="1" x14ac:dyDescent="0.25">
      <c r="A24" s="46"/>
      <c r="F24" s="19"/>
      <c r="H24" s="71"/>
      <c r="L24" s="19"/>
      <c r="N24" s="71"/>
      <c r="O24" s="19"/>
      <c r="Q24" s="71"/>
      <c r="R24" s="19"/>
      <c r="T24" s="71"/>
      <c r="U24" s="19"/>
      <c r="W24" s="71"/>
      <c r="X24" s="19"/>
      <c r="Z24" s="71"/>
      <c r="AA24" s="19"/>
      <c r="AC24" s="71"/>
      <c r="AD24" s="19"/>
      <c r="AF24" s="71"/>
      <c r="AG24" s="19"/>
      <c r="AI24" s="71"/>
      <c r="AJ24" s="19"/>
      <c r="AL24" s="71"/>
      <c r="AM24" s="19"/>
      <c r="AO24" s="71"/>
      <c r="AP24" s="19"/>
      <c r="AR24" s="71"/>
      <c r="AS24" s="19"/>
      <c r="AU24" s="71"/>
      <c r="AV24" s="19"/>
      <c r="AX24" s="71"/>
      <c r="AY24" s="19"/>
      <c r="BA24" s="71"/>
      <c r="BB24" s="19"/>
      <c r="BD24" s="71"/>
      <c r="BE24" s="19"/>
      <c r="BG24" s="71"/>
      <c r="BH24" s="19"/>
      <c r="BJ24" s="71"/>
      <c r="BK24" s="19"/>
      <c r="BM24" s="71"/>
      <c r="BN24" s="19"/>
      <c r="BP24" s="71"/>
      <c r="BQ24" s="19"/>
      <c r="BS24" s="71"/>
      <c r="BT24" s="19"/>
      <c r="BV24" s="71"/>
      <c r="BW24" s="19"/>
      <c r="BY24" s="71"/>
    </row>
    <row r="25" spans="1:77" ht="13.5" customHeight="1" x14ac:dyDescent="0.25">
      <c r="A25" s="70"/>
      <c r="F25" s="19"/>
      <c r="H25" s="71"/>
      <c r="L25" s="19"/>
      <c r="N25" s="71"/>
      <c r="O25" s="19"/>
      <c r="Q25" s="71"/>
      <c r="R25" s="19"/>
      <c r="T25" s="71"/>
      <c r="U25" s="19"/>
      <c r="W25" s="71"/>
      <c r="X25" s="19"/>
      <c r="Z25" s="71"/>
      <c r="AA25" s="19"/>
      <c r="AC25" s="71"/>
      <c r="AD25" s="19"/>
      <c r="AF25" s="71"/>
      <c r="AG25" s="19"/>
      <c r="AI25" s="71"/>
      <c r="AJ25" s="19"/>
      <c r="AL25" s="71"/>
      <c r="AM25" s="19"/>
      <c r="AO25" s="71"/>
      <c r="AP25" s="19"/>
      <c r="AR25" s="71"/>
      <c r="AS25" s="19"/>
      <c r="AU25" s="71"/>
      <c r="AV25" s="19"/>
      <c r="AX25" s="71"/>
      <c r="AY25" s="19"/>
      <c r="BA25" s="71"/>
      <c r="BB25" s="19"/>
      <c r="BD25" s="71"/>
      <c r="BE25" s="19"/>
      <c r="BG25" s="71"/>
      <c r="BH25" s="19"/>
      <c r="BJ25" s="71"/>
      <c r="BK25" s="19"/>
      <c r="BM25" s="71"/>
      <c r="BN25" s="19"/>
      <c r="BP25" s="71"/>
      <c r="BQ25" s="19"/>
      <c r="BS25" s="71"/>
      <c r="BT25" s="19"/>
      <c r="BV25" s="71"/>
      <c r="BW25" s="19"/>
      <c r="BY25" s="71"/>
    </row>
    <row r="26" spans="1:77" ht="13.5" customHeight="1" x14ac:dyDescent="0.25">
      <c r="A26" s="70"/>
      <c r="F26" s="19"/>
      <c r="H26" s="71"/>
      <c r="L26" s="19"/>
      <c r="N26" s="71"/>
      <c r="O26" s="19"/>
      <c r="Q26" s="71"/>
      <c r="R26" s="19"/>
      <c r="T26" s="71"/>
      <c r="U26" s="19"/>
      <c r="W26" s="71"/>
      <c r="X26" s="19"/>
      <c r="Z26" s="71"/>
      <c r="AA26" s="19"/>
      <c r="AC26" s="71"/>
      <c r="AD26" s="19"/>
      <c r="AF26" s="71"/>
      <c r="AG26" s="19"/>
      <c r="AI26" s="71"/>
      <c r="AJ26" s="19"/>
      <c r="AL26" s="71"/>
      <c r="AM26" s="19"/>
      <c r="AO26" s="71"/>
      <c r="AP26" s="19"/>
      <c r="AR26" s="71"/>
      <c r="AS26" s="19"/>
      <c r="AU26" s="71"/>
      <c r="AV26" s="19"/>
      <c r="AX26" s="71"/>
      <c r="AY26" s="19"/>
      <c r="BA26" s="71"/>
      <c r="BB26" s="19"/>
      <c r="BD26" s="71"/>
      <c r="BE26" s="19"/>
      <c r="BG26" s="71"/>
      <c r="BH26" s="19"/>
      <c r="BJ26" s="71"/>
      <c r="BK26" s="19"/>
      <c r="BM26" s="71"/>
      <c r="BN26" s="19"/>
      <c r="BP26" s="71"/>
      <c r="BQ26" s="19"/>
      <c r="BS26" s="71"/>
      <c r="BT26" s="19"/>
      <c r="BV26" s="71"/>
      <c r="BW26" s="19"/>
      <c r="BY26" s="71"/>
    </row>
    <row r="27" spans="1:77" ht="13.5" customHeight="1" x14ac:dyDescent="0.25">
      <c r="A27" s="70"/>
      <c r="F27" s="19"/>
      <c r="H27" s="71"/>
      <c r="J27" s="58"/>
      <c r="L27" s="19"/>
      <c r="N27" s="71"/>
      <c r="O27" s="19"/>
      <c r="Q27" s="71"/>
      <c r="R27" s="19"/>
      <c r="T27" s="71"/>
      <c r="U27" s="19"/>
      <c r="W27" s="71"/>
      <c r="X27" s="19"/>
      <c r="Z27" s="71"/>
      <c r="AA27" s="19"/>
      <c r="AC27" s="71"/>
      <c r="AD27" s="19"/>
      <c r="AF27" s="71"/>
      <c r="AG27" s="19"/>
      <c r="AI27" s="71"/>
      <c r="AJ27" s="19"/>
      <c r="AL27" s="71"/>
      <c r="AM27" s="19"/>
      <c r="AO27" s="71"/>
      <c r="AP27" s="19"/>
      <c r="AR27" s="71"/>
      <c r="AS27" s="19"/>
      <c r="AU27" s="71"/>
      <c r="AV27" s="19"/>
      <c r="AX27" s="71"/>
      <c r="AY27" s="19"/>
      <c r="BA27" s="71"/>
      <c r="BB27" s="19"/>
      <c r="BD27" s="71"/>
      <c r="BE27" s="19"/>
      <c r="BG27" s="71"/>
      <c r="BH27" s="19"/>
      <c r="BJ27" s="71"/>
      <c r="BK27" s="19"/>
      <c r="BM27" s="71"/>
      <c r="BN27" s="19"/>
      <c r="BP27" s="71"/>
      <c r="BQ27" s="19"/>
      <c r="BS27" s="71"/>
      <c r="BT27" s="19"/>
      <c r="BV27" s="71"/>
      <c r="BW27" s="19"/>
      <c r="BY27" s="71"/>
    </row>
    <row r="28" spans="1:77" ht="13.5" customHeight="1" x14ac:dyDescent="0.25">
      <c r="A28" s="70"/>
      <c r="F28" s="19"/>
      <c r="H28" s="71"/>
      <c r="L28" s="19"/>
      <c r="N28" s="71"/>
      <c r="O28" s="19"/>
      <c r="Q28" s="71"/>
      <c r="R28" s="19"/>
      <c r="T28" s="71"/>
      <c r="U28" s="19"/>
      <c r="W28" s="71"/>
      <c r="X28" s="19"/>
      <c r="Z28" s="71"/>
      <c r="AA28" s="19"/>
      <c r="AC28" s="71"/>
      <c r="AD28" s="19"/>
      <c r="AF28" s="71"/>
      <c r="AG28" s="19"/>
      <c r="AI28" s="71"/>
      <c r="AJ28" s="19"/>
      <c r="AL28" s="71"/>
      <c r="AM28" s="19"/>
      <c r="AO28" s="71"/>
      <c r="AP28" s="19"/>
      <c r="AR28" s="71"/>
      <c r="AS28" s="19"/>
      <c r="AU28" s="71"/>
      <c r="AV28" s="19"/>
      <c r="AX28" s="71"/>
      <c r="AY28" s="19"/>
      <c r="BA28" s="71"/>
      <c r="BB28" s="19"/>
      <c r="BD28" s="71"/>
      <c r="BE28" s="19"/>
      <c r="BG28" s="71"/>
      <c r="BH28" s="19"/>
      <c r="BJ28" s="71"/>
      <c r="BK28" s="19"/>
      <c r="BM28" s="71"/>
      <c r="BN28" s="19"/>
      <c r="BP28" s="71"/>
      <c r="BQ28" s="19"/>
      <c r="BS28" s="71"/>
      <c r="BT28" s="19"/>
      <c r="BV28" s="71"/>
      <c r="BW28" s="19"/>
      <c r="BY28" s="71"/>
    </row>
    <row r="29" spans="1:77" ht="13.5" customHeight="1" x14ac:dyDescent="0.25">
      <c r="A29" s="70"/>
      <c r="F29" s="19"/>
      <c r="H29" s="71"/>
      <c r="L29" s="19"/>
      <c r="N29" s="71"/>
      <c r="O29" s="19"/>
      <c r="Q29" s="71"/>
      <c r="R29" s="19"/>
      <c r="T29" s="71"/>
      <c r="U29" s="19"/>
      <c r="W29" s="71"/>
      <c r="X29" s="19"/>
      <c r="Z29" s="71"/>
      <c r="AA29" s="19"/>
      <c r="AC29" s="71"/>
      <c r="AD29" s="19"/>
      <c r="AF29" s="71"/>
      <c r="AG29" s="19"/>
      <c r="AI29" s="71"/>
      <c r="AJ29" s="19"/>
      <c r="AL29" s="71"/>
      <c r="AM29" s="19"/>
      <c r="AO29" s="71"/>
      <c r="AP29" s="19"/>
      <c r="AR29" s="71"/>
      <c r="AS29" s="19"/>
      <c r="AU29" s="71"/>
      <c r="AV29" s="19"/>
      <c r="AX29" s="71"/>
      <c r="AY29" s="19"/>
      <c r="BA29" s="71"/>
      <c r="BB29" s="19"/>
      <c r="BD29" s="71"/>
      <c r="BE29" s="19"/>
      <c r="BG29" s="71"/>
      <c r="BH29" s="19"/>
      <c r="BJ29" s="71"/>
      <c r="BK29" s="19"/>
      <c r="BM29" s="71"/>
      <c r="BN29" s="19"/>
      <c r="BP29" s="71"/>
      <c r="BQ29" s="19"/>
      <c r="BS29" s="71"/>
      <c r="BT29" s="19"/>
      <c r="BV29" s="71"/>
      <c r="BW29" s="19"/>
      <c r="BY29" s="71"/>
    </row>
    <row r="30" spans="1:77" ht="13.5" customHeight="1" x14ac:dyDescent="0.25">
      <c r="A30" s="70"/>
      <c r="F30" s="19"/>
      <c r="H30" s="71"/>
      <c r="L30" s="19"/>
      <c r="N30" s="71"/>
      <c r="O30" s="19"/>
      <c r="Q30" s="71"/>
      <c r="R30" s="19"/>
      <c r="T30" s="71"/>
      <c r="U30" s="19"/>
      <c r="W30" s="71"/>
      <c r="X30" s="19"/>
      <c r="Z30" s="71"/>
      <c r="AA30" s="19"/>
      <c r="AC30" s="71"/>
      <c r="AD30" s="19"/>
      <c r="AF30" s="71"/>
      <c r="AG30" s="19"/>
      <c r="AI30" s="71"/>
      <c r="AJ30" s="19"/>
      <c r="AL30" s="71"/>
      <c r="AM30" s="19"/>
      <c r="AO30" s="71"/>
      <c r="AP30" s="19"/>
      <c r="AR30" s="71"/>
      <c r="AS30" s="19"/>
      <c r="AU30" s="71"/>
      <c r="AV30" s="19"/>
      <c r="AX30" s="71"/>
      <c r="AY30" s="19"/>
      <c r="BA30" s="71"/>
      <c r="BB30" s="19"/>
      <c r="BD30" s="71"/>
      <c r="BE30" s="19"/>
      <c r="BG30" s="71"/>
      <c r="BH30" s="19"/>
      <c r="BJ30" s="71"/>
      <c r="BK30" s="19"/>
      <c r="BM30" s="71"/>
      <c r="BN30" s="19"/>
      <c r="BP30" s="71"/>
      <c r="BQ30" s="19"/>
      <c r="BS30" s="71"/>
      <c r="BT30" s="19"/>
      <c r="BV30" s="71"/>
      <c r="BW30" s="19"/>
      <c r="BY30" s="71"/>
    </row>
    <row r="31" spans="1:77" ht="13.5" customHeight="1" x14ac:dyDescent="0.25">
      <c r="A31" s="70"/>
      <c r="F31" s="19"/>
      <c r="H31" s="71"/>
      <c r="L31" s="19"/>
      <c r="N31" s="71"/>
      <c r="O31" s="19"/>
      <c r="Q31" s="71"/>
      <c r="R31" s="19"/>
      <c r="T31" s="71"/>
      <c r="U31" s="19"/>
      <c r="W31" s="71"/>
      <c r="X31" s="19"/>
      <c r="Z31" s="71"/>
      <c r="AA31" s="19"/>
      <c r="AC31" s="71"/>
      <c r="AD31" s="19"/>
      <c r="AF31" s="71"/>
      <c r="AG31" s="19"/>
      <c r="AI31" s="71"/>
      <c r="AJ31" s="19"/>
      <c r="AL31" s="71"/>
      <c r="AM31" s="19"/>
      <c r="AO31" s="71"/>
      <c r="AP31" s="19"/>
      <c r="AR31" s="71"/>
      <c r="AS31" s="19"/>
      <c r="AU31" s="71"/>
      <c r="AV31" s="19"/>
      <c r="AX31" s="71"/>
      <c r="AY31" s="19"/>
      <c r="BA31" s="71"/>
      <c r="BB31" s="19"/>
      <c r="BD31" s="71"/>
      <c r="BE31" s="19"/>
      <c r="BG31" s="71"/>
      <c r="BH31" s="19"/>
      <c r="BJ31" s="71"/>
      <c r="BK31" s="19"/>
      <c r="BM31" s="71"/>
      <c r="BN31" s="19"/>
      <c r="BP31" s="71"/>
      <c r="BQ31" s="19"/>
      <c r="BS31" s="71"/>
      <c r="BT31" s="19"/>
      <c r="BV31" s="71"/>
      <c r="BW31" s="19"/>
      <c r="BY31" s="71"/>
    </row>
    <row r="32" spans="1:77" ht="13.5" customHeight="1" x14ac:dyDescent="0.25">
      <c r="A32" s="70"/>
      <c r="F32" s="19"/>
      <c r="H32" s="71"/>
      <c r="L32" s="19"/>
      <c r="N32" s="71"/>
      <c r="O32" s="19"/>
      <c r="Q32" s="71"/>
      <c r="R32" s="19"/>
      <c r="T32" s="71"/>
      <c r="U32" s="19"/>
      <c r="W32" s="71"/>
      <c r="X32" s="19"/>
      <c r="Z32" s="71"/>
      <c r="AA32" s="19"/>
      <c r="AC32" s="71"/>
      <c r="AD32" s="19"/>
      <c r="AF32" s="71"/>
      <c r="AG32" s="19"/>
      <c r="AI32" s="71"/>
      <c r="AJ32" s="19"/>
      <c r="AL32" s="71"/>
      <c r="AM32" s="19"/>
      <c r="AO32" s="71"/>
      <c r="AP32" s="19"/>
      <c r="AR32" s="71"/>
      <c r="AS32" s="19"/>
      <c r="AU32" s="71"/>
      <c r="AV32" s="19"/>
      <c r="AX32" s="71"/>
      <c r="AY32" s="19"/>
      <c r="BA32" s="71"/>
      <c r="BB32" s="19"/>
      <c r="BD32" s="71"/>
      <c r="BE32" s="19"/>
      <c r="BG32" s="71"/>
      <c r="BH32" s="19"/>
      <c r="BJ32" s="71"/>
      <c r="BK32" s="19"/>
      <c r="BM32" s="71"/>
      <c r="BN32" s="19"/>
      <c r="BP32" s="71"/>
      <c r="BQ32" s="19"/>
      <c r="BS32" s="71"/>
      <c r="BT32" s="19"/>
      <c r="BV32" s="71"/>
      <c r="BW32" s="19"/>
      <c r="BY32" s="71"/>
    </row>
    <row r="33" spans="1:77" ht="13.5" customHeight="1" x14ac:dyDescent="0.25">
      <c r="A33" s="70"/>
      <c r="F33" s="19"/>
      <c r="H33" s="71"/>
      <c r="L33" s="19"/>
      <c r="N33" s="71"/>
      <c r="O33" s="19"/>
      <c r="Q33" s="71"/>
      <c r="R33" s="19"/>
      <c r="T33" s="71"/>
      <c r="U33" s="19"/>
      <c r="W33" s="71"/>
      <c r="X33" s="19"/>
      <c r="Z33" s="71"/>
      <c r="AA33" s="19"/>
      <c r="AC33" s="71"/>
      <c r="AD33" s="19"/>
      <c r="AF33" s="71"/>
      <c r="AG33" s="19"/>
      <c r="AI33" s="71"/>
      <c r="AJ33" s="19"/>
      <c r="AL33" s="71"/>
      <c r="AM33" s="19"/>
      <c r="AO33" s="71"/>
      <c r="AP33" s="19"/>
      <c r="AR33" s="71"/>
      <c r="AS33" s="19"/>
      <c r="AU33" s="71"/>
      <c r="AV33" s="19"/>
      <c r="AX33" s="71"/>
      <c r="AY33" s="19"/>
      <c r="BA33" s="71"/>
      <c r="BB33" s="19"/>
      <c r="BD33" s="71"/>
      <c r="BE33" s="19"/>
      <c r="BG33" s="71"/>
      <c r="BH33" s="19"/>
      <c r="BJ33" s="71"/>
      <c r="BK33" s="19"/>
      <c r="BM33" s="71"/>
      <c r="BN33" s="19"/>
      <c r="BP33" s="71"/>
      <c r="BQ33" s="19"/>
      <c r="BS33" s="71"/>
      <c r="BT33" s="19"/>
      <c r="BV33" s="71"/>
      <c r="BW33" s="19"/>
      <c r="BY33" s="71"/>
    </row>
    <row r="34" spans="1:77" ht="13.5" customHeight="1" x14ac:dyDescent="0.25">
      <c r="A34" s="46"/>
      <c r="F34" s="19"/>
      <c r="H34" s="71"/>
      <c r="L34" s="19"/>
      <c r="N34" s="71"/>
      <c r="O34" s="19"/>
      <c r="Q34" s="71"/>
      <c r="R34" s="19"/>
      <c r="T34" s="71"/>
      <c r="U34" s="19"/>
      <c r="W34" s="71"/>
      <c r="X34" s="19"/>
      <c r="Z34" s="71"/>
      <c r="AA34" s="19"/>
      <c r="AC34" s="71"/>
      <c r="AD34" s="19"/>
      <c r="AF34" s="71"/>
      <c r="AG34" s="19"/>
      <c r="AI34" s="71"/>
      <c r="AJ34" s="19"/>
      <c r="AL34" s="71"/>
      <c r="AM34" s="19"/>
      <c r="AO34" s="71"/>
      <c r="AP34" s="19"/>
      <c r="AR34" s="71"/>
      <c r="AS34" s="19"/>
      <c r="AU34" s="71"/>
      <c r="AV34" s="19"/>
      <c r="AX34" s="71"/>
      <c r="AY34" s="19"/>
      <c r="BA34" s="71"/>
      <c r="BB34" s="19"/>
      <c r="BD34" s="71"/>
      <c r="BE34" s="19"/>
      <c r="BG34" s="71"/>
      <c r="BH34" s="19"/>
      <c r="BJ34" s="71"/>
      <c r="BK34" s="19"/>
      <c r="BM34" s="71"/>
      <c r="BN34" s="19"/>
      <c r="BP34" s="71"/>
      <c r="BQ34" s="19"/>
      <c r="BS34" s="71"/>
      <c r="BT34" s="19"/>
      <c r="BV34" s="71"/>
      <c r="BW34" s="19"/>
      <c r="BY34" s="71"/>
    </row>
    <row r="35" spans="1:77" ht="13.5" customHeight="1" x14ac:dyDescent="0.25">
      <c r="A35" s="46"/>
      <c r="F35" s="19"/>
      <c r="H35" s="71"/>
      <c r="L35" s="19"/>
      <c r="N35" s="71"/>
      <c r="O35" s="19"/>
      <c r="Q35" s="71"/>
      <c r="R35" s="19"/>
      <c r="T35" s="71"/>
      <c r="U35" s="19"/>
      <c r="W35" s="71"/>
      <c r="X35" s="19"/>
      <c r="Z35" s="71"/>
      <c r="AA35" s="19"/>
      <c r="AC35" s="71"/>
      <c r="AD35" s="19"/>
      <c r="AF35" s="71"/>
      <c r="AG35" s="19"/>
      <c r="AI35" s="71"/>
      <c r="AJ35" s="19"/>
      <c r="AL35" s="71"/>
      <c r="AM35" s="19"/>
      <c r="AO35" s="71"/>
      <c r="AP35" s="19"/>
      <c r="AR35" s="71"/>
      <c r="AS35" s="19"/>
      <c r="AU35" s="71"/>
      <c r="AV35" s="19"/>
      <c r="AX35" s="71"/>
      <c r="AY35" s="19"/>
      <c r="BA35" s="71"/>
      <c r="BB35" s="19"/>
      <c r="BD35" s="71"/>
      <c r="BE35" s="19"/>
      <c r="BG35" s="71"/>
      <c r="BH35" s="19"/>
      <c r="BJ35" s="71"/>
      <c r="BK35" s="19"/>
      <c r="BM35" s="71"/>
      <c r="BN35" s="19"/>
      <c r="BP35" s="71"/>
      <c r="BQ35" s="19"/>
      <c r="BS35" s="71"/>
      <c r="BT35" s="19"/>
      <c r="BV35" s="71"/>
      <c r="BW35" s="19"/>
      <c r="BY35" s="71"/>
    </row>
    <row r="36" spans="1:77" ht="13.5" customHeight="1" x14ac:dyDescent="0.25">
      <c r="A36" s="46"/>
      <c r="F36" s="19"/>
      <c r="H36" s="71"/>
      <c r="L36" s="19"/>
      <c r="N36" s="71"/>
      <c r="O36" s="19"/>
      <c r="Q36" s="71"/>
      <c r="R36" s="19"/>
      <c r="T36" s="71"/>
      <c r="U36" s="19"/>
      <c r="W36" s="71"/>
      <c r="X36" s="19"/>
      <c r="Z36" s="71"/>
      <c r="AA36" s="19"/>
      <c r="AC36" s="71"/>
      <c r="AD36" s="19"/>
      <c r="AF36" s="71"/>
      <c r="AG36" s="19"/>
      <c r="AI36" s="71"/>
      <c r="AJ36" s="19"/>
      <c r="AL36" s="71"/>
      <c r="AM36" s="19"/>
      <c r="AO36" s="71"/>
      <c r="AP36" s="19"/>
      <c r="AR36" s="71"/>
      <c r="AS36" s="19"/>
      <c r="AU36" s="71"/>
      <c r="AV36" s="19"/>
      <c r="AX36" s="71"/>
      <c r="AY36" s="19"/>
      <c r="BA36" s="71"/>
      <c r="BB36" s="19"/>
      <c r="BD36" s="71"/>
      <c r="BE36" s="19"/>
      <c r="BG36" s="71"/>
      <c r="BH36" s="19"/>
      <c r="BJ36" s="71"/>
      <c r="BK36" s="19"/>
      <c r="BM36" s="71"/>
      <c r="BN36" s="19"/>
      <c r="BP36" s="71"/>
      <c r="BQ36" s="19"/>
      <c r="BS36" s="71"/>
      <c r="BT36" s="19"/>
      <c r="BV36" s="71"/>
      <c r="BW36" s="19"/>
      <c r="BY36" s="71"/>
    </row>
    <row r="37" spans="1:77" ht="13.5" customHeight="1" x14ac:dyDescent="0.25">
      <c r="A37" s="70"/>
      <c r="F37" s="19"/>
      <c r="H37" s="71"/>
      <c r="L37" s="19"/>
      <c r="N37" s="71"/>
      <c r="O37" s="19"/>
      <c r="Q37" s="71"/>
      <c r="R37" s="19"/>
      <c r="T37" s="71"/>
      <c r="U37" s="19"/>
      <c r="W37" s="71"/>
      <c r="X37" s="19"/>
      <c r="Z37" s="71"/>
      <c r="AA37" s="19"/>
      <c r="AC37" s="71"/>
      <c r="AD37" s="19"/>
      <c r="AF37" s="71"/>
      <c r="AG37" s="19"/>
      <c r="AI37" s="71"/>
      <c r="AJ37" s="19"/>
      <c r="AL37" s="71"/>
      <c r="AM37" s="19"/>
      <c r="AO37" s="71"/>
      <c r="AP37" s="19"/>
      <c r="AR37" s="71"/>
      <c r="AS37" s="19"/>
      <c r="AU37" s="71"/>
      <c r="AV37" s="19"/>
      <c r="AX37" s="71"/>
      <c r="AY37" s="19"/>
      <c r="BA37" s="71"/>
      <c r="BB37" s="19"/>
      <c r="BD37" s="71"/>
      <c r="BE37" s="19"/>
      <c r="BG37" s="71"/>
      <c r="BH37" s="19"/>
      <c r="BJ37" s="71"/>
      <c r="BK37" s="19"/>
      <c r="BM37" s="71"/>
      <c r="BN37" s="19"/>
      <c r="BP37" s="71"/>
      <c r="BQ37" s="19"/>
      <c r="BS37" s="71"/>
      <c r="BT37" s="19"/>
      <c r="BV37" s="71"/>
      <c r="BW37" s="19"/>
      <c r="BY37" s="71"/>
    </row>
    <row r="38" spans="1:77" ht="13.5" customHeight="1" x14ac:dyDescent="0.25">
      <c r="A38" s="70"/>
      <c r="F38" s="19"/>
      <c r="H38" s="71"/>
      <c r="L38" s="19"/>
      <c r="N38" s="71"/>
      <c r="O38" s="19"/>
      <c r="Q38" s="71"/>
      <c r="R38" s="19"/>
      <c r="T38" s="71"/>
      <c r="U38" s="19"/>
      <c r="W38" s="71"/>
      <c r="X38" s="19"/>
      <c r="Z38" s="71"/>
      <c r="AA38" s="19"/>
      <c r="AC38" s="71"/>
      <c r="AD38" s="19"/>
      <c r="AF38" s="71"/>
      <c r="AG38" s="19"/>
      <c r="AI38" s="71"/>
      <c r="AJ38" s="19"/>
      <c r="AL38" s="71"/>
      <c r="AM38" s="19"/>
      <c r="AO38" s="71"/>
      <c r="AP38" s="19"/>
      <c r="AR38" s="71"/>
      <c r="AS38" s="19"/>
      <c r="AU38" s="71"/>
      <c r="AV38" s="19"/>
      <c r="AX38" s="71"/>
      <c r="AY38" s="19"/>
      <c r="BA38" s="71"/>
      <c r="BB38" s="19"/>
      <c r="BD38" s="71"/>
      <c r="BE38" s="19"/>
      <c r="BG38" s="71"/>
      <c r="BH38" s="19"/>
      <c r="BJ38" s="71"/>
      <c r="BK38" s="19"/>
      <c r="BM38" s="71"/>
      <c r="BN38" s="19"/>
      <c r="BP38" s="71"/>
      <c r="BQ38" s="19"/>
      <c r="BS38" s="71"/>
      <c r="BT38" s="19"/>
      <c r="BV38" s="71"/>
      <c r="BW38" s="19"/>
      <c r="BY38" s="71"/>
    </row>
    <row r="39" spans="1:77" ht="13.5" customHeight="1" x14ac:dyDescent="0.25">
      <c r="A39" s="70"/>
      <c r="F39" s="19"/>
      <c r="H39" s="71"/>
      <c r="L39" s="19"/>
      <c r="N39" s="71"/>
      <c r="O39" s="19"/>
      <c r="Q39" s="71"/>
      <c r="R39" s="19"/>
      <c r="T39" s="71"/>
      <c r="U39" s="19"/>
      <c r="W39" s="71"/>
      <c r="X39" s="19"/>
      <c r="Z39" s="71"/>
      <c r="AA39" s="19"/>
      <c r="AC39" s="71"/>
      <c r="AD39" s="19"/>
      <c r="AF39" s="71"/>
      <c r="AG39" s="19"/>
      <c r="AI39" s="71"/>
      <c r="AJ39" s="19"/>
      <c r="AL39" s="71"/>
      <c r="AM39" s="19"/>
      <c r="AO39" s="71"/>
      <c r="AP39" s="19"/>
      <c r="AR39" s="71"/>
      <c r="AS39" s="19"/>
      <c r="AU39" s="71"/>
      <c r="AV39" s="19"/>
      <c r="AX39" s="71"/>
      <c r="AY39" s="19"/>
      <c r="BA39" s="71"/>
      <c r="BB39" s="19"/>
      <c r="BD39" s="71"/>
      <c r="BE39" s="19"/>
      <c r="BG39" s="71"/>
      <c r="BH39" s="19"/>
      <c r="BJ39" s="71"/>
      <c r="BK39" s="19"/>
      <c r="BM39" s="71"/>
      <c r="BN39" s="19"/>
      <c r="BP39" s="71"/>
      <c r="BQ39" s="19"/>
      <c r="BS39" s="71"/>
      <c r="BT39" s="19"/>
      <c r="BV39" s="71"/>
      <c r="BW39" s="19"/>
      <c r="BY39" s="71"/>
    </row>
    <row r="40" spans="1:77" ht="13.5" customHeight="1" x14ac:dyDescent="0.25">
      <c r="A40" s="70"/>
      <c r="F40" s="19"/>
      <c r="H40" s="71"/>
      <c r="L40" s="19"/>
      <c r="N40" s="71"/>
      <c r="O40" s="19"/>
      <c r="Q40" s="71"/>
      <c r="R40" s="19"/>
      <c r="T40" s="71"/>
      <c r="U40" s="19"/>
      <c r="W40" s="71"/>
      <c r="X40" s="19"/>
      <c r="Z40" s="71"/>
      <c r="AA40" s="19"/>
      <c r="AC40" s="71"/>
      <c r="AD40" s="19"/>
      <c r="AF40" s="71"/>
      <c r="AG40" s="19"/>
      <c r="AI40" s="71"/>
      <c r="AJ40" s="19"/>
      <c r="AL40" s="71"/>
      <c r="AM40" s="19"/>
      <c r="AO40" s="71"/>
      <c r="AP40" s="19"/>
      <c r="AR40" s="71"/>
      <c r="AS40" s="19"/>
      <c r="AU40" s="71"/>
      <c r="AV40" s="19"/>
      <c r="AX40" s="71"/>
      <c r="AY40" s="19"/>
      <c r="BA40" s="71"/>
      <c r="BB40" s="19"/>
      <c r="BD40" s="71"/>
      <c r="BE40" s="19"/>
      <c r="BG40" s="71"/>
      <c r="BH40" s="19"/>
      <c r="BJ40" s="71"/>
      <c r="BK40" s="19"/>
      <c r="BM40" s="71"/>
      <c r="BN40" s="19"/>
      <c r="BP40" s="71"/>
      <c r="BQ40" s="19"/>
      <c r="BS40" s="71"/>
      <c r="BT40" s="19"/>
      <c r="BV40" s="71"/>
      <c r="BW40" s="19"/>
      <c r="BY40" s="71"/>
    </row>
    <row r="41" spans="1:77" ht="13.5" customHeight="1" x14ac:dyDescent="0.25">
      <c r="A41" s="70"/>
      <c r="F41" s="19"/>
      <c r="H41" s="71"/>
      <c r="L41" s="19"/>
      <c r="N41" s="71"/>
      <c r="O41" s="19"/>
      <c r="Q41" s="71"/>
      <c r="R41" s="19"/>
      <c r="S41" s="4"/>
      <c r="T41" s="71"/>
      <c r="U41" s="19"/>
      <c r="W41" s="71"/>
      <c r="X41" s="19"/>
      <c r="Z41" s="71"/>
      <c r="AA41" s="19"/>
      <c r="AC41" s="71"/>
      <c r="AD41" s="19"/>
      <c r="AF41" s="71"/>
      <c r="AG41" s="19"/>
      <c r="AI41" s="71"/>
      <c r="AJ41" s="19"/>
      <c r="AL41" s="71"/>
      <c r="AM41" s="19"/>
      <c r="AO41" s="71"/>
      <c r="AP41" s="19"/>
      <c r="AR41" s="71"/>
      <c r="AS41" s="19"/>
      <c r="AU41" s="71"/>
      <c r="AV41" s="19"/>
      <c r="AX41" s="71"/>
      <c r="AY41" s="19"/>
      <c r="BA41" s="71"/>
      <c r="BB41" s="19"/>
      <c r="BD41" s="71"/>
      <c r="BE41" s="19"/>
      <c r="BG41" s="71"/>
      <c r="BH41" s="19"/>
      <c r="BJ41" s="71"/>
      <c r="BK41" s="19"/>
      <c r="BM41" s="71"/>
      <c r="BN41" s="19"/>
      <c r="BP41" s="71"/>
      <c r="BQ41" s="19"/>
      <c r="BS41" s="71"/>
      <c r="BT41" s="19"/>
      <c r="BV41" s="71"/>
      <c r="BW41" s="19"/>
      <c r="BY41" s="71"/>
    </row>
    <row r="42" spans="1:77" ht="13.5" customHeight="1" x14ac:dyDescent="0.25">
      <c r="A42" s="70"/>
      <c r="C42" s="7"/>
      <c r="D42" s="4"/>
      <c r="E42" s="4"/>
      <c r="F42" s="7"/>
      <c r="G42" s="4"/>
      <c r="H42" s="73"/>
      <c r="I42" s="4"/>
      <c r="J42" s="4"/>
      <c r="K42" s="4"/>
      <c r="L42" s="7"/>
      <c r="M42" s="4"/>
      <c r="N42" s="73"/>
      <c r="O42" s="7"/>
      <c r="P42" s="4"/>
      <c r="Q42" s="73"/>
      <c r="R42" s="7"/>
      <c r="S42" s="4"/>
      <c r="T42" s="73"/>
      <c r="U42" s="7"/>
      <c r="V42" s="4"/>
      <c r="W42" s="73"/>
      <c r="X42" s="7"/>
      <c r="Y42" s="4"/>
      <c r="Z42" s="73"/>
      <c r="AA42" s="7"/>
      <c r="AB42" s="4"/>
      <c r="AC42" s="73"/>
      <c r="AD42" s="7"/>
      <c r="AE42" s="4"/>
      <c r="AF42" s="73"/>
      <c r="AG42" s="7"/>
      <c r="AH42" s="4"/>
      <c r="AI42" s="73"/>
      <c r="AJ42" s="7"/>
      <c r="AK42" s="4"/>
      <c r="AL42" s="73"/>
      <c r="AM42" s="7"/>
      <c r="AN42" s="4"/>
      <c r="AO42" s="73"/>
      <c r="AP42" s="7"/>
      <c r="AQ42" s="4"/>
      <c r="AR42" s="73"/>
      <c r="AS42" s="7"/>
      <c r="AT42" s="4"/>
      <c r="AU42" s="73"/>
      <c r="AV42" s="7"/>
      <c r="AW42" s="4"/>
      <c r="AX42" s="73"/>
      <c r="AY42" s="7"/>
      <c r="AZ42" s="4"/>
      <c r="BA42" s="73"/>
      <c r="BB42" s="7"/>
      <c r="BC42" s="4"/>
      <c r="BD42" s="73"/>
      <c r="BE42" s="7"/>
      <c r="BF42" s="4"/>
      <c r="BG42" s="73"/>
      <c r="BH42" s="7"/>
      <c r="BI42" s="4"/>
      <c r="BJ42" s="73"/>
      <c r="BK42" s="7"/>
      <c r="BL42" s="4"/>
      <c r="BM42" s="73"/>
      <c r="BN42" s="7"/>
      <c r="BO42" s="4"/>
      <c r="BP42" s="73"/>
      <c r="BQ42" s="7"/>
      <c r="BR42" s="4"/>
      <c r="BS42" s="73"/>
      <c r="BT42" s="7"/>
      <c r="BU42" s="4"/>
      <c r="BV42" s="73"/>
      <c r="BW42" s="7"/>
      <c r="BX42" s="4"/>
      <c r="BY42" s="73"/>
    </row>
    <row r="43" spans="1:77" ht="13.5" customHeight="1" x14ac:dyDescent="0.25">
      <c r="A43" s="70"/>
      <c r="C43" s="7"/>
      <c r="D43" s="4"/>
      <c r="E43" s="4"/>
      <c r="F43" s="7"/>
      <c r="G43" s="4"/>
      <c r="H43" s="73"/>
      <c r="I43" s="4"/>
      <c r="J43" s="4"/>
      <c r="K43" s="4"/>
      <c r="L43" s="7"/>
      <c r="M43" s="4"/>
      <c r="N43" s="73"/>
      <c r="O43" s="7"/>
      <c r="P43" s="4"/>
      <c r="Q43" s="73"/>
      <c r="R43" s="7"/>
      <c r="S43" s="4"/>
      <c r="T43" s="73"/>
      <c r="U43" s="7"/>
      <c r="V43" s="4"/>
      <c r="W43" s="73"/>
      <c r="X43" s="7"/>
      <c r="Y43" s="4"/>
      <c r="Z43" s="73"/>
      <c r="AA43" s="7"/>
      <c r="AB43" s="4"/>
      <c r="AC43" s="73"/>
      <c r="AD43" s="7"/>
      <c r="AE43" s="4"/>
      <c r="AF43" s="73"/>
      <c r="AG43" s="7"/>
      <c r="AH43" s="4"/>
      <c r="AI43" s="73"/>
      <c r="AJ43" s="7"/>
      <c r="AK43" s="4"/>
      <c r="AL43" s="73"/>
      <c r="AM43" s="7"/>
      <c r="AN43" s="4"/>
      <c r="AO43" s="73"/>
      <c r="AP43" s="7"/>
      <c r="AQ43" s="4"/>
      <c r="AR43" s="73"/>
      <c r="AS43" s="7"/>
      <c r="AT43" s="4"/>
      <c r="AU43" s="73"/>
      <c r="AV43" s="7"/>
      <c r="AW43" s="4"/>
      <c r="AX43" s="73"/>
      <c r="AY43" s="7"/>
      <c r="AZ43" s="4"/>
      <c r="BA43" s="73"/>
      <c r="BB43" s="7"/>
      <c r="BC43" s="4"/>
      <c r="BD43" s="73"/>
      <c r="BE43" s="7"/>
      <c r="BF43" s="4"/>
      <c r="BG43" s="73"/>
      <c r="BH43" s="7"/>
      <c r="BI43" s="4"/>
      <c r="BJ43" s="73"/>
      <c r="BK43" s="7"/>
      <c r="BL43" s="4"/>
      <c r="BM43" s="73"/>
      <c r="BN43" s="7"/>
      <c r="BO43" s="4"/>
      <c r="BP43" s="73"/>
      <c r="BQ43" s="7"/>
      <c r="BR43" s="4"/>
      <c r="BS43" s="73"/>
      <c r="BT43" s="7"/>
      <c r="BU43" s="4"/>
      <c r="BV43" s="73"/>
      <c r="BW43" s="7"/>
      <c r="BX43" s="4"/>
      <c r="BY43" s="73"/>
    </row>
    <row r="44" spans="1:77" ht="13.5" customHeight="1" x14ac:dyDescent="0.25">
      <c r="A44" s="70"/>
      <c r="C44" s="7"/>
      <c r="D44" s="4"/>
      <c r="E44" s="4"/>
      <c r="F44" s="7"/>
      <c r="G44" s="4"/>
      <c r="H44" s="73"/>
      <c r="I44" s="4"/>
      <c r="J44" s="4"/>
      <c r="K44" s="4"/>
      <c r="L44" s="7"/>
      <c r="M44" s="4"/>
      <c r="N44" s="73"/>
      <c r="O44" s="7"/>
      <c r="P44" s="4"/>
      <c r="Q44" s="73"/>
      <c r="R44" s="7"/>
      <c r="S44" s="4"/>
      <c r="T44" s="73"/>
      <c r="U44" s="7"/>
      <c r="V44" s="4"/>
      <c r="W44" s="73"/>
      <c r="X44" s="7"/>
      <c r="Y44" s="4"/>
      <c r="Z44" s="73"/>
      <c r="AA44" s="7"/>
      <c r="AB44" s="4"/>
      <c r="AC44" s="73"/>
      <c r="AD44" s="7"/>
      <c r="AE44" s="4"/>
      <c r="AF44" s="73"/>
      <c r="AG44" s="7"/>
      <c r="AH44" s="4"/>
      <c r="AI44" s="73"/>
      <c r="AJ44" s="7"/>
      <c r="AK44" s="4"/>
      <c r="AL44" s="73"/>
      <c r="AM44" s="7"/>
      <c r="AN44" s="4"/>
      <c r="AO44" s="73"/>
      <c r="AP44" s="7"/>
      <c r="AQ44" s="4"/>
      <c r="AR44" s="73"/>
      <c r="AS44" s="7"/>
      <c r="AT44" s="4"/>
      <c r="AU44" s="73"/>
      <c r="AV44" s="7"/>
      <c r="AW44" s="4"/>
      <c r="AX44" s="73"/>
      <c r="AY44" s="7"/>
      <c r="AZ44" s="4"/>
      <c r="BA44" s="73"/>
      <c r="BB44" s="7"/>
      <c r="BC44" s="4"/>
      <c r="BD44" s="73"/>
      <c r="BE44" s="7"/>
      <c r="BF44" s="4"/>
      <c r="BG44" s="73"/>
      <c r="BH44" s="7"/>
      <c r="BI44" s="4"/>
      <c r="BJ44" s="73"/>
      <c r="BK44" s="7"/>
      <c r="BL44" s="4"/>
      <c r="BM44" s="73"/>
      <c r="BN44" s="7"/>
      <c r="BO44" s="4"/>
      <c r="BP44" s="73"/>
      <c r="BQ44" s="7"/>
      <c r="BR44" s="4"/>
      <c r="BS44" s="73"/>
      <c r="BT44" s="7"/>
      <c r="BU44" s="4"/>
      <c r="BV44" s="73"/>
      <c r="BW44" s="7"/>
      <c r="BX44" s="4"/>
      <c r="BY44" s="73"/>
    </row>
    <row r="45" spans="1:77" ht="13.5" customHeight="1" x14ac:dyDescent="0.25">
      <c r="A45" s="70"/>
      <c r="C45" s="7"/>
      <c r="D45" s="4"/>
      <c r="E45" s="4"/>
      <c r="F45" s="7"/>
      <c r="G45" s="4"/>
      <c r="H45" s="73"/>
      <c r="I45" s="4"/>
      <c r="J45" s="4"/>
      <c r="K45" s="4"/>
      <c r="L45" s="7"/>
      <c r="M45" s="4"/>
      <c r="N45" s="73"/>
      <c r="O45" s="7"/>
      <c r="P45" s="4"/>
      <c r="Q45" s="73"/>
      <c r="R45" s="7"/>
      <c r="T45" s="73"/>
      <c r="U45" s="7"/>
      <c r="V45" s="4"/>
      <c r="W45" s="73"/>
      <c r="X45" s="7"/>
      <c r="Y45" s="4"/>
      <c r="Z45" s="73"/>
      <c r="AA45" s="7"/>
      <c r="AB45" s="4"/>
      <c r="AC45" s="73"/>
      <c r="AD45" s="7"/>
      <c r="AE45" s="4"/>
      <c r="AF45" s="73"/>
      <c r="AG45" s="7"/>
      <c r="AH45" s="4"/>
      <c r="AI45" s="73"/>
      <c r="AJ45" s="7"/>
      <c r="AK45" s="4"/>
      <c r="AL45" s="73"/>
      <c r="AM45" s="7"/>
      <c r="AN45" s="4"/>
      <c r="AO45" s="73"/>
      <c r="AP45" s="7"/>
      <c r="AQ45" s="4"/>
      <c r="AR45" s="73"/>
      <c r="AS45" s="7"/>
      <c r="AT45" s="4"/>
      <c r="AU45" s="73"/>
      <c r="AV45" s="7"/>
      <c r="AW45" s="4"/>
      <c r="AX45" s="73"/>
      <c r="AY45" s="7"/>
      <c r="AZ45" s="4"/>
      <c r="BA45" s="73"/>
      <c r="BB45" s="7"/>
      <c r="BC45" s="4"/>
      <c r="BD45" s="73"/>
      <c r="BE45" s="7"/>
      <c r="BF45" s="4"/>
      <c r="BG45" s="73"/>
      <c r="BH45" s="7"/>
      <c r="BI45" s="4"/>
      <c r="BJ45" s="73"/>
      <c r="BK45" s="7"/>
      <c r="BL45" s="4"/>
      <c r="BM45" s="73"/>
      <c r="BN45" s="7"/>
      <c r="BO45" s="4"/>
      <c r="BP45" s="73"/>
      <c r="BQ45" s="7"/>
      <c r="BR45" s="4"/>
      <c r="BS45" s="73"/>
      <c r="BT45" s="7"/>
      <c r="BU45" s="4"/>
      <c r="BV45" s="73"/>
      <c r="BW45" s="7"/>
      <c r="BX45" s="4"/>
      <c r="BY45" s="73"/>
    </row>
    <row r="46" spans="1:77" ht="13.5" customHeight="1" x14ac:dyDescent="0.25">
      <c r="A46" s="70"/>
      <c r="C46" s="7"/>
      <c r="D46" s="4"/>
      <c r="E46" s="4"/>
      <c r="F46" s="7"/>
      <c r="G46" s="4"/>
      <c r="H46" s="73"/>
      <c r="I46" s="4"/>
      <c r="J46" s="4"/>
      <c r="K46" s="4"/>
      <c r="L46" s="7"/>
      <c r="M46" s="4"/>
      <c r="N46" s="73"/>
      <c r="O46" s="7"/>
      <c r="P46" s="4"/>
      <c r="Q46" s="73"/>
      <c r="R46" s="7"/>
      <c r="S46" s="4"/>
      <c r="T46" s="73"/>
      <c r="U46" s="7"/>
      <c r="V46" s="4"/>
      <c r="W46" s="73"/>
      <c r="X46" s="7"/>
      <c r="Y46" s="4"/>
      <c r="Z46" s="73"/>
      <c r="AA46" s="7"/>
      <c r="AB46" s="4"/>
      <c r="AC46" s="73"/>
      <c r="AD46" s="7"/>
      <c r="AE46" s="4"/>
      <c r="AF46" s="73"/>
      <c r="AG46" s="7"/>
      <c r="AH46" s="4"/>
      <c r="AI46" s="73"/>
      <c r="AJ46" s="7"/>
      <c r="AK46" s="4"/>
      <c r="AL46" s="73"/>
      <c r="AM46" s="7"/>
      <c r="AN46" s="4"/>
      <c r="AO46" s="73"/>
      <c r="AP46" s="7"/>
      <c r="AQ46" s="4"/>
      <c r="AR46" s="73"/>
      <c r="AS46" s="7"/>
      <c r="AT46" s="4"/>
      <c r="AU46" s="73"/>
      <c r="AV46" s="7"/>
      <c r="AW46" s="4"/>
      <c r="AX46" s="73"/>
      <c r="AY46" s="7"/>
      <c r="AZ46" s="4"/>
      <c r="BA46" s="73"/>
      <c r="BB46" s="7"/>
      <c r="BC46" s="4"/>
      <c r="BD46" s="73"/>
      <c r="BE46" s="7"/>
      <c r="BF46" s="4"/>
      <c r="BG46" s="73"/>
      <c r="BH46" s="7"/>
      <c r="BI46" s="4"/>
      <c r="BJ46" s="73"/>
      <c r="BK46" s="7"/>
      <c r="BL46" s="4"/>
      <c r="BM46" s="73"/>
      <c r="BN46" s="7"/>
      <c r="BO46" s="4"/>
      <c r="BP46" s="73"/>
      <c r="BQ46" s="7"/>
      <c r="BR46" s="4"/>
      <c r="BS46" s="73"/>
      <c r="BT46" s="7"/>
      <c r="BU46" s="4"/>
      <c r="BV46" s="73"/>
      <c r="BW46" s="7"/>
      <c r="BX46" s="4"/>
      <c r="BY46" s="73"/>
    </row>
    <row r="47" spans="1:77" ht="13.5" customHeight="1" x14ac:dyDescent="0.25">
      <c r="A47" s="70"/>
      <c r="C47" s="7"/>
      <c r="D47" s="4"/>
      <c r="E47" s="4"/>
      <c r="F47" s="7"/>
      <c r="G47" s="4"/>
      <c r="H47" s="73"/>
      <c r="I47" s="4"/>
      <c r="J47" s="4"/>
      <c r="K47" s="4"/>
      <c r="L47" s="7"/>
      <c r="M47" s="4"/>
      <c r="N47" s="73"/>
      <c r="O47" s="7"/>
      <c r="P47" s="4"/>
      <c r="Q47" s="73"/>
      <c r="R47" s="7"/>
      <c r="S47" s="4"/>
      <c r="T47" s="73"/>
      <c r="U47" s="7"/>
      <c r="V47" s="4"/>
      <c r="W47" s="73"/>
      <c r="X47" s="7"/>
      <c r="Y47" s="4"/>
      <c r="Z47" s="73"/>
      <c r="AA47" s="7"/>
      <c r="AB47" s="4"/>
      <c r="AC47" s="73"/>
      <c r="AD47" s="7"/>
      <c r="AE47" s="4"/>
      <c r="AF47" s="73"/>
      <c r="AG47" s="7"/>
      <c r="AH47" s="4"/>
      <c r="AI47" s="73"/>
      <c r="AJ47" s="7"/>
      <c r="AK47" s="4"/>
      <c r="AL47" s="73"/>
      <c r="AM47" s="7"/>
      <c r="AN47" s="4"/>
      <c r="AO47" s="73"/>
      <c r="AP47" s="7"/>
      <c r="AQ47" s="4"/>
      <c r="AR47" s="73"/>
      <c r="AS47" s="7"/>
      <c r="AT47" s="4"/>
      <c r="AU47" s="73"/>
      <c r="AV47" s="7"/>
      <c r="AW47" s="4"/>
      <c r="AX47" s="73"/>
      <c r="AY47" s="7"/>
      <c r="AZ47" s="4"/>
      <c r="BA47" s="73"/>
      <c r="BB47" s="7"/>
      <c r="BC47" s="4"/>
      <c r="BD47" s="73"/>
      <c r="BE47" s="7"/>
      <c r="BF47" s="4"/>
      <c r="BG47" s="73"/>
      <c r="BH47" s="7"/>
      <c r="BI47" s="4"/>
      <c r="BJ47" s="73"/>
      <c r="BK47" s="7"/>
      <c r="BL47" s="4"/>
      <c r="BM47" s="73"/>
      <c r="BN47" s="7"/>
      <c r="BO47" s="4"/>
      <c r="BP47" s="73"/>
      <c r="BQ47" s="7"/>
      <c r="BR47" s="4"/>
      <c r="BS47" s="73"/>
      <c r="BT47" s="7"/>
      <c r="BU47" s="4"/>
      <c r="BV47" s="73"/>
      <c r="BW47" s="7"/>
      <c r="BX47" s="4"/>
      <c r="BY47" s="73"/>
    </row>
    <row r="48" spans="1:77" ht="13.5" customHeight="1" x14ac:dyDescent="0.25">
      <c r="A48" s="70"/>
      <c r="C48" s="7"/>
      <c r="D48" s="4"/>
      <c r="E48" s="4"/>
      <c r="F48" s="7"/>
      <c r="G48" s="4"/>
      <c r="H48" s="73"/>
      <c r="I48" s="4"/>
      <c r="J48" s="4"/>
      <c r="K48" s="4"/>
      <c r="L48" s="7"/>
      <c r="M48" s="4"/>
      <c r="N48" s="73"/>
      <c r="O48" s="7"/>
      <c r="P48" s="4"/>
      <c r="Q48" s="73"/>
      <c r="R48" s="7"/>
      <c r="S48" s="4"/>
      <c r="T48" s="73"/>
      <c r="U48" s="7"/>
      <c r="V48" s="4"/>
      <c r="W48" s="73"/>
      <c r="X48" s="7"/>
      <c r="Y48" s="4"/>
      <c r="Z48" s="73"/>
      <c r="AA48" s="7"/>
      <c r="AB48" s="4"/>
      <c r="AC48" s="73"/>
      <c r="AD48" s="7"/>
      <c r="AE48" s="4"/>
      <c r="AF48" s="73"/>
      <c r="AG48" s="7"/>
      <c r="AH48" s="4"/>
      <c r="AI48" s="73"/>
      <c r="AJ48" s="7"/>
      <c r="AK48" s="4"/>
      <c r="AL48" s="73"/>
      <c r="AM48" s="7"/>
      <c r="AN48" s="4"/>
      <c r="AO48" s="73"/>
      <c r="AP48" s="7"/>
      <c r="AQ48" s="4"/>
      <c r="AR48" s="73"/>
      <c r="AS48" s="7"/>
      <c r="AT48" s="4"/>
      <c r="AU48" s="73"/>
      <c r="AV48" s="7"/>
      <c r="AW48" s="4"/>
      <c r="AX48" s="73"/>
      <c r="AY48" s="7"/>
      <c r="AZ48" s="4"/>
      <c r="BA48" s="73"/>
      <c r="BB48" s="7"/>
      <c r="BC48" s="4"/>
      <c r="BD48" s="73"/>
      <c r="BE48" s="7"/>
      <c r="BF48" s="4"/>
      <c r="BG48" s="73"/>
      <c r="BH48" s="7"/>
      <c r="BI48" s="4"/>
      <c r="BJ48" s="73"/>
      <c r="BK48" s="7"/>
      <c r="BL48" s="4"/>
      <c r="BM48" s="73"/>
      <c r="BN48" s="7"/>
      <c r="BO48" s="4"/>
      <c r="BP48" s="73"/>
      <c r="BQ48" s="7"/>
      <c r="BR48" s="4"/>
      <c r="BS48" s="73"/>
      <c r="BT48" s="7"/>
      <c r="BU48" s="4"/>
      <c r="BV48" s="73"/>
      <c r="BW48" s="7"/>
      <c r="BX48" s="4"/>
      <c r="BY48" s="73"/>
    </row>
    <row r="49" spans="1:77" ht="13.5" customHeight="1" x14ac:dyDescent="0.25">
      <c r="A49" s="70"/>
      <c r="C49" s="7"/>
      <c r="D49" s="4"/>
      <c r="E49" s="4"/>
      <c r="F49" s="7"/>
      <c r="G49" s="4"/>
      <c r="H49" s="73"/>
      <c r="I49" s="4"/>
      <c r="J49" s="4"/>
      <c r="K49" s="4"/>
      <c r="L49" s="7"/>
      <c r="M49" s="4"/>
      <c r="N49" s="73"/>
      <c r="O49" s="7"/>
      <c r="P49" s="4"/>
      <c r="Q49" s="73"/>
      <c r="R49" s="7"/>
      <c r="S49" s="4"/>
      <c r="T49" s="73"/>
      <c r="U49" s="7"/>
      <c r="V49" s="4"/>
      <c r="W49" s="73"/>
      <c r="X49" s="7"/>
      <c r="Y49" s="4"/>
      <c r="Z49" s="73"/>
      <c r="AA49" s="7"/>
      <c r="AB49" s="4"/>
      <c r="AC49" s="73"/>
      <c r="AD49" s="7"/>
      <c r="AE49" s="4"/>
      <c r="AF49" s="73"/>
      <c r="AG49" s="7"/>
      <c r="AH49" s="4"/>
      <c r="AI49" s="73"/>
      <c r="AJ49" s="7"/>
      <c r="AK49" s="4"/>
      <c r="AL49" s="73"/>
      <c r="AM49" s="7"/>
      <c r="AN49" s="4"/>
      <c r="AO49" s="73"/>
      <c r="AP49" s="7"/>
      <c r="AQ49" s="4"/>
      <c r="AR49" s="73"/>
      <c r="AS49" s="7"/>
      <c r="AT49" s="4"/>
      <c r="AU49" s="73"/>
      <c r="AV49" s="7"/>
      <c r="AW49" s="4"/>
      <c r="AX49" s="73"/>
      <c r="AY49" s="7"/>
      <c r="AZ49" s="4"/>
      <c r="BA49" s="73"/>
      <c r="BB49" s="7"/>
      <c r="BC49" s="4"/>
      <c r="BD49" s="73"/>
      <c r="BE49" s="7"/>
      <c r="BF49" s="4"/>
      <c r="BG49" s="73"/>
      <c r="BH49" s="7"/>
      <c r="BI49" s="4"/>
      <c r="BJ49" s="73"/>
      <c r="BK49" s="7"/>
      <c r="BL49" s="4"/>
      <c r="BM49" s="73"/>
      <c r="BN49" s="7"/>
      <c r="BO49" s="4"/>
      <c r="BP49" s="73"/>
      <c r="BQ49" s="7"/>
      <c r="BR49" s="4"/>
      <c r="BS49" s="73"/>
      <c r="BT49" s="7"/>
      <c r="BU49" s="4"/>
      <c r="BV49" s="73"/>
      <c r="BW49" s="7"/>
      <c r="BX49" s="4"/>
      <c r="BY49" s="73"/>
    </row>
    <row r="50" spans="1:77" ht="13.5" customHeight="1" x14ac:dyDescent="0.25">
      <c r="A50" s="70"/>
      <c r="C50" s="7"/>
      <c r="D50" s="4"/>
      <c r="E50" s="4"/>
      <c r="F50" s="7"/>
      <c r="G50" s="4"/>
      <c r="H50" s="73"/>
      <c r="I50" s="4"/>
      <c r="J50" s="4"/>
      <c r="K50" s="4"/>
      <c r="L50" s="7"/>
      <c r="M50" s="4"/>
      <c r="N50" s="73"/>
      <c r="O50" s="7"/>
      <c r="P50" s="4"/>
      <c r="Q50" s="73"/>
      <c r="R50" s="7"/>
      <c r="S50" s="4"/>
      <c r="T50" s="73"/>
      <c r="U50" s="7"/>
      <c r="V50" s="4"/>
      <c r="W50" s="73"/>
      <c r="X50" s="7"/>
      <c r="Y50" s="4"/>
      <c r="Z50" s="73"/>
      <c r="AA50" s="7"/>
      <c r="AB50" s="4"/>
      <c r="AC50" s="73"/>
      <c r="AD50" s="7"/>
      <c r="AE50" s="4"/>
      <c r="AF50" s="73"/>
      <c r="AG50" s="7"/>
      <c r="AH50" s="4"/>
      <c r="AI50" s="73"/>
      <c r="AJ50" s="7"/>
      <c r="AK50" s="4"/>
      <c r="AL50" s="73"/>
      <c r="AM50" s="7"/>
      <c r="AN50" s="4"/>
      <c r="AO50" s="73"/>
      <c r="AP50" s="7"/>
      <c r="AQ50" s="4"/>
      <c r="AR50" s="73"/>
      <c r="AS50" s="7"/>
      <c r="AT50" s="4"/>
      <c r="AU50" s="73"/>
      <c r="AV50" s="7"/>
      <c r="AW50" s="4"/>
      <c r="AX50" s="73"/>
      <c r="AY50" s="7"/>
      <c r="AZ50" s="4"/>
      <c r="BA50" s="73"/>
      <c r="BB50" s="7"/>
      <c r="BC50" s="4"/>
      <c r="BD50" s="73"/>
      <c r="BE50" s="7"/>
      <c r="BF50" s="4"/>
      <c r="BG50" s="73"/>
      <c r="BH50" s="7"/>
      <c r="BI50" s="4"/>
      <c r="BJ50" s="73"/>
      <c r="BK50" s="7"/>
      <c r="BL50" s="4"/>
      <c r="BM50" s="73"/>
      <c r="BN50" s="7"/>
      <c r="BO50" s="4"/>
      <c r="BP50" s="73"/>
      <c r="BQ50" s="7"/>
      <c r="BR50" s="4"/>
      <c r="BS50" s="73"/>
      <c r="BT50" s="7"/>
      <c r="BU50" s="4"/>
      <c r="BV50" s="73"/>
      <c r="BW50" s="7"/>
      <c r="BX50" s="4"/>
      <c r="BY50" s="73"/>
    </row>
    <row r="51" spans="1:77" ht="13.5" customHeight="1" x14ac:dyDescent="0.25">
      <c r="A51" s="70"/>
      <c r="C51" s="7"/>
      <c r="D51" s="4"/>
      <c r="E51" s="4"/>
      <c r="F51" s="7"/>
      <c r="G51" s="4"/>
      <c r="H51" s="73"/>
      <c r="I51" s="4"/>
      <c r="J51" s="4"/>
      <c r="K51" s="4"/>
      <c r="L51" s="7"/>
      <c r="M51" s="4"/>
      <c r="N51" s="73"/>
      <c r="O51" s="7"/>
      <c r="P51" s="4"/>
      <c r="Q51" s="73"/>
      <c r="R51" s="7"/>
      <c r="S51" s="4"/>
      <c r="T51" s="73"/>
      <c r="U51" s="7"/>
      <c r="V51" s="4"/>
      <c r="W51" s="73"/>
      <c r="X51" s="7"/>
      <c r="Y51" s="4"/>
      <c r="Z51" s="73"/>
      <c r="AA51" s="7"/>
      <c r="AB51" s="4"/>
      <c r="AC51" s="73"/>
      <c r="AD51" s="7"/>
      <c r="AE51" s="4"/>
      <c r="AF51" s="73"/>
      <c r="AG51" s="7"/>
      <c r="AH51" s="4"/>
      <c r="AI51" s="73"/>
      <c r="AJ51" s="7"/>
      <c r="AK51" s="4"/>
      <c r="AL51" s="73"/>
      <c r="AM51" s="7"/>
      <c r="AN51" s="4"/>
      <c r="AO51" s="73"/>
      <c r="AP51" s="7"/>
      <c r="AQ51" s="4"/>
      <c r="AR51" s="73"/>
      <c r="AS51" s="7"/>
      <c r="AT51" s="4"/>
      <c r="AU51" s="73"/>
      <c r="AV51" s="7"/>
      <c r="AW51" s="4"/>
      <c r="AX51" s="73"/>
      <c r="AY51" s="7"/>
      <c r="AZ51" s="4"/>
      <c r="BA51" s="73"/>
      <c r="BB51" s="7"/>
      <c r="BC51" s="4"/>
      <c r="BD51" s="73"/>
      <c r="BE51" s="7"/>
      <c r="BF51" s="4"/>
      <c r="BG51" s="73"/>
      <c r="BH51" s="7"/>
      <c r="BI51" s="4"/>
      <c r="BJ51" s="73"/>
      <c r="BK51" s="7"/>
      <c r="BL51" s="4"/>
      <c r="BM51" s="73"/>
      <c r="BN51" s="7"/>
      <c r="BO51" s="4"/>
      <c r="BP51" s="73"/>
      <c r="BQ51" s="7"/>
      <c r="BR51" s="4"/>
      <c r="BS51" s="73"/>
      <c r="BT51" s="7"/>
      <c r="BU51" s="4"/>
      <c r="BV51" s="73"/>
      <c r="BW51" s="7"/>
      <c r="BX51" s="4"/>
      <c r="BY51" s="73"/>
    </row>
    <row r="52" spans="1:77" ht="13.5" customHeight="1" x14ac:dyDescent="0.25">
      <c r="A52" s="70"/>
      <c r="C52" s="7"/>
      <c r="D52" s="4"/>
      <c r="E52" s="4"/>
      <c r="F52" s="7"/>
      <c r="G52" s="4"/>
      <c r="H52" s="73"/>
      <c r="I52" s="4"/>
      <c r="J52" s="4"/>
      <c r="K52" s="4"/>
      <c r="L52" s="7"/>
      <c r="M52" s="4"/>
      <c r="N52" s="73"/>
      <c r="O52" s="7"/>
      <c r="P52" s="4"/>
      <c r="Q52" s="73"/>
      <c r="R52" s="7"/>
      <c r="S52" s="4"/>
      <c r="T52" s="73"/>
      <c r="U52" s="7"/>
      <c r="V52" s="4"/>
      <c r="W52" s="73"/>
      <c r="X52" s="7"/>
      <c r="Y52" s="4"/>
      <c r="Z52" s="73"/>
      <c r="AA52" s="7"/>
      <c r="AB52" s="4"/>
      <c r="AC52" s="73"/>
      <c r="AD52" s="7"/>
      <c r="AE52" s="4"/>
      <c r="AF52" s="73"/>
      <c r="AG52" s="7"/>
      <c r="AH52" s="4"/>
      <c r="AI52" s="73"/>
      <c r="AJ52" s="7"/>
      <c r="AK52" s="4"/>
      <c r="AL52" s="73"/>
      <c r="AM52" s="7"/>
      <c r="AN52" s="4"/>
      <c r="AO52" s="73"/>
      <c r="AP52" s="7"/>
      <c r="AQ52" s="4"/>
      <c r="AR52" s="73"/>
      <c r="AS52" s="7"/>
      <c r="AT52" s="4"/>
      <c r="AU52" s="73"/>
      <c r="AV52" s="7"/>
      <c r="AW52" s="4"/>
      <c r="AX52" s="73"/>
      <c r="AY52" s="7"/>
      <c r="AZ52" s="4"/>
      <c r="BA52" s="73"/>
      <c r="BB52" s="7"/>
      <c r="BC52" s="4"/>
      <c r="BD52" s="73"/>
      <c r="BE52" s="7"/>
      <c r="BF52" s="4"/>
      <c r="BG52" s="73"/>
      <c r="BH52" s="7"/>
      <c r="BI52" s="4"/>
      <c r="BJ52" s="73"/>
      <c r="BK52" s="7"/>
      <c r="BL52" s="4"/>
      <c r="BM52" s="73"/>
      <c r="BN52" s="7"/>
      <c r="BO52" s="4"/>
      <c r="BP52" s="73"/>
      <c r="BQ52" s="7"/>
      <c r="BR52" s="4"/>
      <c r="BS52" s="73"/>
      <c r="BT52" s="7"/>
      <c r="BU52" s="4"/>
      <c r="BV52" s="73"/>
      <c r="BW52" s="7"/>
      <c r="BX52" s="4"/>
      <c r="BY52" s="73"/>
    </row>
    <row r="53" spans="1:77" ht="13.5" customHeight="1" x14ac:dyDescent="0.25">
      <c r="A53" s="70"/>
      <c r="C53" s="7"/>
      <c r="D53" s="4"/>
      <c r="E53" s="4"/>
      <c r="F53" s="7"/>
      <c r="G53" s="4"/>
      <c r="H53" s="73"/>
      <c r="I53" s="4"/>
      <c r="J53" s="4"/>
      <c r="K53" s="4"/>
      <c r="L53" s="7"/>
      <c r="M53" s="4"/>
      <c r="N53" s="73"/>
      <c r="O53" s="7"/>
      <c r="P53" s="4"/>
      <c r="Q53" s="73"/>
      <c r="R53" s="7"/>
      <c r="S53" s="4"/>
      <c r="T53" s="73"/>
      <c r="U53" s="7"/>
      <c r="V53" s="4"/>
      <c r="W53" s="73"/>
      <c r="X53" s="7"/>
      <c r="Y53" s="4"/>
      <c r="Z53" s="73"/>
      <c r="AA53" s="7"/>
      <c r="AB53" s="4"/>
      <c r="AC53" s="73"/>
      <c r="AD53" s="7"/>
      <c r="AE53" s="4"/>
      <c r="AF53" s="73"/>
      <c r="AG53" s="7"/>
      <c r="AH53" s="4"/>
      <c r="AI53" s="73"/>
      <c r="AJ53" s="7"/>
      <c r="AK53" s="4"/>
      <c r="AL53" s="73"/>
      <c r="AM53" s="7"/>
      <c r="AN53" s="4"/>
      <c r="AO53" s="73"/>
      <c r="AP53" s="7"/>
      <c r="AQ53" s="4"/>
      <c r="AR53" s="73"/>
      <c r="AS53" s="7"/>
      <c r="AT53" s="4"/>
      <c r="AU53" s="73"/>
      <c r="AV53" s="7"/>
      <c r="AW53" s="4"/>
      <c r="AX53" s="73"/>
      <c r="AY53" s="7"/>
      <c r="AZ53" s="4"/>
      <c r="BA53" s="73"/>
      <c r="BB53" s="7"/>
      <c r="BC53" s="4"/>
      <c r="BD53" s="73"/>
      <c r="BE53" s="7"/>
      <c r="BF53" s="4"/>
      <c r="BG53" s="73"/>
      <c r="BH53" s="7"/>
      <c r="BI53" s="4"/>
      <c r="BJ53" s="73"/>
      <c r="BK53" s="7"/>
      <c r="BL53" s="4"/>
      <c r="BM53" s="73"/>
      <c r="BN53" s="7"/>
      <c r="BO53" s="4"/>
      <c r="BP53" s="73"/>
      <c r="BQ53" s="7"/>
      <c r="BR53" s="4"/>
      <c r="BS53" s="73"/>
      <c r="BT53" s="7"/>
      <c r="BU53" s="4"/>
      <c r="BV53" s="73"/>
      <c r="BW53" s="7"/>
      <c r="BX53" s="4"/>
      <c r="BY53" s="73"/>
    </row>
    <row r="54" spans="1:77" ht="13.5" customHeight="1" x14ac:dyDescent="0.25">
      <c r="A54" s="70"/>
      <c r="C54" s="7"/>
      <c r="D54" s="4"/>
      <c r="E54" s="4"/>
      <c r="F54" s="7"/>
      <c r="G54" s="4"/>
      <c r="H54" s="73"/>
      <c r="I54" s="4"/>
      <c r="J54" s="4"/>
      <c r="K54" s="4"/>
      <c r="L54" s="7"/>
      <c r="M54" s="4"/>
      <c r="N54" s="73"/>
      <c r="O54" s="7"/>
      <c r="P54" s="4"/>
      <c r="Q54" s="73"/>
      <c r="R54" s="7"/>
      <c r="S54" s="4"/>
      <c r="T54" s="73"/>
      <c r="U54" s="7"/>
      <c r="V54" s="4"/>
      <c r="W54" s="73"/>
      <c r="X54" s="7"/>
      <c r="Y54" s="4"/>
      <c r="Z54" s="73"/>
      <c r="AA54" s="7"/>
      <c r="AB54" s="4"/>
      <c r="AC54" s="73"/>
      <c r="AD54" s="7"/>
      <c r="AE54" s="4"/>
      <c r="AF54" s="73"/>
      <c r="AG54" s="7"/>
      <c r="AH54" s="4"/>
      <c r="AI54" s="73"/>
      <c r="AJ54" s="7"/>
      <c r="AK54" s="4"/>
      <c r="AL54" s="73"/>
      <c r="AM54" s="7"/>
      <c r="AN54" s="4"/>
      <c r="AO54" s="73"/>
      <c r="AP54" s="7"/>
      <c r="AQ54" s="4"/>
      <c r="AR54" s="73"/>
      <c r="AS54" s="7"/>
      <c r="AT54" s="4"/>
      <c r="AU54" s="73"/>
      <c r="AV54" s="7"/>
      <c r="AW54" s="4"/>
      <c r="AX54" s="73"/>
      <c r="AY54" s="7"/>
      <c r="AZ54" s="4"/>
      <c r="BA54" s="73"/>
      <c r="BB54" s="7"/>
      <c r="BC54" s="4"/>
      <c r="BD54" s="73"/>
      <c r="BE54" s="7"/>
      <c r="BF54" s="4"/>
      <c r="BG54" s="73"/>
      <c r="BH54" s="7"/>
      <c r="BI54" s="4"/>
      <c r="BJ54" s="73"/>
      <c r="BK54" s="7"/>
      <c r="BL54" s="4"/>
      <c r="BM54" s="73"/>
      <c r="BN54" s="7"/>
      <c r="BO54" s="4"/>
      <c r="BP54" s="73"/>
      <c r="BQ54" s="7"/>
      <c r="BR54" s="4"/>
      <c r="BS54" s="73"/>
      <c r="BT54" s="7"/>
      <c r="BU54" s="4"/>
      <c r="BV54" s="73"/>
      <c r="BW54" s="7"/>
      <c r="BX54" s="4"/>
      <c r="BY54" s="73"/>
    </row>
    <row r="55" spans="1:77" ht="13.5" customHeight="1" x14ac:dyDescent="0.25">
      <c r="A55" s="70"/>
      <c r="C55" s="7"/>
      <c r="D55" s="4"/>
      <c r="E55" s="4"/>
      <c r="F55" s="7"/>
      <c r="G55" s="4"/>
      <c r="H55" s="73"/>
      <c r="I55" s="4"/>
      <c r="J55" s="4"/>
      <c r="K55" s="4"/>
      <c r="L55" s="7"/>
      <c r="M55" s="4"/>
      <c r="N55" s="73"/>
      <c r="O55" s="7"/>
      <c r="P55" s="4"/>
      <c r="Q55" s="73"/>
      <c r="R55" s="7"/>
      <c r="S55" s="4"/>
      <c r="T55" s="73"/>
      <c r="U55" s="7"/>
      <c r="V55" s="4"/>
      <c r="W55" s="73"/>
      <c r="X55" s="7"/>
      <c r="Y55" s="4"/>
      <c r="Z55" s="73"/>
      <c r="AA55" s="7"/>
      <c r="AB55" s="4"/>
      <c r="AC55" s="73"/>
      <c r="AD55" s="7"/>
      <c r="AE55" s="4"/>
      <c r="AF55" s="73"/>
      <c r="AG55" s="7"/>
      <c r="AH55" s="4"/>
      <c r="AI55" s="73"/>
      <c r="AJ55" s="7"/>
      <c r="AK55" s="4"/>
      <c r="AL55" s="73"/>
      <c r="AM55" s="7"/>
      <c r="AN55" s="4"/>
      <c r="AO55" s="73"/>
      <c r="AP55" s="7"/>
      <c r="AQ55" s="4"/>
      <c r="AR55" s="73"/>
      <c r="AS55" s="7"/>
      <c r="AT55" s="4"/>
      <c r="AU55" s="73"/>
      <c r="AV55" s="7"/>
      <c r="AW55" s="4"/>
      <c r="AX55" s="73"/>
      <c r="AY55" s="7"/>
      <c r="AZ55" s="4"/>
      <c r="BA55" s="73"/>
      <c r="BB55" s="7"/>
      <c r="BC55" s="4"/>
      <c r="BD55" s="73"/>
      <c r="BE55" s="7"/>
      <c r="BF55" s="4"/>
      <c r="BG55" s="73"/>
      <c r="BH55" s="7"/>
      <c r="BI55" s="4"/>
      <c r="BJ55" s="73"/>
      <c r="BK55" s="7"/>
      <c r="BL55" s="4"/>
      <c r="BM55" s="73"/>
      <c r="BN55" s="7"/>
      <c r="BO55" s="4"/>
      <c r="BP55" s="73"/>
      <c r="BQ55" s="7"/>
      <c r="BR55" s="4"/>
      <c r="BS55" s="73"/>
      <c r="BT55" s="7"/>
      <c r="BU55" s="4"/>
      <c r="BV55" s="73"/>
      <c r="BW55" s="7"/>
      <c r="BX55" s="4"/>
      <c r="BY55" s="73"/>
    </row>
    <row r="56" spans="1:77" ht="13.5" customHeight="1" x14ac:dyDescent="0.25">
      <c r="A56" s="70"/>
      <c r="C56" s="7"/>
      <c r="D56" s="4"/>
      <c r="E56" s="4"/>
      <c r="F56" s="7"/>
      <c r="G56" s="4"/>
      <c r="H56" s="73"/>
      <c r="I56" s="4"/>
      <c r="J56" s="4"/>
      <c r="K56" s="4"/>
      <c r="L56" s="7"/>
      <c r="M56" s="4"/>
      <c r="N56" s="73"/>
      <c r="O56" s="7"/>
      <c r="P56" s="4"/>
      <c r="Q56" s="73"/>
      <c r="R56" s="7"/>
      <c r="S56" s="4"/>
      <c r="T56" s="73"/>
      <c r="U56" s="7"/>
      <c r="V56" s="4"/>
      <c r="W56" s="73"/>
      <c r="X56" s="7"/>
      <c r="Y56" s="4"/>
      <c r="Z56" s="73"/>
      <c r="AA56" s="7"/>
      <c r="AB56" s="4"/>
      <c r="AC56" s="73"/>
      <c r="AD56" s="7"/>
      <c r="AE56" s="4"/>
      <c r="AF56" s="73"/>
      <c r="AG56" s="7"/>
      <c r="AH56" s="4"/>
      <c r="AI56" s="73"/>
      <c r="AJ56" s="7"/>
      <c r="AK56" s="4"/>
      <c r="AL56" s="73"/>
      <c r="AM56" s="7"/>
      <c r="AN56" s="4"/>
      <c r="AO56" s="73"/>
      <c r="AP56" s="7"/>
      <c r="AQ56" s="4"/>
      <c r="AR56" s="73"/>
      <c r="AS56" s="7"/>
      <c r="AT56" s="4"/>
      <c r="AU56" s="73"/>
      <c r="AV56" s="7"/>
      <c r="AW56" s="4"/>
      <c r="AX56" s="73"/>
      <c r="AY56" s="7"/>
      <c r="AZ56" s="4"/>
      <c r="BA56" s="73"/>
      <c r="BB56" s="7"/>
      <c r="BC56" s="4"/>
      <c r="BD56" s="73"/>
      <c r="BE56" s="7"/>
      <c r="BF56" s="4"/>
      <c r="BG56" s="73"/>
      <c r="BH56" s="7"/>
      <c r="BI56" s="4"/>
      <c r="BJ56" s="73"/>
      <c r="BK56" s="7"/>
      <c r="BL56" s="4"/>
      <c r="BM56" s="73"/>
      <c r="BN56" s="7"/>
      <c r="BO56" s="4"/>
      <c r="BP56" s="73"/>
      <c r="BQ56" s="7"/>
      <c r="BR56" s="4"/>
      <c r="BS56" s="73"/>
      <c r="BT56" s="7"/>
      <c r="BU56" s="4"/>
      <c r="BV56" s="73"/>
      <c r="BW56" s="7"/>
      <c r="BX56" s="4"/>
      <c r="BY56" s="73"/>
    </row>
    <row r="57" spans="1:77" ht="13.5" customHeight="1" x14ac:dyDescent="0.25">
      <c r="A57" s="70"/>
      <c r="C57" s="7"/>
      <c r="D57" s="4"/>
      <c r="E57" s="4"/>
      <c r="F57" s="7"/>
      <c r="G57" s="4"/>
      <c r="H57" s="73"/>
      <c r="I57" s="4"/>
      <c r="J57" s="4"/>
      <c r="K57" s="4"/>
      <c r="L57" s="7"/>
      <c r="M57" s="4"/>
      <c r="N57" s="73"/>
      <c r="O57" s="7"/>
      <c r="P57" s="4"/>
      <c r="Q57" s="73"/>
      <c r="R57" s="7"/>
      <c r="S57" s="4"/>
      <c r="T57" s="73"/>
      <c r="U57" s="7"/>
      <c r="V57" s="4"/>
      <c r="W57" s="73"/>
      <c r="X57" s="7"/>
      <c r="Y57" s="4"/>
      <c r="Z57" s="73"/>
      <c r="AA57" s="7"/>
      <c r="AB57" s="4"/>
      <c r="AC57" s="73"/>
      <c r="AD57" s="7"/>
      <c r="AE57" s="4"/>
      <c r="AF57" s="73"/>
      <c r="AG57" s="7"/>
      <c r="AH57" s="4"/>
      <c r="AI57" s="73"/>
      <c r="AJ57" s="7"/>
      <c r="AK57" s="4"/>
      <c r="AL57" s="73"/>
      <c r="AM57" s="7"/>
      <c r="AN57" s="4"/>
      <c r="AO57" s="73"/>
      <c r="AP57" s="7"/>
      <c r="AQ57" s="4"/>
      <c r="AR57" s="73"/>
      <c r="AS57" s="7"/>
      <c r="AT57" s="4"/>
      <c r="AU57" s="73"/>
      <c r="AV57" s="7"/>
      <c r="AW57" s="4"/>
      <c r="AX57" s="73"/>
      <c r="AY57" s="7"/>
      <c r="AZ57" s="4"/>
      <c r="BA57" s="73"/>
      <c r="BB57" s="7"/>
      <c r="BC57" s="4"/>
      <c r="BD57" s="73"/>
      <c r="BE57" s="7"/>
      <c r="BF57" s="4"/>
      <c r="BG57" s="73"/>
      <c r="BH57" s="7"/>
      <c r="BI57" s="4"/>
      <c r="BJ57" s="73"/>
      <c r="BK57" s="7"/>
      <c r="BL57" s="4"/>
      <c r="BM57" s="73"/>
      <c r="BN57" s="7"/>
      <c r="BO57" s="4"/>
      <c r="BP57" s="73"/>
      <c r="BQ57" s="7"/>
      <c r="BR57" s="4"/>
      <c r="BS57" s="73"/>
      <c r="BT57" s="7"/>
      <c r="BU57" s="4"/>
      <c r="BV57" s="73"/>
      <c r="BW57" s="7"/>
      <c r="BX57" s="4"/>
      <c r="BY57" s="73"/>
    </row>
    <row r="58" spans="1:77" ht="13.5" customHeight="1" x14ac:dyDescent="0.25">
      <c r="A58" s="70"/>
      <c r="C58" s="7"/>
      <c r="D58" s="4"/>
      <c r="E58" s="4"/>
      <c r="F58" s="7"/>
      <c r="G58" s="4"/>
      <c r="H58" s="73"/>
      <c r="I58" s="4"/>
      <c r="J58" s="4"/>
      <c r="K58" s="4"/>
      <c r="L58" s="7"/>
      <c r="M58" s="4"/>
      <c r="N58" s="73"/>
      <c r="O58" s="7"/>
      <c r="P58" s="4"/>
      <c r="Q58" s="73"/>
      <c r="R58" s="7"/>
      <c r="S58" s="4"/>
      <c r="T58" s="73"/>
      <c r="U58" s="7"/>
      <c r="V58" s="4"/>
      <c r="W58" s="73"/>
      <c r="X58" s="7"/>
      <c r="Y58" s="4"/>
      <c r="Z58" s="73"/>
      <c r="AA58" s="7"/>
      <c r="AB58" s="4"/>
      <c r="AC58" s="73"/>
      <c r="AD58" s="7"/>
      <c r="AE58" s="4"/>
      <c r="AF58" s="73"/>
      <c r="AG58" s="7"/>
      <c r="AH58" s="4"/>
      <c r="AI58" s="73"/>
      <c r="AJ58" s="7"/>
      <c r="AK58" s="4"/>
      <c r="AL58" s="73"/>
      <c r="AM58" s="7"/>
      <c r="AN58" s="4"/>
      <c r="AO58" s="73"/>
      <c r="AP58" s="7"/>
      <c r="AQ58" s="4"/>
      <c r="AR58" s="73"/>
      <c r="AS58" s="7"/>
      <c r="AT58" s="4"/>
      <c r="AU58" s="73"/>
      <c r="AV58" s="7"/>
      <c r="AW58" s="4"/>
      <c r="AX58" s="73"/>
      <c r="AY58" s="7"/>
      <c r="AZ58" s="4"/>
      <c r="BA58" s="73"/>
      <c r="BB58" s="7"/>
      <c r="BC58" s="4"/>
      <c r="BD58" s="73"/>
      <c r="BE58" s="7"/>
      <c r="BF58" s="4"/>
      <c r="BG58" s="73"/>
      <c r="BH58" s="7"/>
      <c r="BI58" s="4"/>
      <c r="BJ58" s="73"/>
      <c r="BK58" s="7"/>
      <c r="BL58" s="4"/>
      <c r="BM58" s="73"/>
      <c r="BN58" s="7"/>
      <c r="BO58" s="4"/>
      <c r="BP58" s="73"/>
      <c r="BQ58" s="7"/>
      <c r="BR58" s="4"/>
      <c r="BS58" s="73"/>
      <c r="BT58" s="7"/>
      <c r="BU58" s="4"/>
      <c r="BV58" s="73"/>
      <c r="BW58" s="7"/>
      <c r="BX58" s="4"/>
      <c r="BY58" s="73"/>
    </row>
    <row r="59" spans="1:77" ht="13.5" customHeight="1" x14ac:dyDescent="0.25">
      <c r="A59" s="70"/>
      <c r="C59" s="7"/>
      <c r="D59" s="4"/>
      <c r="E59" s="4"/>
      <c r="F59" s="7"/>
      <c r="G59" s="4"/>
      <c r="H59" s="73"/>
      <c r="I59" s="4"/>
      <c r="J59" s="4"/>
      <c r="K59" s="4"/>
      <c r="L59" s="7"/>
      <c r="M59" s="4"/>
      <c r="N59" s="73"/>
      <c r="O59" s="7"/>
      <c r="P59" s="4"/>
      <c r="Q59" s="73"/>
      <c r="R59" s="7"/>
      <c r="S59" s="4"/>
      <c r="T59" s="73"/>
      <c r="U59" s="7"/>
      <c r="V59" s="4"/>
      <c r="W59" s="73"/>
      <c r="X59" s="7"/>
      <c r="Y59" s="4"/>
      <c r="Z59" s="73"/>
      <c r="AA59" s="7"/>
      <c r="AB59" s="4"/>
      <c r="AC59" s="73"/>
      <c r="AD59" s="7"/>
      <c r="AE59" s="4"/>
      <c r="AF59" s="73"/>
      <c r="AG59" s="7"/>
      <c r="AH59" s="4"/>
      <c r="AI59" s="73"/>
      <c r="AJ59" s="7"/>
      <c r="AK59" s="4"/>
      <c r="AL59" s="73"/>
      <c r="AM59" s="7"/>
      <c r="AN59" s="4"/>
      <c r="AO59" s="73"/>
      <c r="AP59" s="7"/>
      <c r="AQ59" s="4"/>
      <c r="AR59" s="73"/>
      <c r="AS59" s="7"/>
      <c r="AT59" s="4"/>
      <c r="AU59" s="73"/>
      <c r="AV59" s="7"/>
      <c r="AW59" s="4"/>
      <c r="AX59" s="73"/>
      <c r="AY59" s="7"/>
      <c r="AZ59" s="4"/>
      <c r="BA59" s="73"/>
      <c r="BB59" s="7"/>
      <c r="BC59" s="4"/>
      <c r="BD59" s="73"/>
      <c r="BE59" s="7"/>
      <c r="BF59" s="4"/>
      <c r="BG59" s="73"/>
      <c r="BH59" s="7"/>
      <c r="BI59" s="4"/>
      <c r="BJ59" s="73"/>
      <c r="BK59" s="7"/>
      <c r="BL59" s="4"/>
      <c r="BM59" s="73"/>
      <c r="BN59" s="7"/>
      <c r="BO59" s="4"/>
      <c r="BP59" s="73"/>
      <c r="BQ59" s="7"/>
      <c r="BR59" s="4"/>
      <c r="BS59" s="73"/>
      <c r="BT59" s="7"/>
      <c r="BU59" s="4"/>
      <c r="BV59" s="73"/>
      <c r="BW59" s="7"/>
      <c r="BX59" s="4"/>
      <c r="BY59" s="73"/>
    </row>
    <row r="60" spans="1:77" ht="13.5" customHeight="1" x14ac:dyDescent="0.25">
      <c r="A60" s="70"/>
      <c r="C60" s="7"/>
      <c r="D60" s="4"/>
      <c r="E60" s="4"/>
      <c r="F60" s="7"/>
      <c r="G60" s="4"/>
      <c r="H60" s="73"/>
      <c r="I60" s="4"/>
      <c r="J60" s="4"/>
      <c r="K60" s="4"/>
      <c r="L60" s="7"/>
      <c r="M60" s="4"/>
      <c r="N60" s="73"/>
      <c r="O60" s="7"/>
      <c r="P60" s="4"/>
      <c r="Q60" s="73"/>
      <c r="R60" s="7"/>
      <c r="S60" s="4"/>
      <c r="T60" s="73"/>
      <c r="U60" s="7"/>
      <c r="V60" s="4"/>
      <c r="W60" s="73"/>
      <c r="X60" s="7"/>
      <c r="Y60" s="4"/>
      <c r="Z60" s="73"/>
      <c r="AA60" s="7"/>
      <c r="AB60" s="4"/>
      <c r="AC60" s="73"/>
      <c r="AD60" s="7"/>
      <c r="AE60" s="4"/>
      <c r="AF60" s="73"/>
      <c r="AG60" s="7"/>
      <c r="AH60" s="4"/>
      <c r="AI60" s="73"/>
      <c r="AJ60" s="7"/>
      <c r="AK60" s="4"/>
      <c r="AL60" s="73"/>
      <c r="AM60" s="7"/>
      <c r="AN60" s="4"/>
      <c r="AO60" s="73"/>
      <c r="AP60" s="7"/>
      <c r="AQ60" s="4"/>
      <c r="AR60" s="73"/>
      <c r="AS60" s="7"/>
      <c r="AT60" s="4"/>
      <c r="AU60" s="73"/>
      <c r="AV60" s="7"/>
      <c r="AW60" s="4"/>
      <c r="AX60" s="73"/>
      <c r="AY60" s="7"/>
      <c r="AZ60" s="4"/>
      <c r="BA60" s="73"/>
      <c r="BB60" s="7"/>
      <c r="BC60" s="4"/>
      <c r="BD60" s="73"/>
      <c r="BE60" s="7"/>
      <c r="BF60" s="4"/>
      <c r="BG60" s="73"/>
      <c r="BH60" s="7"/>
      <c r="BI60" s="4"/>
      <c r="BJ60" s="73"/>
      <c r="BK60" s="7"/>
      <c r="BL60" s="4"/>
      <c r="BM60" s="73"/>
      <c r="BN60" s="7"/>
      <c r="BO60" s="4"/>
      <c r="BP60" s="73"/>
      <c r="BQ60" s="7"/>
      <c r="BR60" s="4"/>
      <c r="BS60" s="73"/>
      <c r="BT60" s="7"/>
      <c r="BU60" s="4"/>
      <c r="BV60" s="73"/>
      <c r="BW60" s="7"/>
      <c r="BX60" s="4"/>
      <c r="BY60" s="73"/>
    </row>
    <row r="61" spans="1:77" ht="13.5" customHeight="1" x14ac:dyDescent="0.25">
      <c r="A61" s="70"/>
      <c r="C61" s="7"/>
      <c r="D61" s="4"/>
      <c r="E61" s="4"/>
      <c r="F61" s="7"/>
      <c r="G61" s="4"/>
      <c r="H61" s="73"/>
      <c r="I61" s="4"/>
      <c r="J61" s="4"/>
      <c r="K61" s="4"/>
      <c r="L61" s="7"/>
      <c r="M61" s="4"/>
      <c r="N61" s="73"/>
      <c r="O61" s="7"/>
      <c r="P61" s="4"/>
      <c r="Q61" s="73"/>
      <c r="R61" s="7"/>
      <c r="S61" s="4"/>
      <c r="T61" s="73"/>
      <c r="U61" s="7"/>
      <c r="V61" s="4"/>
      <c r="W61" s="73"/>
      <c r="X61" s="7"/>
      <c r="Y61" s="4"/>
      <c r="Z61" s="73"/>
      <c r="AA61" s="7"/>
      <c r="AB61" s="4"/>
      <c r="AC61" s="73"/>
      <c r="AD61" s="7"/>
      <c r="AE61" s="4"/>
      <c r="AF61" s="73"/>
      <c r="AG61" s="7"/>
      <c r="AH61" s="4"/>
      <c r="AI61" s="73"/>
      <c r="AJ61" s="7"/>
      <c r="AK61" s="4"/>
      <c r="AL61" s="73"/>
      <c r="AM61" s="7"/>
      <c r="AN61" s="4"/>
      <c r="AO61" s="73"/>
      <c r="AP61" s="7"/>
      <c r="AQ61" s="4"/>
      <c r="AR61" s="73"/>
      <c r="AS61" s="7"/>
      <c r="AT61" s="4"/>
      <c r="AU61" s="73"/>
      <c r="AV61" s="7"/>
      <c r="AW61" s="4"/>
      <c r="AX61" s="73"/>
      <c r="AY61" s="7"/>
      <c r="AZ61" s="4"/>
      <c r="BA61" s="73"/>
      <c r="BB61" s="7"/>
      <c r="BC61" s="4"/>
      <c r="BD61" s="73"/>
      <c r="BE61" s="7"/>
      <c r="BF61" s="4"/>
      <c r="BG61" s="73"/>
      <c r="BH61" s="7"/>
      <c r="BI61" s="4"/>
      <c r="BJ61" s="73"/>
      <c r="BK61" s="7"/>
      <c r="BL61" s="4"/>
      <c r="BM61" s="73"/>
      <c r="BN61" s="7"/>
      <c r="BO61" s="4"/>
      <c r="BP61" s="73"/>
      <c r="BQ61" s="7"/>
      <c r="BR61" s="4"/>
      <c r="BS61" s="73"/>
      <c r="BT61" s="7"/>
      <c r="BU61" s="4"/>
      <c r="BV61" s="73"/>
      <c r="BW61" s="7"/>
      <c r="BX61" s="4"/>
      <c r="BY61" s="73"/>
    </row>
    <row r="62" spans="1:77" ht="13.5" customHeight="1" x14ac:dyDescent="0.25">
      <c r="A62" s="70"/>
      <c r="C62" s="7"/>
      <c r="D62" s="4"/>
      <c r="E62" s="4"/>
      <c r="F62" s="7"/>
      <c r="G62" s="4"/>
      <c r="H62" s="73"/>
      <c r="I62" s="4"/>
      <c r="J62" s="4"/>
      <c r="K62" s="4"/>
      <c r="L62" s="7"/>
      <c r="M62" s="4"/>
      <c r="N62" s="73"/>
      <c r="O62" s="7"/>
      <c r="P62" s="4"/>
      <c r="Q62" s="73"/>
      <c r="R62" s="7"/>
      <c r="S62" s="4"/>
      <c r="T62" s="73"/>
      <c r="U62" s="7"/>
      <c r="V62" s="4"/>
      <c r="W62" s="73"/>
      <c r="X62" s="7"/>
      <c r="Y62" s="4"/>
      <c r="Z62" s="73"/>
      <c r="AA62" s="7"/>
      <c r="AB62" s="4"/>
      <c r="AC62" s="73"/>
      <c r="AD62" s="7"/>
      <c r="AE62" s="4"/>
      <c r="AF62" s="73"/>
      <c r="AG62" s="7"/>
      <c r="AH62" s="4"/>
      <c r="AI62" s="73"/>
      <c r="AJ62" s="7"/>
      <c r="AK62" s="4"/>
      <c r="AL62" s="73"/>
      <c r="AM62" s="7"/>
      <c r="AN62" s="4"/>
      <c r="AO62" s="73"/>
      <c r="AP62" s="7"/>
      <c r="AQ62" s="4"/>
      <c r="AR62" s="73"/>
      <c r="AS62" s="7"/>
      <c r="AT62" s="4"/>
      <c r="AU62" s="73"/>
      <c r="AV62" s="7"/>
      <c r="AW62" s="4"/>
      <c r="AX62" s="73"/>
      <c r="AY62" s="7"/>
      <c r="AZ62" s="4"/>
      <c r="BA62" s="73"/>
      <c r="BB62" s="7"/>
      <c r="BC62" s="4"/>
      <c r="BD62" s="73"/>
      <c r="BE62" s="7"/>
      <c r="BF62" s="4"/>
      <c r="BG62" s="73"/>
      <c r="BH62" s="7"/>
      <c r="BI62" s="4"/>
      <c r="BJ62" s="73"/>
      <c r="BK62" s="7"/>
      <c r="BL62" s="4"/>
      <c r="BM62" s="73"/>
      <c r="BN62" s="7"/>
      <c r="BO62" s="4"/>
      <c r="BP62" s="73"/>
      <c r="BQ62" s="7"/>
      <c r="BR62" s="4"/>
      <c r="BS62" s="73"/>
      <c r="BT62" s="7"/>
      <c r="BU62" s="4"/>
      <c r="BV62" s="73"/>
      <c r="BW62" s="7"/>
      <c r="BX62" s="4"/>
      <c r="BY62" s="73"/>
    </row>
    <row r="63" spans="1:77" ht="13.5" customHeight="1" x14ac:dyDescent="0.25">
      <c r="A63" s="70"/>
      <c r="C63" s="7"/>
      <c r="D63" s="4"/>
      <c r="E63" s="4"/>
      <c r="F63" s="7"/>
      <c r="G63" s="4"/>
      <c r="H63" s="73"/>
      <c r="I63" s="4"/>
      <c r="J63" s="4"/>
      <c r="K63" s="4"/>
      <c r="L63" s="7"/>
      <c r="M63" s="4"/>
      <c r="N63" s="73"/>
      <c r="O63" s="7"/>
      <c r="P63" s="4"/>
      <c r="Q63" s="73"/>
      <c r="R63" s="7"/>
      <c r="S63" s="4"/>
      <c r="T63" s="73"/>
      <c r="U63" s="7"/>
      <c r="V63" s="4"/>
      <c r="W63" s="73"/>
      <c r="X63" s="7"/>
      <c r="Y63" s="4"/>
      <c r="Z63" s="73"/>
      <c r="AA63" s="7"/>
      <c r="AB63" s="4"/>
      <c r="AC63" s="73"/>
      <c r="AD63" s="7"/>
      <c r="AE63" s="4"/>
      <c r="AF63" s="73"/>
      <c r="AG63" s="7"/>
      <c r="AH63" s="4"/>
      <c r="AI63" s="73"/>
      <c r="AJ63" s="7"/>
      <c r="AK63" s="4"/>
      <c r="AL63" s="73"/>
      <c r="AM63" s="7"/>
      <c r="AN63" s="4"/>
      <c r="AO63" s="73"/>
      <c r="AP63" s="7"/>
      <c r="AQ63" s="4"/>
      <c r="AR63" s="73"/>
      <c r="AS63" s="7"/>
      <c r="AT63" s="4"/>
      <c r="AU63" s="73"/>
      <c r="AV63" s="7"/>
      <c r="AW63" s="4"/>
      <c r="AX63" s="73"/>
      <c r="AY63" s="7"/>
      <c r="AZ63" s="4"/>
      <c r="BA63" s="73"/>
      <c r="BB63" s="7"/>
      <c r="BC63" s="4"/>
      <c r="BD63" s="73"/>
      <c r="BE63" s="7"/>
      <c r="BF63" s="4"/>
      <c r="BG63" s="73"/>
      <c r="BH63" s="7"/>
      <c r="BI63" s="4"/>
      <c r="BJ63" s="73"/>
      <c r="BK63" s="7"/>
      <c r="BL63" s="4"/>
      <c r="BM63" s="73"/>
      <c r="BN63" s="7"/>
      <c r="BO63" s="4"/>
      <c r="BP63" s="73"/>
      <c r="BQ63" s="7"/>
      <c r="BR63" s="4"/>
      <c r="BS63" s="73"/>
      <c r="BT63" s="7"/>
      <c r="BU63" s="4"/>
      <c r="BV63" s="73"/>
      <c r="BW63" s="7"/>
      <c r="BX63" s="4"/>
      <c r="BY63" s="73"/>
    </row>
    <row r="64" spans="1:77" ht="13.5" customHeight="1" x14ac:dyDescent="0.25">
      <c r="A64" s="70"/>
      <c r="C64" s="7"/>
      <c r="D64" s="4"/>
      <c r="E64" s="4"/>
      <c r="F64" s="7"/>
      <c r="G64" s="4"/>
      <c r="H64" s="73"/>
      <c r="I64" s="4"/>
      <c r="J64" s="4"/>
      <c r="K64" s="4"/>
      <c r="L64" s="7"/>
      <c r="M64" s="4"/>
      <c r="N64" s="73"/>
      <c r="O64" s="7"/>
      <c r="P64" s="4"/>
      <c r="Q64" s="73"/>
      <c r="R64" s="7"/>
      <c r="S64" s="4"/>
      <c r="T64" s="73"/>
      <c r="U64" s="7"/>
      <c r="V64" s="4"/>
      <c r="W64" s="73"/>
      <c r="X64" s="7"/>
      <c r="Y64" s="4"/>
      <c r="Z64" s="73"/>
      <c r="AA64" s="7"/>
      <c r="AB64" s="4"/>
      <c r="AC64" s="73"/>
      <c r="AD64" s="7"/>
      <c r="AE64" s="4"/>
      <c r="AF64" s="73"/>
      <c r="AG64" s="7"/>
      <c r="AH64" s="4"/>
      <c r="AI64" s="73"/>
      <c r="AJ64" s="7"/>
      <c r="AK64" s="4"/>
      <c r="AL64" s="73"/>
      <c r="AM64" s="7"/>
      <c r="AN64" s="4"/>
      <c r="AO64" s="73"/>
      <c r="AP64" s="7"/>
      <c r="AQ64" s="4"/>
      <c r="AR64" s="73"/>
      <c r="AS64" s="7"/>
      <c r="AT64" s="4"/>
      <c r="AU64" s="73"/>
      <c r="AV64" s="7"/>
      <c r="AW64" s="4"/>
      <c r="AX64" s="73"/>
      <c r="AY64" s="7"/>
      <c r="AZ64" s="4"/>
      <c r="BA64" s="73"/>
      <c r="BB64" s="7"/>
      <c r="BC64" s="4"/>
      <c r="BD64" s="73"/>
      <c r="BE64" s="7"/>
      <c r="BF64" s="4"/>
      <c r="BG64" s="73"/>
      <c r="BH64" s="7"/>
      <c r="BI64" s="4"/>
      <c r="BJ64" s="73"/>
      <c r="BK64" s="7"/>
      <c r="BL64" s="4"/>
      <c r="BM64" s="73"/>
      <c r="BN64" s="7"/>
      <c r="BO64" s="4"/>
      <c r="BP64" s="73"/>
      <c r="BQ64" s="7"/>
      <c r="BR64" s="4"/>
      <c r="BS64" s="73"/>
      <c r="BT64" s="7"/>
      <c r="BU64" s="4"/>
      <c r="BV64" s="73"/>
      <c r="BW64" s="7"/>
      <c r="BX64" s="4"/>
      <c r="BY64" s="73"/>
    </row>
    <row r="65" spans="1:77" ht="13.5" customHeight="1" x14ac:dyDescent="0.25">
      <c r="A65" s="70"/>
      <c r="C65" s="7"/>
      <c r="D65" s="4"/>
      <c r="E65" s="4"/>
      <c r="F65" s="7"/>
      <c r="G65" s="4"/>
      <c r="H65" s="73"/>
      <c r="I65" s="4"/>
      <c r="J65" s="4"/>
      <c r="K65" s="4"/>
      <c r="L65" s="7"/>
      <c r="M65" s="4"/>
      <c r="N65" s="73"/>
      <c r="O65" s="7"/>
      <c r="P65" s="4"/>
      <c r="Q65" s="73"/>
      <c r="R65" s="7"/>
      <c r="S65" s="4"/>
      <c r="T65" s="73"/>
      <c r="U65" s="7"/>
      <c r="V65" s="4"/>
      <c r="W65" s="73"/>
      <c r="X65" s="7"/>
      <c r="Y65" s="4"/>
      <c r="Z65" s="73"/>
      <c r="AA65" s="7"/>
      <c r="AB65" s="4"/>
      <c r="AC65" s="73"/>
      <c r="AD65" s="7"/>
      <c r="AE65" s="4"/>
      <c r="AF65" s="73"/>
      <c r="AG65" s="7"/>
      <c r="AH65" s="4"/>
      <c r="AI65" s="73"/>
      <c r="AJ65" s="7"/>
      <c r="AK65" s="4"/>
      <c r="AL65" s="73"/>
      <c r="AM65" s="7"/>
      <c r="AN65" s="4"/>
      <c r="AO65" s="73"/>
      <c r="AP65" s="7"/>
      <c r="AQ65" s="4"/>
      <c r="AR65" s="73"/>
      <c r="AS65" s="7"/>
      <c r="AT65" s="4"/>
      <c r="AU65" s="73"/>
      <c r="AV65" s="7"/>
      <c r="AW65" s="4"/>
      <c r="AX65" s="73"/>
      <c r="AY65" s="7"/>
      <c r="AZ65" s="4"/>
      <c r="BA65" s="73"/>
      <c r="BB65" s="7"/>
      <c r="BC65" s="4"/>
      <c r="BD65" s="73"/>
      <c r="BE65" s="7"/>
      <c r="BF65" s="4"/>
      <c r="BG65" s="73"/>
      <c r="BH65" s="7"/>
      <c r="BI65" s="4"/>
      <c r="BJ65" s="73"/>
      <c r="BK65" s="7"/>
      <c r="BL65" s="4"/>
      <c r="BM65" s="73"/>
      <c r="BN65" s="7"/>
      <c r="BO65" s="4"/>
      <c r="BP65" s="73"/>
      <c r="BQ65" s="7"/>
      <c r="BR65" s="4"/>
      <c r="BS65" s="73"/>
      <c r="BT65" s="7"/>
      <c r="BU65" s="4"/>
      <c r="BV65" s="73"/>
      <c r="BW65" s="7"/>
      <c r="BX65" s="4"/>
      <c r="BY65" s="73"/>
    </row>
    <row r="66" spans="1:77" ht="13.5" customHeight="1" x14ac:dyDescent="0.25">
      <c r="A66" s="70"/>
      <c r="C66" s="7"/>
      <c r="D66" s="4"/>
      <c r="E66" s="4"/>
      <c r="F66" s="7"/>
      <c r="G66" s="4"/>
      <c r="H66" s="73"/>
      <c r="I66" s="4"/>
      <c r="J66" s="4"/>
      <c r="K66" s="4"/>
      <c r="L66" s="7"/>
      <c r="M66" s="4"/>
      <c r="N66" s="73"/>
      <c r="O66" s="7"/>
      <c r="P66" s="4"/>
      <c r="Q66" s="73"/>
      <c r="R66" s="7"/>
      <c r="S66" s="4"/>
      <c r="T66" s="73"/>
      <c r="U66" s="7"/>
      <c r="V66" s="4"/>
      <c r="W66" s="73"/>
      <c r="X66" s="7"/>
      <c r="Y66" s="4"/>
      <c r="Z66" s="73"/>
      <c r="AA66" s="7"/>
      <c r="AB66" s="4"/>
      <c r="AC66" s="73"/>
      <c r="AD66" s="7"/>
      <c r="AE66" s="4"/>
      <c r="AF66" s="73"/>
      <c r="AG66" s="7"/>
      <c r="AH66" s="4"/>
      <c r="AI66" s="73"/>
      <c r="AJ66" s="7"/>
      <c r="AK66" s="4"/>
      <c r="AL66" s="73"/>
      <c r="AM66" s="7"/>
      <c r="AN66" s="4"/>
      <c r="AO66" s="73"/>
      <c r="AP66" s="7"/>
      <c r="AQ66" s="4"/>
      <c r="AR66" s="73"/>
      <c r="AS66" s="7"/>
      <c r="AT66" s="4"/>
      <c r="AU66" s="73"/>
      <c r="AV66" s="7"/>
      <c r="AW66" s="4"/>
      <c r="AX66" s="73"/>
      <c r="AY66" s="7"/>
      <c r="AZ66" s="4"/>
      <c r="BA66" s="73"/>
      <c r="BB66" s="7"/>
      <c r="BC66" s="4"/>
      <c r="BD66" s="73"/>
      <c r="BE66" s="7"/>
      <c r="BF66" s="4"/>
      <c r="BG66" s="73"/>
      <c r="BH66" s="7"/>
      <c r="BI66" s="4"/>
      <c r="BJ66" s="73"/>
      <c r="BK66" s="7"/>
      <c r="BL66" s="4"/>
      <c r="BM66" s="73"/>
      <c r="BN66" s="7"/>
      <c r="BO66" s="4"/>
      <c r="BP66" s="73"/>
      <c r="BQ66" s="7"/>
      <c r="BR66" s="4"/>
      <c r="BS66" s="73"/>
      <c r="BT66" s="7"/>
      <c r="BU66" s="4"/>
      <c r="BV66" s="73"/>
      <c r="BW66" s="7"/>
      <c r="BX66" s="4"/>
      <c r="BY66" s="73"/>
    </row>
    <row r="67" spans="1:77" ht="13.5" customHeight="1" x14ac:dyDescent="0.25">
      <c r="A67" s="70"/>
      <c r="C67" s="7"/>
      <c r="D67" s="4"/>
      <c r="E67" s="4"/>
      <c r="F67" s="7"/>
      <c r="G67" s="4"/>
      <c r="H67" s="73"/>
      <c r="I67" s="4"/>
      <c r="J67" s="4"/>
      <c r="K67" s="4"/>
      <c r="L67" s="7"/>
      <c r="M67" s="4"/>
      <c r="N67" s="73"/>
      <c r="O67" s="7"/>
      <c r="P67" s="4"/>
      <c r="Q67" s="73"/>
      <c r="R67" s="7"/>
      <c r="S67" s="4"/>
      <c r="T67" s="73"/>
      <c r="U67" s="7"/>
      <c r="V67" s="4"/>
      <c r="W67" s="73"/>
      <c r="X67" s="7"/>
      <c r="Y67" s="4"/>
      <c r="Z67" s="73"/>
      <c r="AA67" s="7"/>
      <c r="AB67" s="4"/>
      <c r="AC67" s="73"/>
      <c r="AD67" s="7"/>
      <c r="AE67" s="4"/>
      <c r="AF67" s="73"/>
      <c r="AG67" s="7"/>
      <c r="AH67" s="4"/>
      <c r="AI67" s="73"/>
      <c r="AJ67" s="7"/>
      <c r="AK67" s="4"/>
      <c r="AL67" s="73"/>
      <c r="AM67" s="7"/>
      <c r="AN67" s="4"/>
      <c r="AO67" s="73"/>
      <c r="AP67" s="7"/>
      <c r="AQ67" s="4"/>
      <c r="AR67" s="73"/>
      <c r="AS67" s="7"/>
      <c r="AT67" s="4"/>
      <c r="AU67" s="73"/>
      <c r="AV67" s="7"/>
      <c r="AW67" s="4"/>
      <c r="AX67" s="73"/>
      <c r="AY67" s="7"/>
      <c r="AZ67" s="4"/>
      <c r="BA67" s="73"/>
      <c r="BB67" s="7"/>
      <c r="BC67" s="4"/>
      <c r="BD67" s="73"/>
      <c r="BE67" s="7"/>
      <c r="BF67" s="4"/>
      <c r="BG67" s="73"/>
      <c r="BH67" s="7"/>
      <c r="BI67" s="4"/>
      <c r="BJ67" s="73"/>
      <c r="BK67" s="7"/>
      <c r="BL67" s="4"/>
      <c r="BM67" s="73"/>
      <c r="BN67" s="7"/>
      <c r="BO67" s="4"/>
      <c r="BP67" s="73"/>
      <c r="BQ67" s="7"/>
      <c r="BR67" s="4"/>
      <c r="BS67" s="73"/>
      <c r="BT67" s="7"/>
      <c r="BU67" s="4"/>
      <c r="BV67" s="73"/>
      <c r="BW67" s="7"/>
      <c r="BX67" s="4"/>
      <c r="BY67" s="73"/>
    </row>
    <row r="68" spans="1:77" ht="13.5" customHeight="1" x14ac:dyDescent="0.25">
      <c r="A68" s="70"/>
      <c r="C68" s="7"/>
      <c r="D68" s="4"/>
      <c r="E68" s="4"/>
      <c r="F68" s="7"/>
      <c r="G68" s="4"/>
      <c r="H68" s="73"/>
      <c r="I68" s="4"/>
      <c r="J68" s="4"/>
      <c r="K68" s="4"/>
      <c r="L68" s="7"/>
      <c r="M68" s="4"/>
      <c r="N68" s="73"/>
      <c r="O68" s="7"/>
      <c r="P68" s="4"/>
      <c r="Q68" s="73"/>
      <c r="R68" s="7"/>
      <c r="S68" s="4"/>
      <c r="T68" s="73"/>
      <c r="U68" s="7"/>
      <c r="V68" s="4"/>
      <c r="W68" s="73"/>
      <c r="X68" s="7"/>
      <c r="Y68" s="4"/>
      <c r="Z68" s="73"/>
      <c r="AA68" s="7"/>
      <c r="AB68" s="4"/>
      <c r="AC68" s="73"/>
      <c r="AD68" s="7"/>
      <c r="AE68" s="4"/>
      <c r="AF68" s="73"/>
      <c r="AG68" s="7"/>
      <c r="AH68" s="4"/>
      <c r="AI68" s="73"/>
      <c r="AJ68" s="7"/>
      <c r="AK68" s="4"/>
      <c r="AL68" s="73"/>
      <c r="AM68" s="7"/>
      <c r="AN68" s="4"/>
      <c r="AO68" s="73"/>
      <c r="AP68" s="7"/>
      <c r="AQ68" s="4"/>
      <c r="AR68" s="73"/>
      <c r="AS68" s="7"/>
      <c r="AT68" s="4"/>
      <c r="AU68" s="73"/>
      <c r="AV68" s="7"/>
      <c r="AW68" s="4"/>
      <c r="AX68" s="73"/>
      <c r="AY68" s="7"/>
      <c r="AZ68" s="4"/>
      <c r="BA68" s="73"/>
      <c r="BB68" s="7"/>
      <c r="BC68" s="4"/>
      <c r="BD68" s="73"/>
      <c r="BE68" s="7"/>
      <c r="BF68" s="4"/>
      <c r="BG68" s="73"/>
      <c r="BH68" s="7"/>
      <c r="BI68" s="4"/>
      <c r="BJ68" s="73"/>
      <c r="BK68" s="7"/>
      <c r="BL68" s="4"/>
      <c r="BM68" s="73"/>
      <c r="BN68" s="7"/>
      <c r="BO68" s="4"/>
      <c r="BP68" s="73"/>
      <c r="BQ68" s="7"/>
      <c r="BR68" s="4"/>
      <c r="BS68" s="73"/>
      <c r="BT68" s="7"/>
      <c r="BU68" s="4"/>
      <c r="BV68" s="73"/>
      <c r="BW68" s="7"/>
      <c r="BX68" s="4"/>
      <c r="BY68" s="73"/>
    </row>
    <row r="69" spans="1:77" ht="13.5" customHeight="1" x14ac:dyDescent="0.25">
      <c r="A69" s="70"/>
      <c r="C69" s="7"/>
      <c r="D69" s="4"/>
      <c r="E69" s="4"/>
      <c r="F69" s="7"/>
      <c r="G69" s="4"/>
      <c r="H69" s="73"/>
      <c r="I69" s="4"/>
      <c r="J69" s="4"/>
      <c r="K69" s="4"/>
      <c r="L69" s="7"/>
      <c r="M69" s="4"/>
      <c r="N69" s="73"/>
      <c r="O69" s="7"/>
      <c r="P69" s="4"/>
      <c r="Q69" s="73"/>
      <c r="R69" s="7"/>
      <c r="S69" s="4"/>
      <c r="T69" s="73"/>
      <c r="U69" s="7"/>
      <c r="V69" s="4"/>
      <c r="W69" s="73"/>
      <c r="X69" s="7"/>
      <c r="Y69" s="4"/>
      <c r="Z69" s="73"/>
      <c r="AA69" s="7"/>
      <c r="AB69" s="4"/>
      <c r="AC69" s="73"/>
      <c r="AD69" s="7"/>
      <c r="AE69" s="4"/>
      <c r="AF69" s="73"/>
      <c r="AG69" s="7"/>
      <c r="AH69" s="4"/>
      <c r="AI69" s="73"/>
      <c r="AJ69" s="7"/>
      <c r="AK69" s="4"/>
      <c r="AL69" s="73"/>
      <c r="AM69" s="7"/>
      <c r="AN69" s="4"/>
      <c r="AO69" s="73"/>
      <c r="AP69" s="7"/>
      <c r="AQ69" s="4"/>
      <c r="AR69" s="73"/>
      <c r="AS69" s="7"/>
      <c r="AT69" s="4"/>
      <c r="AU69" s="73"/>
      <c r="AV69" s="7"/>
      <c r="AW69" s="4"/>
      <c r="AX69" s="73"/>
      <c r="AY69" s="7"/>
      <c r="AZ69" s="4"/>
      <c r="BA69" s="73"/>
      <c r="BB69" s="7"/>
      <c r="BC69" s="4"/>
      <c r="BD69" s="73"/>
      <c r="BE69" s="7"/>
      <c r="BF69" s="4"/>
      <c r="BG69" s="73"/>
      <c r="BH69" s="7"/>
      <c r="BI69" s="4"/>
      <c r="BJ69" s="73"/>
      <c r="BK69" s="7"/>
      <c r="BL69" s="4"/>
      <c r="BM69" s="73"/>
      <c r="BN69" s="7"/>
      <c r="BO69" s="4"/>
      <c r="BP69" s="73"/>
      <c r="BQ69" s="7"/>
      <c r="BR69" s="4"/>
      <c r="BS69" s="73"/>
      <c r="BT69" s="7"/>
      <c r="BU69" s="4"/>
      <c r="BV69" s="73"/>
      <c r="BW69" s="7"/>
      <c r="BX69" s="4"/>
      <c r="BY69" s="73"/>
    </row>
    <row r="70" spans="1:77" ht="13.5" customHeight="1" x14ac:dyDescent="0.25">
      <c r="A70" s="70"/>
      <c r="C70" s="7"/>
      <c r="D70" s="4"/>
      <c r="E70" s="4"/>
      <c r="F70" s="7"/>
      <c r="G70" s="4"/>
      <c r="H70" s="73"/>
      <c r="I70" s="4"/>
      <c r="J70" s="4"/>
      <c r="K70" s="4"/>
      <c r="L70" s="7"/>
      <c r="M70" s="4"/>
      <c r="N70" s="73"/>
      <c r="O70" s="7"/>
      <c r="P70" s="4"/>
      <c r="Q70" s="73"/>
      <c r="R70" s="7"/>
      <c r="S70" s="4"/>
      <c r="T70" s="73"/>
      <c r="U70" s="7"/>
      <c r="V70" s="4"/>
      <c r="W70" s="73"/>
      <c r="X70" s="7"/>
      <c r="Y70" s="4"/>
      <c r="Z70" s="73"/>
      <c r="AA70" s="7"/>
      <c r="AB70" s="4"/>
      <c r="AC70" s="73"/>
      <c r="AD70" s="7"/>
      <c r="AE70" s="4"/>
      <c r="AF70" s="73"/>
      <c r="AG70" s="7"/>
      <c r="AH70" s="4"/>
      <c r="AI70" s="73"/>
      <c r="AJ70" s="7"/>
      <c r="AK70" s="4"/>
      <c r="AL70" s="73"/>
      <c r="AM70" s="7"/>
      <c r="AN70" s="4"/>
      <c r="AO70" s="73"/>
      <c r="AP70" s="7"/>
      <c r="AQ70" s="4"/>
      <c r="AR70" s="73"/>
      <c r="AS70" s="7"/>
      <c r="AT70" s="4"/>
      <c r="AU70" s="73"/>
      <c r="AV70" s="7"/>
      <c r="AW70" s="4"/>
      <c r="AX70" s="73"/>
      <c r="AY70" s="7"/>
      <c r="AZ70" s="4"/>
      <c r="BA70" s="73"/>
      <c r="BB70" s="7"/>
      <c r="BC70" s="4"/>
      <c r="BD70" s="73"/>
      <c r="BE70" s="7"/>
      <c r="BF70" s="4"/>
      <c r="BG70" s="73"/>
      <c r="BH70" s="7"/>
      <c r="BI70" s="4"/>
      <c r="BJ70" s="73"/>
      <c r="BK70" s="7"/>
      <c r="BL70" s="4"/>
      <c r="BM70" s="73"/>
      <c r="BN70" s="7"/>
      <c r="BO70" s="4"/>
      <c r="BP70" s="73"/>
      <c r="BQ70" s="7"/>
      <c r="BR70" s="4"/>
      <c r="BS70" s="73"/>
      <c r="BT70" s="7"/>
      <c r="BU70" s="4"/>
      <c r="BV70" s="73"/>
      <c r="BW70" s="7"/>
      <c r="BX70" s="4"/>
      <c r="BY70" s="73"/>
    </row>
    <row r="71" spans="1:77" ht="13.5" customHeight="1" x14ac:dyDescent="0.25">
      <c r="A71" s="70"/>
      <c r="C71" s="7"/>
      <c r="D71" s="4"/>
      <c r="E71" s="4"/>
      <c r="F71" s="7"/>
      <c r="G71" s="4"/>
      <c r="H71" s="73"/>
      <c r="I71" s="4"/>
      <c r="J71" s="4"/>
      <c r="K71" s="4"/>
      <c r="L71" s="7"/>
      <c r="M71" s="4"/>
      <c r="N71" s="73"/>
      <c r="O71" s="7"/>
      <c r="P71" s="4"/>
      <c r="Q71" s="73"/>
      <c r="R71" s="7"/>
      <c r="S71" s="4"/>
      <c r="T71" s="73"/>
      <c r="U71" s="7"/>
      <c r="V71" s="4"/>
      <c r="W71" s="73"/>
      <c r="X71" s="7"/>
      <c r="Y71" s="4"/>
      <c r="Z71" s="73"/>
      <c r="AA71" s="7"/>
      <c r="AB71" s="4"/>
      <c r="AC71" s="73"/>
      <c r="AD71" s="7"/>
      <c r="AE71" s="4"/>
      <c r="AF71" s="73"/>
      <c r="AG71" s="7"/>
      <c r="AH71" s="4"/>
      <c r="AI71" s="73"/>
      <c r="AJ71" s="7"/>
      <c r="AK71" s="4"/>
      <c r="AL71" s="73"/>
      <c r="AM71" s="7"/>
      <c r="AN71" s="4"/>
      <c r="AO71" s="73"/>
      <c r="AP71" s="7"/>
      <c r="AQ71" s="4"/>
      <c r="AR71" s="73"/>
      <c r="AS71" s="7"/>
      <c r="AT71" s="4"/>
      <c r="AU71" s="73"/>
      <c r="AV71" s="7"/>
      <c r="AW71" s="4"/>
      <c r="AX71" s="73"/>
      <c r="AY71" s="7"/>
      <c r="AZ71" s="4"/>
      <c r="BA71" s="73"/>
      <c r="BB71" s="7"/>
      <c r="BC71" s="4"/>
      <c r="BD71" s="73"/>
      <c r="BE71" s="7"/>
      <c r="BF71" s="4"/>
      <c r="BG71" s="73"/>
      <c r="BH71" s="7"/>
      <c r="BI71" s="4"/>
      <c r="BJ71" s="73"/>
      <c r="BK71" s="7"/>
      <c r="BL71" s="4"/>
      <c r="BM71" s="73"/>
      <c r="BN71" s="7"/>
      <c r="BO71" s="4"/>
      <c r="BP71" s="73"/>
      <c r="BQ71" s="7"/>
      <c r="BR71" s="4"/>
      <c r="BS71" s="73"/>
      <c r="BT71" s="7"/>
      <c r="BU71" s="4"/>
      <c r="BV71" s="73"/>
      <c r="BW71" s="7"/>
      <c r="BX71" s="4"/>
      <c r="BY71" s="73"/>
    </row>
    <row r="72" spans="1:77" ht="13.5" customHeight="1" x14ac:dyDescent="0.25">
      <c r="A72" s="70"/>
      <c r="C72" s="7"/>
      <c r="D72" s="4"/>
      <c r="E72" s="4"/>
      <c r="F72" s="7"/>
      <c r="G72" s="4"/>
      <c r="H72" s="73"/>
      <c r="I72" s="4"/>
      <c r="J72" s="4"/>
      <c r="K72" s="4"/>
      <c r="L72" s="7"/>
      <c r="M72" s="4"/>
      <c r="N72" s="73"/>
      <c r="O72" s="7"/>
      <c r="P72" s="4"/>
      <c r="Q72" s="73"/>
      <c r="R72" s="7"/>
      <c r="S72" s="4"/>
      <c r="T72" s="73"/>
      <c r="U72" s="7"/>
      <c r="V72" s="4"/>
      <c r="W72" s="73"/>
      <c r="X72" s="7"/>
      <c r="Y72" s="4"/>
      <c r="Z72" s="73"/>
      <c r="AA72" s="7"/>
      <c r="AB72" s="4"/>
      <c r="AC72" s="73"/>
      <c r="AD72" s="7"/>
      <c r="AE72" s="4"/>
      <c r="AF72" s="73"/>
      <c r="AG72" s="7"/>
      <c r="AH72" s="4"/>
      <c r="AI72" s="73"/>
      <c r="AJ72" s="7"/>
      <c r="AK72" s="4"/>
      <c r="AL72" s="73"/>
      <c r="AM72" s="7"/>
      <c r="AN72" s="4"/>
      <c r="AO72" s="73"/>
      <c r="AP72" s="7"/>
      <c r="AQ72" s="4"/>
      <c r="AR72" s="73"/>
      <c r="AS72" s="7"/>
      <c r="AT72" s="4"/>
      <c r="AU72" s="73"/>
      <c r="AV72" s="7"/>
      <c r="AW72" s="4"/>
      <c r="AX72" s="73"/>
      <c r="AY72" s="7"/>
      <c r="AZ72" s="4"/>
      <c r="BA72" s="73"/>
      <c r="BB72" s="7"/>
      <c r="BC72" s="4"/>
      <c r="BD72" s="73"/>
      <c r="BE72" s="7"/>
      <c r="BF72" s="4"/>
      <c r="BG72" s="73"/>
      <c r="BH72" s="7"/>
      <c r="BI72" s="4"/>
      <c r="BJ72" s="73"/>
      <c r="BK72" s="7"/>
      <c r="BL72" s="4"/>
      <c r="BM72" s="73"/>
      <c r="BN72" s="7"/>
      <c r="BO72" s="4"/>
      <c r="BP72" s="73"/>
      <c r="BQ72" s="7"/>
      <c r="BR72" s="4"/>
      <c r="BS72" s="73"/>
      <c r="BT72" s="7"/>
      <c r="BU72" s="4"/>
      <c r="BV72" s="73"/>
      <c r="BW72" s="7"/>
      <c r="BX72" s="4"/>
      <c r="BY72" s="73"/>
    </row>
    <row r="73" spans="1:77" ht="13.5" customHeight="1" x14ac:dyDescent="0.25">
      <c r="A73" s="70"/>
      <c r="C73" s="7"/>
      <c r="D73" s="4"/>
      <c r="E73" s="4"/>
      <c r="F73" s="7"/>
      <c r="G73" s="4"/>
      <c r="H73" s="73"/>
      <c r="I73" s="4"/>
      <c r="J73" s="4"/>
      <c r="K73" s="4"/>
      <c r="L73" s="7"/>
      <c r="M73" s="4"/>
      <c r="N73" s="73"/>
      <c r="O73" s="7"/>
      <c r="P73" s="4"/>
      <c r="Q73" s="73"/>
      <c r="R73" s="7"/>
      <c r="S73" s="4"/>
      <c r="T73" s="73"/>
      <c r="U73" s="7"/>
      <c r="V73" s="4"/>
      <c r="W73" s="73"/>
      <c r="X73" s="7"/>
      <c r="Y73" s="4"/>
      <c r="Z73" s="73"/>
      <c r="AA73" s="7"/>
      <c r="AB73" s="4"/>
      <c r="AC73" s="73"/>
      <c r="AD73" s="7"/>
      <c r="AE73" s="4"/>
      <c r="AF73" s="73"/>
      <c r="AG73" s="7"/>
      <c r="AH73" s="4"/>
      <c r="AI73" s="73"/>
      <c r="AJ73" s="7"/>
      <c r="AK73" s="4"/>
      <c r="AL73" s="73"/>
      <c r="AM73" s="7"/>
      <c r="AN73" s="4"/>
      <c r="AO73" s="73"/>
      <c r="AP73" s="7"/>
      <c r="AQ73" s="4"/>
      <c r="AR73" s="73"/>
      <c r="AS73" s="7"/>
      <c r="AT73" s="4"/>
      <c r="AU73" s="73"/>
      <c r="AV73" s="7"/>
      <c r="AW73" s="4"/>
      <c r="AX73" s="73"/>
      <c r="AY73" s="7"/>
      <c r="AZ73" s="4"/>
      <c r="BA73" s="73"/>
      <c r="BB73" s="7"/>
      <c r="BC73" s="4"/>
      <c r="BD73" s="73"/>
      <c r="BE73" s="7"/>
      <c r="BF73" s="4"/>
      <c r="BG73" s="73"/>
      <c r="BH73" s="7"/>
      <c r="BI73" s="4"/>
      <c r="BJ73" s="73"/>
      <c r="BK73" s="7"/>
      <c r="BL73" s="4"/>
      <c r="BM73" s="73"/>
      <c r="BN73" s="7"/>
      <c r="BO73" s="4"/>
      <c r="BP73" s="73"/>
      <c r="BQ73" s="7"/>
      <c r="BR73" s="4"/>
      <c r="BS73" s="73"/>
      <c r="BT73" s="7"/>
      <c r="BU73" s="4"/>
      <c r="BV73" s="73"/>
      <c r="BW73" s="7"/>
      <c r="BX73" s="4"/>
      <c r="BY73" s="73"/>
    </row>
    <row r="74" spans="1:77" ht="13.5" customHeight="1" x14ac:dyDescent="0.25">
      <c r="A74" s="70"/>
      <c r="C74" s="7"/>
      <c r="D74" s="4"/>
      <c r="E74" s="4"/>
      <c r="F74" s="7"/>
      <c r="G74" s="4"/>
      <c r="H74" s="73"/>
      <c r="I74" s="4"/>
      <c r="J74" s="4"/>
      <c r="K74" s="4"/>
      <c r="L74" s="7"/>
      <c r="M74" s="4"/>
      <c r="N74" s="73"/>
      <c r="O74" s="7"/>
      <c r="P74" s="4"/>
      <c r="Q74" s="73"/>
      <c r="R74" s="7"/>
      <c r="S74" s="4"/>
      <c r="T74" s="73"/>
      <c r="U74" s="7"/>
      <c r="V74" s="4"/>
      <c r="W74" s="73"/>
      <c r="X74" s="7"/>
      <c r="Y74" s="4"/>
      <c r="Z74" s="73"/>
      <c r="AA74" s="7"/>
      <c r="AB74" s="4"/>
      <c r="AC74" s="73"/>
      <c r="AD74" s="7"/>
      <c r="AE74" s="4"/>
      <c r="AF74" s="73"/>
      <c r="AG74" s="7"/>
      <c r="AH74" s="4"/>
      <c r="AI74" s="73"/>
      <c r="AJ74" s="7"/>
      <c r="AK74" s="4"/>
      <c r="AL74" s="73"/>
      <c r="AM74" s="7"/>
      <c r="AN74" s="4"/>
      <c r="AO74" s="73"/>
      <c r="AP74" s="7"/>
      <c r="AQ74" s="4"/>
      <c r="AR74" s="73"/>
      <c r="AS74" s="7"/>
      <c r="AT74" s="4"/>
      <c r="AU74" s="73"/>
      <c r="AV74" s="7"/>
      <c r="AW74" s="4"/>
      <c r="AX74" s="73"/>
      <c r="AY74" s="7"/>
      <c r="AZ74" s="4"/>
      <c r="BA74" s="73"/>
      <c r="BB74" s="7"/>
      <c r="BC74" s="4"/>
      <c r="BD74" s="73"/>
      <c r="BE74" s="7"/>
      <c r="BF74" s="4"/>
      <c r="BG74" s="73"/>
      <c r="BH74" s="7"/>
      <c r="BI74" s="4"/>
      <c r="BJ74" s="73"/>
      <c r="BK74" s="7"/>
      <c r="BL74" s="4"/>
      <c r="BM74" s="73"/>
      <c r="BN74" s="7"/>
      <c r="BO74" s="4"/>
      <c r="BP74" s="73"/>
      <c r="BQ74" s="7"/>
      <c r="BR74" s="4"/>
      <c r="BS74" s="73"/>
      <c r="BT74" s="7"/>
      <c r="BU74" s="4"/>
      <c r="BV74" s="73"/>
      <c r="BW74" s="7"/>
      <c r="BX74" s="4"/>
      <c r="BY74" s="73"/>
    </row>
    <row r="75" spans="1:77" ht="13.5" customHeight="1" x14ac:dyDescent="0.25">
      <c r="A75" s="70"/>
      <c r="C75" s="7"/>
      <c r="D75" s="4"/>
      <c r="E75" s="4"/>
      <c r="F75" s="7"/>
      <c r="G75" s="4"/>
      <c r="H75" s="73"/>
      <c r="I75" s="4"/>
      <c r="J75" s="4"/>
      <c r="K75" s="4"/>
      <c r="L75" s="7"/>
      <c r="M75" s="4"/>
      <c r="N75" s="73"/>
      <c r="O75" s="7"/>
      <c r="P75" s="4"/>
      <c r="Q75" s="73"/>
      <c r="R75" s="7"/>
      <c r="S75" s="4"/>
      <c r="T75" s="73"/>
      <c r="U75" s="7"/>
      <c r="V75" s="4"/>
      <c r="W75" s="73"/>
      <c r="X75" s="7"/>
      <c r="Y75" s="4"/>
      <c r="Z75" s="73"/>
      <c r="AA75" s="7"/>
      <c r="AB75" s="4"/>
      <c r="AC75" s="73"/>
      <c r="AD75" s="7"/>
      <c r="AE75" s="4"/>
      <c r="AF75" s="73"/>
      <c r="AG75" s="7"/>
      <c r="AH75" s="4"/>
      <c r="AI75" s="73"/>
      <c r="AJ75" s="7"/>
      <c r="AK75" s="4"/>
      <c r="AL75" s="73"/>
      <c r="AM75" s="7"/>
      <c r="AN75" s="4"/>
      <c r="AO75" s="73"/>
      <c r="AP75" s="7"/>
      <c r="AQ75" s="4"/>
      <c r="AR75" s="73"/>
      <c r="AS75" s="7"/>
      <c r="AT75" s="4"/>
      <c r="AU75" s="73"/>
      <c r="AV75" s="7"/>
      <c r="AW75" s="4"/>
      <c r="AX75" s="73"/>
      <c r="AY75" s="7"/>
      <c r="AZ75" s="4"/>
      <c r="BA75" s="73"/>
      <c r="BB75" s="7"/>
      <c r="BC75" s="4"/>
      <c r="BD75" s="73"/>
      <c r="BE75" s="7"/>
      <c r="BF75" s="4"/>
      <c r="BG75" s="73"/>
      <c r="BH75" s="7"/>
      <c r="BI75" s="4"/>
      <c r="BJ75" s="73"/>
      <c r="BK75" s="7"/>
      <c r="BL75" s="4"/>
      <c r="BM75" s="73"/>
      <c r="BN75" s="7"/>
      <c r="BO75" s="4"/>
      <c r="BP75" s="73"/>
      <c r="BQ75" s="7"/>
      <c r="BR75" s="4"/>
      <c r="BS75" s="73"/>
      <c r="BT75" s="7"/>
      <c r="BU75" s="4"/>
      <c r="BV75" s="73"/>
      <c r="BW75" s="7"/>
      <c r="BX75" s="4"/>
      <c r="BY75" s="73"/>
    </row>
    <row r="76" spans="1:77" ht="13.5" customHeight="1" x14ac:dyDescent="0.25">
      <c r="A76" s="70"/>
      <c r="C76" s="7"/>
      <c r="D76" s="4"/>
      <c r="E76" s="4"/>
      <c r="F76" s="7"/>
      <c r="G76" s="4"/>
      <c r="H76" s="73"/>
      <c r="I76" s="4"/>
      <c r="J76" s="4"/>
      <c r="K76" s="4"/>
      <c r="L76" s="7"/>
      <c r="M76" s="4"/>
      <c r="N76" s="73"/>
      <c r="O76" s="7"/>
      <c r="P76" s="4"/>
      <c r="Q76" s="73"/>
      <c r="R76" s="7"/>
      <c r="S76" s="4"/>
      <c r="T76" s="73"/>
      <c r="U76" s="7"/>
      <c r="V76" s="4"/>
      <c r="W76" s="73"/>
      <c r="X76" s="7"/>
      <c r="Y76" s="4"/>
      <c r="Z76" s="73"/>
      <c r="AA76" s="7"/>
      <c r="AB76" s="4"/>
      <c r="AC76" s="73"/>
      <c r="AD76" s="7"/>
      <c r="AE76" s="4"/>
      <c r="AF76" s="73"/>
      <c r="AG76" s="7"/>
      <c r="AH76" s="4"/>
      <c r="AI76" s="73"/>
      <c r="AJ76" s="7"/>
      <c r="AK76" s="4"/>
      <c r="AL76" s="73"/>
      <c r="AM76" s="7"/>
      <c r="AN76" s="4"/>
      <c r="AO76" s="73"/>
      <c r="AP76" s="7"/>
      <c r="AQ76" s="4"/>
      <c r="AR76" s="73"/>
      <c r="AS76" s="7"/>
      <c r="AT76" s="4"/>
      <c r="AU76" s="73"/>
      <c r="AV76" s="7"/>
      <c r="AW76" s="4"/>
      <c r="AX76" s="73"/>
      <c r="AY76" s="7"/>
      <c r="AZ76" s="4"/>
      <c r="BA76" s="73"/>
      <c r="BB76" s="7"/>
      <c r="BC76" s="4"/>
      <c r="BD76" s="73"/>
      <c r="BE76" s="7"/>
      <c r="BF76" s="4"/>
      <c r="BG76" s="73"/>
      <c r="BH76" s="7"/>
      <c r="BI76" s="4"/>
      <c r="BJ76" s="73"/>
      <c r="BK76" s="7"/>
      <c r="BL76" s="4"/>
      <c r="BM76" s="73"/>
      <c r="BN76" s="7"/>
      <c r="BO76" s="4"/>
      <c r="BP76" s="73"/>
      <c r="BQ76" s="7"/>
      <c r="BR76" s="4"/>
      <c r="BS76" s="73"/>
      <c r="BT76" s="7"/>
      <c r="BU76" s="4"/>
      <c r="BV76" s="73"/>
      <c r="BW76" s="7"/>
      <c r="BX76" s="4"/>
      <c r="BY76" s="73"/>
    </row>
    <row r="77" spans="1:77" ht="13.5" customHeight="1" x14ac:dyDescent="0.25">
      <c r="A77" s="70"/>
      <c r="C77" s="7"/>
      <c r="D77" s="4"/>
      <c r="E77" s="4"/>
      <c r="F77" s="7"/>
      <c r="G77" s="4"/>
      <c r="H77" s="73"/>
      <c r="I77" s="4"/>
      <c r="J77" s="4"/>
      <c r="K77" s="4"/>
      <c r="L77" s="7"/>
      <c r="M77" s="4"/>
      <c r="N77" s="73"/>
      <c r="O77" s="7"/>
      <c r="P77" s="4"/>
      <c r="Q77" s="73"/>
      <c r="R77" s="7"/>
      <c r="S77" s="4"/>
      <c r="T77" s="73"/>
      <c r="U77" s="7"/>
      <c r="V77" s="4"/>
      <c r="W77" s="73"/>
      <c r="X77" s="7"/>
      <c r="Y77" s="4"/>
      <c r="Z77" s="73"/>
      <c r="AA77" s="7"/>
      <c r="AB77" s="4"/>
      <c r="AC77" s="73"/>
      <c r="AD77" s="7"/>
      <c r="AE77" s="4"/>
      <c r="AF77" s="73"/>
      <c r="AG77" s="7"/>
      <c r="AH77" s="4"/>
      <c r="AI77" s="73"/>
      <c r="AJ77" s="7"/>
      <c r="AK77" s="4"/>
      <c r="AL77" s="73"/>
      <c r="AM77" s="7"/>
      <c r="AN77" s="4"/>
      <c r="AO77" s="73"/>
      <c r="AP77" s="7"/>
      <c r="AQ77" s="4"/>
      <c r="AR77" s="73"/>
      <c r="AS77" s="7"/>
      <c r="AT77" s="4"/>
      <c r="AU77" s="73"/>
      <c r="AV77" s="7"/>
      <c r="AW77" s="4"/>
      <c r="AX77" s="73"/>
      <c r="AY77" s="7"/>
      <c r="AZ77" s="4"/>
      <c r="BA77" s="73"/>
      <c r="BB77" s="7"/>
      <c r="BC77" s="4"/>
      <c r="BD77" s="73"/>
      <c r="BE77" s="7"/>
      <c r="BF77" s="4"/>
      <c r="BG77" s="73"/>
      <c r="BH77" s="7"/>
      <c r="BI77" s="4"/>
      <c r="BJ77" s="73"/>
      <c r="BK77" s="7"/>
      <c r="BL77" s="4"/>
      <c r="BM77" s="73"/>
      <c r="BN77" s="7"/>
      <c r="BO77" s="4"/>
      <c r="BP77" s="73"/>
      <c r="BQ77" s="7"/>
      <c r="BR77" s="4"/>
      <c r="BS77" s="73"/>
      <c r="BT77" s="7"/>
      <c r="BU77" s="4"/>
      <c r="BV77" s="73"/>
      <c r="BW77" s="7"/>
      <c r="BX77" s="4"/>
      <c r="BY77" s="73"/>
    </row>
    <row r="78" spans="1:77" ht="13.5" customHeight="1" x14ac:dyDescent="0.25">
      <c r="A78" s="70"/>
      <c r="C78" s="7"/>
      <c r="D78" s="4"/>
      <c r="E78" s="4"/>
      <c r="F78" s="7"/>
      <c r="G78" s="4"/>
      <c r="H78" s="73"/>
      <c r="I78" s="4"/>
      <c r="J78" s="4"/>
      <c r="K78" s="4"/>
      <c r="L78" s="7"/>
      <c r="M78" s="4"/>
      <c r="N78" s="73"/>
      <c r="O78" s="7"/>
      <c r="P78" s="4"/>
      <c r="Q78" s="73"/>
      <c r="R78" s="7"/>
      <c r="S78" s="4"/>
      <c r="T78" s="73"/>
      <c r="U78" s="7"/>
      <c r="V78" s="4"/>
      <c r="W78" s="73"/>
      <c r="X78" s="7"/>
      <c r="Y78" s="4"/>
      <c r="Z78" s="73"/>
      <c r="AA78" s="7"/>
      <c r="AB78" s="4"/>
      <c r="AC78" s="73"/>
      <c r="AD78" s="7"/>
      <c r="AE78" s="4"/>
      <c r="AF78" s="73"/>
      <c r="AG78" s="7"/>
      <c r="AH78" s="4"/>
      <c r="AI78" s="73"/>
      <c r="AJ78" s="7"/>
      <c r="AK78" s="4"/>
      <c r="AL78" s="73"/>
      <c r="AM78" s="7"/>
      <c r="AN78" s="4"/>
      <c r="AO78" s="73"/>
      <c r="AP78" s="7"/>
      <c r="AQ78" s="4"/>
      <c r="AR78" s="73"/>
      <c r="AS78" s="7"/>
      <c r="AT78" s="4"/>
      <c r="AU78" s="73"/>
      <c r="AV78" s="7"/>
      <c r="AW78" s="4"/>
      <c r="AX78" s="73"/>
      <c r="AY78" s="7"/>
      <c r="AZ78" s="4"/>
      <c r="BA78" s="73"/>
      <c r="BB78" s="7"/>
      <c r="BC78" s="4"/>
      <c r="BD78" s="73"/>
      <c r="BE78" s="7"/>
      <c r="BF78" s="4"/>
      <c r="BG78" s="73"/>
      <c r="BH78" s="7"/>
      <c r="BI78" s="4"/>
      <c r="BJ78" s="73"/>
      <c r="BK78" s="7"/>
      <c r="BL78" s="4"/>
      <c r="BM78" s="73"/>
      <c r="BN78" s="7"/>
      <c r="BO78" s="4"/>
      <c r="BP78" s="73"/>
      <c r="BQ78" s="7"/>
      <c r="BR78" s="4"/>
      <c r="BS78" s="73"/>
      <c r="BT78" s="7"/>
      <c r="BU78" s="4"/>
      <c r="BV78" s="73"/>
      <c r="BW78" s="7"/>
      <c r="BX78" s="4"/>
      <c r="BY78" s="73"/>
    </row>
    <row r="79" spans="1:77" ht="13.5" customHeight="1" x14ac:dyDescent="0.25">
      <c r="A79" s="70"/>
      <c r="C79" s="7"/>
      <c r="D79" s="4"/>
      <c r="E79" s="4"/>
      <c r="F79" s="7"/>
      <c r="G79" s="4"/>
      <c r="H79" s="73"/>
      <c r="I79" s="4"/>
      <c r="J79" s="4"/>
      <c r="K79" s="4"/>
      <c r="L79" s="7"/>
      <c r="M79" s="4"/>
      <c r="N79" s="73"/>
      <c r="O79" s="7"/>
      <c r="P79" s="4"/>
      <c r="Q79" s="73"/>
      <c r="R79" s="7"/>
      <c r="S79" s="4"/>
      <c r="T79" s="73"/>
      <c r="U79" s="7"/>
      <c r="V79" s="4"/>
      <c r="W79" s="73"/>
      <c r="X79" s="7"/>
      <c r="Y79" s="4"/>
      <c r="Z79" s="73"/>
      <c r="AA79" s="7"/>
      <c r="AB79" s="4"/>
      <c r="AC79" s="73"/>
      <c r="AD79" s="7"/>
      <c r="AE79" s="4"/>
      <c r="AF79" s="73"/>
      <c r="AG79" s="7"/>
      <c r="AH79" s="4"/>
      <c r="AI79" s="73"/>
      <c r="AJ79" s="7"/>
      <c r="AK79" s="4"/>
      <c r="AL79" s="73"/>
      <c r="AM79" s="7"/>
      <c r="AN79" s="4"/>
      <c r="AO79" s="73"/>
      <c r="AP79" s="7"/>
      <c r="AQ79" s="4"/>
      <c r="AR79" s="73"/>
      <c r="AS79" s="7"/>
      <c r="AT79" s="4"/>
      <c r="AU79" s="73"/>
      <c r="AV79" s="7"/>
      <c r="AW79" s="4"/>
      <c r="AX79" s="73"/>
      <c r="AY79" s="7"/>
      <c r="AZ79" s="4"/>
      <c r="BA79" s="73"/>
      <c r="BB79" s="7"/>
      <c r="BC79" s="4"/>
      <c r="BD79" s="73"/>
      <c r="BE79" s="7"/>
      <c r="BF79" s="4"/>
      <c r="BG79" s="73"/>
      <c r="BH79" s="7"/>
      <c r="BI79" s="4"/>
      <c r="BJ79" s="73"/>
      <c r="BK79" s="7"/>
      <c r="BL79" s="4"/>
      <c r="BM79" s="73"/>
      <c r="BN79" s="7"/>
      <c r="BO79" s="4"/>
      <c r="BP79" s="73"/>
      <c r="BQ79" s="7"/>
      <c r="BR79" s="4"/>
      <c r="BS79" s="73"/>
      <c r="BT79" s="7"/>
      <c r="BU79" s="4"/>
      <c r="BV79" s="73"/>
      <c r="BW79" s="7"/>
      <c r="BX79" s="4"/>
      <c r="BY79" s="73"/>
    </row>
    <row r="80" spans="1:77" ht="13.5" customHeight="1" x14ac:dyDescent="0.25">
      <c r="A80" s="70"/>
      <c r="C80" s="7"/>
      <c r="D80" s="4"/>
      <c r="E80" s="4"/>
      <c r="F80" s="7"/>
      <c r="G80" s="4"/>
      <c r="H80" s="73"/>
      <c r="I80" s="4"/>
      <c r="J80" s="4"/>
      <c r="K80" s="4"/>
      <c r="L80" s="7"/>
      <c r="M80" s="4"/>
      <c r="N80" s="73"/>
      <c r="O80" s="7"/>
      <c r="P80" s="4"/>
      <c r="Q80" s="73"/>
      <c r="R80" s="7"/>
      <c r="S80" s="4"/>
      <c r="T80" s="73"/>
      <c r="U80" s="7"/>
      <c r="V80" s="4"/>
      <c r="W80" s="73"/>
      <c r="X80" s="7"/>
      <c r="Y80" s="4"/>
      <c r="Z80" s="73"/>
      <c r="AA80" s="7"/>
      <c r="AB80" s="4"/>
      <c r="AC80" s="73"/>
      <c r="AD80" s="7"/>
      <c r="AE80" s="4"/>
      <c r="AF80" s="73"/>
      <c r="AG80" s="7"/>
      <c r="AH80" s="4"/>
      <c r="AI80" s="73"/>
      <c r="AJ80" s="7"/>
      <c r="AK80" s="4"/>
      <c r="AL80" s="73"/>
      <c r="AM80" s="7"/>
      <c r="AN80" s="4"/>
      <c r="AO80" s="73"/>
      <c r="AP80" s="7"/>
      <c r="AQ80" s="4"/>
      <c r="AR80" s="73"/>
      <c r="AS80" s="7"/>
      <c r="AT80" s="4"/>
      <c r="AU80" s="73"/>
      <c r="AV80" s="7"/>
      <c r="AW80" s="4"/>
      <c r="AX80" s="73"/>
      <c r="AY80" s="7"/>
      <c r="AZ80" s="4"/>
      <c r="BA80" s="73"/>
      <c r="BB80" s="7"/>
      <c r="BC80" s="4"/>
      <c r="BD80" s="73"/>
      <c r="BE80" s="7"/>
      <c r="BF80" s="4"/>
      <c r="BG80" s="73"/>
      <c r="BH80" s="7"/>
      <c r="BI80" s="4"/>
      <c r="BJ80" s="73"/>
      <c r="BK80" s="7"/>
      <c r="BL80" s="4"/>
      <c r="BM80" s="73"/>
      <c r="BN80" s="7"/>
      <c r="BO80" s="4"/>
      <c r="BP80" s="73"/>
      <c r="BQ80" s="7"/>
      <c r="BR80" s="4"/>
      <c r="BS80" s="73"/>
      <c r="BT80" s="7"/>
      <c r="BU80" s="4"/>
      <c r="BV80" s="73"/>
      <c r="BW80" s="7"/>
      <c r="BX80" s="4"/>
      <c r="BY80" s="73"/>
    </row>
    <row r="81" spans="1:77" ht="13.5" customHeight="1" x14ac:dyDescent="0.25">
      <c r="A81" s="70"/>
      <c r="C81" s="7"/>
      <c r="D81" s="4"/>
      <c r="E81" s="4"/>
      <c r="F81" s="7"/>
      <c r="G81" s="4"/>
      <c r="H81" s="73"/>
      <c r="I81" s="4"/>
      <c r="J81" s="4"/>
      <c r="K81" s="4"/>
      <c r="L81" s="7"/>
      <c r="M81" s="4"/>
      <c r="N81" s="73"/>
      <c r="O81" s="7"/>
      <c r="P81" s="4"/>
      <c r="Q81" s="73"/>
      <c r="R81" s="7"/>
      <c r="S81" s="4"/>
      <c r="T81" s="73"/>
      <c r="U81" s="7"/>
      <c r="V81" s="4"/>
      <c r="W81" s="73"/>
      <c r="X81" s="7"/>
      <c r="Y81" s="4"/>
      <c r="Z81" s="73"/>
      <c r="AA81" s="7"/>
      <c r="AB81" s="4"/>
      <c r="AC81" s="73"/>
      <c r="AD81" s="7"/>
      <c r="AE81" s="4"/>
      <c r="AF81" s="73"/>
      <c r="AG81" s="7"/>
      <c r="AH81" s="4"/>
      <c r="AI81" s="73"/>
      <c r="AJ81" s="7"/>
      <c r="AK81" s="4"/>
      <c r="AL81" s="73"/>
      <c r="AM81" s="7"/>
      <c r="AN81" s="4"/>
      <c r="AO81" s="73"/>
      <c r="AP81" s="7"/>
      <c r="AQ81" s="4"/>
      <c r="AR81" s="73"/>
      <c r="AS81" s="7"/>
      <c r="AT81" s="4"/>
      <c r="AU81" s="73"/>
      <c r="AV81" s="7"/>
      <c r="AW81" s="4"/>
      <c r="AX81" s="73"/>
      <c r="AY81" s="7"/>
      <c r="AZ81" s="4"/>
      <c r="BA81" s="73"/>
      <c r="BB81" s="7"/>
      <c r="BC81" s="4"/>
      <c r="BD81" s="73"/>
      <c r="BE81" s="7"/>
      <c r="BF81" s="4"/>
      <c r="BG81" s="73"/>
      <c r="BH81" s="7"/>
      <c r="BI81" s="4"/>
      <c r="BJ81" s="73"/>
      <c r="BK81" s="7"/>
      <c r="BL81" s="4"/>
      <c r="BM81" s="73"/>
      <c r="BN81" s="7"/>
      <c r="BO81" s="4"/>
      <c r="BP81" s="73"/>
      <c r="BQ81" s="7"/>
      <c r="BR81" s="4"/>
      <c r="BS81" s="73"/>
      <c r="BT81" s="7"/>
      <c r="BU81" s="4"/>
      <c r="BV81" s="73"/>
      <c r="BW81" s="7"/>
      <c r="BX81" s="4"/>
      <c r="BY81" s="73"/>
    </row>
    <row r="82" spans="1:77" ht="13.5" customHeight="1" x14ac:dyDescent="0.25">
      <c r="A82" s="70"/>
      <c r="C82" s="7"/>
      <c r="D82" s="4"/>
      <c r="E82" s="4"/>
      <c r="F82" s="7"/>
      <c r="G82" s="4"/>
      <c r="H82" s="73"/>
      <c r="I82" s="4"/>
      <c r="J82" s="4"/>
      <c r="K82" s="4"/>
      <c r="L82" s="7"/>
      <c r="M82" s="4"/>
      <c r="N82" s="73"/>
      <c r="O82" s="7"/>
      <c r="P82" s="4"/>
      <c r="Q82" s="73"/>
      <c r="R82" s="7"/>
      <c r="S82" s="4"/>
      <c r="T82" s="73"/>
      <c r="U82" s="7"/>
      <c r="V82" s="4"/>
      <c r="W82" s="73"/>
      <c r="X82" s="7"/>
      <c r="Y82" s="4"/>
      <c r="Z82" s="73"/>
      <c r="AA82" s="7"/>
      <c r="AB82" s="4"/>
      <c r="AC82" s="73"/>
      <c r="AD82" s="7"/>
      <c r="AE82" s="4"/>
      <c r="AF82" s="73"/>
      <c r="AG82" s="7"/>
      <c r="AH82" s="4"/>
      <c r="AI82" s="73"/>
      <c r="AJ82" s="7"/>
      <c r="AK82" s="4"/>
      <c r="AL82" s="73"/>
      <c r="AM82" s="7"/>
      <c r="AN82" s="4"/>
      <c r="AO82" s="73"/>
      <c r="AP82" s="7"/>
      <c r="AQ82" s="4"/>
      <c r="AR82" s="73"/>
      <c r="AS82" s="7"/>
      <c r="AT82" s="4"/>
      <c r="AU82" s="73"/>
      <c r="AV82" s="7"/>
      <c r="AW82" s="4"/>
      <c r="AX82" s="73"/>
      <c r="AY82" s="7"/>
      <c r="AZ82" s="4"/>
      <c r="BA82" s="73"/>
      <c r="BB82" s="7"/>
      <c r="BC82" s="4"/>
      <c r="BD82" s="73"/>
      <c r="BE82" s="7"/>
      <c r="BF82" s="4"/>
      <c r="BG82" s="73"/>
      <c r="BH82" s="7"/>
      <c r="BI82" s="4"/>
      <c r="BJ82" s="73"/>
      <c r="BK82" s="7"/>
      <c r="BL82" s="4"/>
      <c r="BM82" s="73"/>
      <c r="BN82" s="7"/>
      <c r="BO82" s="4"/>
      <c r="BP82" s="73"/>
      <c r="BQ82" s="7"/>
      <c r="BR82" s="4"/>
      <c r="BS82" s="73"/>
      <c r="BT82" s="7"/>
      <c r="BU82" s="4"/>
      <c r="BV82" s="73"/>
      <c r="BW82" s="7"/>
      <c r="BX82" s="4"/>
      <c r="BY82" s="73"/>
    </row>
    <row r="83" spans="1:77" ht="13.5" customHeight="1" x14ac:dyDescent="0.25">
      <c r="A83" s="70"/>
      <c r="C83" s="7"/>
      <c r="D83" s="4"/>
      <c r="E83" s="4"/>
      <c r="F83" s="7"/>
      <c r="G83" s="4"/>
      <c r="H83" s="73"/>
      <c r="I83" s="4"/>
      <c r="J83" s="4"/>
      <c r="K83" s="4"/>
      <c r="L83" s="7"/>
      <c r="M83" s="4"/>
      <c r="N83" s="73"/>
      <c r="O83" s="7"/>
      <c r="P83" s="4"/>
      <c r="Q83" s="73"/>
      <c r="R83" s="7"/>
      <c r="S83" s="4"/>
      <c r="T83" s="73"/>
      <c r="U83" s="7"/>
      <c r="V83" s="4"/>
      <c r="W83" s="73"/>
      <c r="X83" s="7"/>
      <c r="Y83" s="4"/>
      <c r="Z83" s="73"/>
      <c r="AA83" s="7"/>
      <c r="AB83" s="4"/>
      <c r="AC83" s="73"/>
      <c r="AD83" s="7"/>
      <c r="AE83" s="4"/>
      <c r="AF83" s="73"/>
      <c r="AG83" s="7"/>
      <c r="AH83" s="4"/>
      <c r="AI83" s="73"/>
      <c r="AJ83" s="7"/>
      <c r="AK83" s="4"/>
      <c r="AL83" s="73"/>
      <c r="AM83" s="7"/>
      <c r="AN83" s="4"/>
      <c r="AO83" s="73"/>
      <c r="AP83" s="7"/>
      <c r="AQ83" s="4"/>
      <c r="AR83" s="73"/>
      <c r="AS83" s="7"/>
      <c r="AT83" s="4"/>
      <c r="AU83" s="73"/>
      <c r="AV83" s="7"/>
      <c r="AW83" s="4"/>
      <c r="AX83" s="73"/>
      <c r="AY83" s="7"/>
      <c r="AZ83" s="4"/>
      <c r="BA83" s="73"/>
      <c r="BB83" s="7"/>
      <c r="BC83" s="4"/>
      <c r="BD83" s="73"/>
      <c r="BE83" s="7"/>
      <c r="BF83" s="4"/>
      <c r="BG83" s="73"/>
      <c r="BH83" s="7"/>
      <c r="BI83" s="4"/>
      <c r="BJ83" s="73"/>
      <c r="BK83" s="7"/>
      <c r="BL83" s="4"/>
      <c r="BM83" s="73"/>
      <c r="BN83" s="7"/>
      <c r="BO83" s="4"/>
      <c r="BP83" s="73"/>
      <c r="BQ83" s="7"/>
      <c r="BR83" s="4"/>
      <c r="BS83" s="73"/>
      <c r="BT83" s="7"/>
      <c r="BU83" s="4"/>
      <c r="BV83" s="73"/>
      <c r="BW83" s="7"/>
      <c r="BX83" s="4"/>
      <c r="BY83" s="73"/>
    </row>
    <row r="84" spans="1:77" ht="13.5" customHeight="1" x14ac:dyDescent="0.25">
      <c r="A84" s="70"/>
      <c r="C84" s="7"/>
      <c r="D84" s="4"/>
      <c r="E84" s="4"/>
      <c r="F84" s="7"/>
      <c r="G84" s="4"/>
      <c r="H84" s="73"/>
      <c r="I84" s="4"/>
      <c r="J84" s="4"/>
      <c r="K84" s="4"/>
      <c r="L84" s="7"/>
      <c r="M84" s="4"/>
      <c r="N84" s="73"/>
      <c r="O84" s="7"/>
      <c r="P84" s="4"/>
      <c r="Q84" s="73"/>
      <c r="R84" s="7"/>
      <c r="S84" s="4"/>
      <c r="T84" s="73"/>
      <c r="U84" s="7"/>
      <c r="V84" s="4"/>
      <c r="W84" s="73"/>
      <c r="X84" s="7"/>
      <c r="Y84" s="4"/>
      <c r="Z84" s="73"/>
      <c r="AA84" s="7"/>
      <c r="AB84" s="4"/>
      <c r="AC84" s="73"/>
      <c r="AD84" s="7"/>
      <c r="AE84" s="4"/>
      <c r="AF84" s="73"/>
      <c r="AG84" s="7"/>
      <c r="AH84" s="4"/>
      <c r="AI84" s="73"/>
      <c r="AJ84" s="7"/>
      <c r="AK84" s="4"/>
      <c r="AL84" s="73"/>
      <c r="AM84" s="7"/>
      <c r="AN84" s="4"/>
      <c r="AO84" s="73"/>
      <c r="AP84" s="7"/>
      <c r="AQ84" s="4"/>
      <c r="AR84" s="73"/>
      <c r="AS84" s="7"/>
      <c r="AT84" s="4"/>
      <c r="AU84" s="73"/>
      <c r="AV84" s="7"/>
      <c r="AW84" s="4"/>
      <c r="AX84" s="73"/>
      <c r="AY84" s="7"/>
      <c r="AZ84" s="4"/>
      <c r="BA84" s="73"/>
      <c r="BB84" s="7"/>
      <c r="BC84" s="4"/>
      <c r="BD84" s="73"/>
      <c r="BE84" s="7"/>
      <c r="BF84" s="4"/>
      <c r="BG84" s="73"/>
      <c r="BH84" s="7"/>
      <c r="BI84" s="4"/>
      <c r="BJ84" s="73"/>
      <c r="BK84" s="7"/>
      <c r="BL84" s="4"/>
      <c r="BM84" s="73"/>
      <c r="BN84" s="7"/>
      <c r="BO84" s="4"/>
      <c r="BP84" s="73"/>
      <c r="BQ84" s="7"/>
      <c r="BR84" s="4"/>
      <c r="BS84" s="73"/>
      <c r="BT84" s="7"/>
      <c r="BU84" s="4"/>
      <c r="BV84" s="73"/>
      <c r="BW84" s="7"/>
      <c r="BX84" s="4"/>
      <c r="BY84" s="73"/>
    </row>
    <row r="85" spans="1:77" ht="13.5" customHeight="1" x14ac:dyDescent="0.25">
      <c r="A85" s="70"/>
      <c r="C85" s="7"/>
      <c r="D85" s="4"/>
      <c r="E85" s="4"/>
      <c r="F85" s="7"/>
      <c r="G85" s="4"/>
      <c r="H85" s="73"/>
      <c r="I85" s="4"/>
      <c r="J85" s="4"/>
      <c r="K85" s="4"/>
      <c r="L85" s="7"/>
      <c r="M85" s="4"/>
      <c r="N85" s="73"/>
      <c r="O85" s="7"/>
      <c r="P85" s="4"/>
      <c r="Q85" s="73"/>
      <c r="R85" s="7"/>
      <c r="S85" s="4"/>
      <c r="T85" s="73"/>
      <c r="U85" s="7"/>
      <c r="V85" s="4"/>
      <c r="W85" s="73"/>
      <c r="X85" s="7"/>
      <c r="Y85" s="4"/>
      <c r="Z85" s="73"/>
      <c r="AA85" s="7"/>
      <c r="AB85" s="4"/>
      <c r="AC85" s="73"/>
      <c r="AD85" s="7"/>
      <c r="AE85" s="4"/>
      <c r="AF85" s="73"/>
      <c r="AG85" s="7"/>
      <c r="AH85" s="4"/>
      <c r="AI85" s="73"/>
      <c r="AJ85" s="7"/>
      <c r="AK85" s="4"/>
      <c r="AL85" s="73"/>
      <c r="AM85" s="7"/>
      <c r="AN85" s="4"/>
      <c r="AO85" s="73"/>
      <c r="AP85" s="7"/>
      <c r="AQ85" s="4"/>
      <c r="AR85" s="73"/>
      <c r="AS85" s="7"/>
      <c r="AT85" s="4"/>
      <c r="AU85" s="73"/>
      <c r="AV85" s="7"/>
      <c r="AW85" s="4"/>
      <c r="AX85" s="73"/>
      <c r="AY85" s="7"/>
      <c r="AZ85" s="4"/>
      <c r="BA85" s="73"/>
      <c r="BB85" s="7"/>
      <c r="BC85" s="4"/>
      <c r="BD85" s="73"/>
      <c r="BE85" s="7"/>
      <c r="BF85" s="4"/>
      <c r="BG85" s="73"/>
      <c r="BH85" s="7"/>
      <c r="BI85" s="4"/>
      <c r="BJ85" s="73"/>
      <c r="BK85" s="7"/>
      <c r="BL85" s="4"/>
      <c r="BM85" s="73"/>
      <c r="BN85" s="7"/>
      <c r="BO85" s="4"/>
      <c r="BP85" s="73"/>
      <c r="BQ85" s="7"/>
      <c r="BR85" s="4"/>
      <c r="BS85" s="73"/>
      <c r="BT85" s="7"/>
      <c r="BU85" s="4"/>
      <c r="BV85" s="73"/>
      <c r="BW85" s="7"/>
      <c r="BX85" s="4"/>
      <c r="BY85" s="73"/>
    </row>
    <row r="86" spans="1:77" ht="13.5" customHeight="1" x14ac:dyDescent="0.25">
      <c r="A86" s="70"/>
      <c r="C86" s="7"/>
      <c r="D86" s="4"/>
      <c r="E86" s="4"/>
      <c r="F86" s="7"/>
      <c r="G86" s="4"/>
      <c r="H86" s="73"/>
      <c r="I86" s="4"/>
      <c r="J86" s="4"/>
      <c r="K86" s="4"/>
      <c r="L86" s="7"/>
      <c r="M86" s="4"/>
      <c r="N86" s="73"/>
      <c r="O86" s="7"/>
      <c r="P86" s="4"/>
      <c r="Q86" s="73"/>
      <c r="R86" s="7"/>
      <c r="S86" s="4"/>
      <c r="T86" s="73"/>
      <c r="U86" s="7"/>
      <c r="V86" s="4"/>
      <c r="W86" s="73"/>
      <c r="X86" s="7"/>
      <c r="Y86" s="4"/>
      <c r="Z86" s="73"/>
      <c r="AA86" s="7"/>
      <c r="AB86" s="4"/>
      <c r="AC86" s="73"/>
      <c r="AD86" s="7"/>
      <c r="AE86" s="4"/>
      <c r="AF86" s="73"/>
      <c r="AG86" s="7"/>
      <c r="AH86" s="4"/>
      <c r="AI86" s="73"/>
      <c r="AJ86" s="7"/>
      <c r="AK86" s="4"/>
      <c r="AL86" s="73"/>
      <c r="AM86" s="7"/>
      <c r="AN86" s="4"/>
      <c r="AO86" s="73"/>
      <c r="AP86" s="7"/>
      <c r="AQ86" s="4"/>
      <c r="AR86" s="73"/>
      <c r="AS86" s="7"/>
      <c r="AT86" s="4"/>
      <c r="AU86" s="73"/>
      <c r="AV86" s="7"/>
      <c r="AW86" s="4"/>
      <c r="AX86" s="73"/>
      <c r="AY86" s="7"/>
      <c r="AZ86" s="4"/>
      <c r="BA86" s="73"/>
      <c r="BB86" s="7"/>
      <c r="BC86" s="4"/>
      <c r="BD86" s="73"/>
      <c r="BE86" s="7"/>
      <c r="BF86" s="4"/>
      <c r="BG86" s="73"/>
      <c r="BH86" s="7"/>
      <c r="BI86" s="4"/>
      <c r="BJ86" s="73"/>
      <c r="BK86" s="7"/>
      <c r="BL86" s="4"/>
      <c r="BM86" s="73"/>
      <c r="BN86" s="7"/>
      <c r="BO86" s="4"/>
      <c r="BP86" s="73"/>
      <c r="BQ86" s="7"/>
      <c r="BR86" s="4"/>
      <c r="BS86" s="73"/>
      <c r="BT86" s="7"/>
      <c r="BU86" s="4"/>
      <c r="BV86" s="73"/>
      <c r="BW86" s="7"/>
      <c r="BX86" s="4"/>
      <c r="BY86" s="73"/>
    </row>
    <row r="87" spans="1:77" ht="13.5" customHeight="1" x14ac:dyDescent="0.25">
      <c r="A87" s="70"/>
      <c r="C87" s="7"/>
      <c r="D87" s="4"/>
      <c r="E87" s="4"/>
      <c r="F87" s="7"/>
      <c r="G87" s="4"/>
      <c r="H87" s="73"/>
      <c r="I87" s="4"/>
      <c r="J87" s="4"/>
      <c r="K87" s="4"/>
      <c r="L87" s="7"/>
      <c r="M87" s="4"/>
      <c r="N87" s="73"/>
      <c r="O87" s="7"/>
      <c r="P87" s="4"/>
      <c r="Q87" s="73"/>
      <c r="R87" s="7"/>
      <c r="S87" s="4"/>
      <c r="T87" s="73"/>
      <c r="U87" s="7"/>
      <c r="V87" s="4"/>
      <c r="W87" s="73"/>
      <c r="X87" s="7"/>
      <c r="Y87" s="4"/>
      <c r="Z87" s="73"/>
      <c r="AA87" s="7"/>
      <c r="AB87" s="4"/>
      <c r="AC87" s="73"/>
      <c r="AD87" s="7"/>
      <c r="AE87" s="4"/>
      <c r="AF87" s="73"/>
      <c r="AG87" s="7"/>
      <c r="AH87" s="4"/>
      <c r="AI87" s="73"/>
      <c r="AJ87" s="7"/>
      <c r="AK87" s="4"/>
      <c r="AL87" s="73"/>
      <c r="AM87" s="7"/>
      <c r="AN87" s="4"/>
      <c r="AO87" s="73"/>
      <c r="AP87" s="7"/>
      <c r="AQ87" s="4"/>
      <c r="AR87" s="73"/>
      <c r="AS87" s="7"/>
      <c r="AT87" s="4"/>
      <c r="AU87" s="73"/>
      <c r="AV87" s="7"/>
      <c r="AW87" s="4"/>
      <c r="AX87" s="73"/>
      <c r="AY87" s="7"/>
      <c r="AZ87" s="4"/>
      <c r="BA87" s="73"/>
      <c r="BB87" s="7"/>
      <c r="BC87" s="4"/>
      <c r="BD87" s="73"/>
      <c r="BE87" s="7"/>
      <c r="BF87" s="4"/>
      <c r="BG87" s="73"/>
      <c r="BH87" s="7"/>
      <c r="BI87" s="4"/>
      <c r="BJ87" s="73"/>
      <c r="BK87" s="7"/>
      <c r="BL87" s="4"/>
      <c r="BM87" s="73"/>
      <c r="BN87" s="7"/>
      <c r="BO87" s="4"/>
      <c r="BP87" s="73"/>
      <c r="BQ87" s="7"/>
      <c r="BR87" s="4"/>
      <c r="BS87" s="73"/>
      <c r="BT87" s="7"/>
      <c r="BU87" s="4"/>
      <c r="BV87" s="73"/>
      <c r="BW87" s="7"/>
      <c r="BX87" s="4"/>
      <c r="BY87" s="73"/>
    </row>
    <row r="88" spans="1:77" ht="13.5" customHeight="1" x14ac:dyDescent="0.25">
      <c r="A88" s="70"/>
      <c r="C88" s="7"/>
      <c r="D88" s="4"/>
      <c r="E88" s="4"/>
      <c r="F88" s="7"/>
      <c r="G88" s="4"/>
      <c r="H88" s="73"/>
      <c r="I88" s="4"/>
      <c r="J88" s="4"/>
      <c r="K88" s="4"/>
      <c r="L88" s="7"/>
      <c r="M88" s="4"/>
      <c r="N88" s="73"/>
      <c r="O88" s="7"/>
      <c r="P88" s="4"/>
      <c r="Q88" s="73"/>
      <c r="R88" s="7"/>
      <c r="S88" s="4"/>
      <c r="T88" s="73"/>
      <c r="U88" s="7"/>
      <c r="V88" s="4"/>
      <c r="W88" s="73"/>
      <c r="X88" s="7"/>
      <c r="Y88" s="4"/>
      <c r="Z88" s="73"/>
      <c r="AA88" s="7"/>
      <c r="AB88" s="4"/>
      <c r="AC88" s="73"/>
      <c r="AD88" s="7"/>
      <c r="AE88" s="4"/>
      <c r="AF88" s="73"/>
      <c r="AG88" s="7"/>
      <c r="AH88" s="4"/>
      <c r="AI88" s="73"/>
      <c r="AJ88" s="7"/>
      <c r="AK88" s="4"/>
      <c r="AL88" s="73"/>
      <c r="AM88" s="7"/>
      <c r="AN88" s="4"/>
      <c r="AO88" s="73"/>
      <c r="AP88" s="7"/>
      <c r="AQ88" s="4"/>
      <c r="AR88" s="73"/>
      <c r="AS88" s="7"/>
      <c r="AT88" s="4"/>
      <c r="AU88" s="73"/>
      <c r="AV88" s="7"/>
      <c r="AW88" s="4"/>
      <c r="AX88" s="73"/>
      <c r="AY88" s="7"/>
      <c r="AZ88" s="4"/>
      <c r="BA88" s="73"/>
      <c r="BB88" s="7"/>
      <c r="BC88" s="4"/>
      <c r="BD88" s="73"/>
      <c r="BE88" s="7"/>
      <c r="BF88" s="4"/>
      <c r="BG88" s="73"/>
      <c r="BH88" s="7"/>
      <c r="BI88" s="4"/>
      <c r="BJ88" s="73"/>
      <c r="BK88" s="7"/>
      <c r="BL88" s="4"/>
      <c r="BM88" s="73"/>
      <c r="BN88" s="7"/>
      <c r="BO88" s="4"/>
      <c r="BP88" s="73"/>
      <c r="BQ88" s="7"/>
      <c r="BR88" s="4"/>
      <c r="BS88" s="73"/>
      <c r="BT88" s="7"/>
      <c r="BU88" s="4"/>
      <c r="BV88" s="73"/>
      <c r="BW88" s="7"/>
      <c r="BX88" s="4"/>
      <c r="BY88" s="73"/>
    </row>
    <row r="89" spans="1:77" ht="13.5" customHeight="1" x14ac:dyDescent="0.25">
      <c r="A89" s="70"/>
      <c r="C89" s="7"/>
      <c r="D89" s="4"/>
      <c r="E89" s="4"/>
      <c r="F89" s="7"/>
      <c r="G89" s="4"/>
      <c r="H89" s="73"/>
      <c r="I89" s="4"/>
      <c r="J89" s="4"/>
      <c r="K89" s="4"/>
      <c r="L89" s="7"/>
      <c r="M89" s="4"/>
      <c r="N89" s="73"/>
      <c r="O89" s="7"/>
      <c r="P89" s="4"/>
      <c r="Q89" s="73"/>
      <c r="R89" s="7"/>
      <c r="S89" s="4"/>
      <c r="T89" s="73"/>
      <c r="U89" s="7"/>
      <c r="V89" s="4"/>
      <c r="W89" s="73"/>
      <c r="X89" s="7"/>
      <c r="Y89" s="4"/>
      <c r="Z89" s="73"/>
      <c r="AA89" s="7"/>
      <c r="AB89" s="4"/>
      <c r="AC89" s="73"/>
      <c r="AD89" s="7"/>
      <c r="AE89" s="4"/>
      <c r="AF89" s="73"/>
      <c r="AG89" s="7"/>
      <c r="AH89" s="4"/>
      <c r="AI89" s="73"/>
      <c r="AJ89" s="7"/>
      <c r="AK89" s="4"/>
      <c r="AL89" s="73"/>
      <c r="AM89" s="7"/>
      <c r="AN89" s="4"/>
      <c r="AO89" s="73"/>
      <c r="AP89" s="7"/>
      <c r="AQ89" s="4"/>
      <c r="AR89" s="73"/>
      <c r="AS89" s="7"/>
      <c r="AT89" s="4"/>
      <c r="AU89" s="73"/>
      <c r="AV89" s="7"/>
      <c r="AW89" s="4"/>
      <c r="AX89" s="73"/>
      <c r="AY89" s="7"/>
      <c r="AZ89" s="4"/>
      <c r="BA89" s="73"/>
      <c r="BB89" s="7"/>
      <c r="BC89" s="4"/>
      <c r="BD89" s="73"/>
      <c r="BE89" s="7"/>
      <c r="BF89" s="4"/>
      <c r="BG89" s="73"/>
      <c r="BH89" s="7"/>
      <c r="BI89" s="4"/>
      <c r="BJ89" s="73"/>
      <c r="BK89" s="7"/>
      <c r="BL89" s="4"/>
      <c r="BM89" s="73"/>
      <c r="BN89" s="7"/>
      <c r="BO89" s="4"/>
      <c r="BP89" s="73"/>
      <c r="BQ89" s="7"/>
      <c r="BR89" s="4"/>
      <c r="BS89" s="73"/>
      <c r="BT89" s="7"/>
      <c r="BU89" s="4"/>
      <c r="BV89" s="73"/>
      <c r="BW89" s="7"/>
      <c r="BX89" s="4"/>
      <c r="BY89" s="73"/>
    </row>
    <row r="90" spans="1:77" ht="13.5" customHeight="1" x14ac:dyDescent="0.25">
      <c r="A90" s="70"/>
      <c r="C90" s="7"/>
      <c r="D90" s="4"/>
      <c r="E90" s="4"/>
      <c r="F90" s="7"/>
      <c r="G90" s="4"/>
      <c r="H90" s="73"/>
      <c r="I90" s="4"/>
      <c r="J90" s="4"/>
      <c r="K90" s="4"/>
      <c r="L90" s="7"/>
      <c r="M90" s="4"/>
      <c r="N90" s="73"/>
      <c r="O90" s="7"/>
      <c r="P90" s="4"/>
      <c r="Q90" s="73"/>
      <c r="R90" s="7"/>
      <c r="S90" s="4"/>
      <c r="T90" s="73"/>
      <c r="U90" s="7"/>
      <c r="V90" s="4"/>
      <c r="W90" s="73"/>
      <c r="X90" s="7"/>
      <c r="Y90" s="4"/>
      <c r="Z90" s="73"/>
      <c r="AA90" s="7"/>
      <c r="AB90" s="4"/>
      <c r="AC90" s="73"/>
      <c r="AD90" s="7"/>
      <c r="AE90" s="4"/>
      <c r="AF90" s="73"/>
      <c r="AG90" s="7"/>
      <c r="AH90" s="4"/>
      <c r="AI90" s="73"/>
      <c r="AJ90" s="7"/>
      <c r="AK90" s="4"/>
      <c r="AL90" s="73"/>
      <c r="AM90" s="7"/>
      <c r="AN90" s="4"/>
      <c r="AO90" s="73"/>
      <c r="AP90" s="7"/>
      <c r="AQ90" s="4"/>
      <c r="AR90" s="73"/>
      <c r="AS90" s="7"/>
      <c r="AT90" s="4"/>
      <c r="AU90" s="73"/>
      <c r="AV90" s="7"/>
      <c r="AW90" s="4"/>
      <c r="AX90" s="73"/>
      <c r="AY90" s="7"/>
      <c r="AZ90" s="4"/>
      <c r="BA90" s="73"/>
      <c r="BB90" s="7"/>
      <c r="BC90" s="4"/>
      <c r="BD90" s="73"/>
      <c r="BE90" s="7"/>
      <c r="BF90" s="4"/>
      <c r="BG90" s="73"/>
      <c r="BH90" s="7"/>
      <c r="BI90" s="4"/>
      <c r="BJ90" s="73"/>
      <c r="BK90" s="7"/>
      <c r="BL90" s="4"/>
      <c r="BM90" s="73"/>
      <c r="BN90" s="7"/>
      <c r="BO90" s="4"/>
      <c r="BP90" s="73"/>
      <c r="BQ90" s="7"/>
      <c r="BR90" s="4"/>
      <c r="BS90" s="73"/>
      <c r="BT90" s="7"/>
      <c r="BU90" s="4"/>
      <c r="BV90" s="73"/>
      <c r="BW90" s="7"/>
      <c r="BX90" s="4"/>
      <c r="BY90" s="73"/>
    </row>
    <row r="91" spans="1:77" ht="13.5" customHeight="1" x14ac:dyDescent="0.25">
      <c r="A91" s="70"/>
      <c r="C91" s="7"/>
      <c r="D91" s="4"/>
      <c r="E91" s="4"/>
      <c r="F91" s="7"/>
      <c r="G91" s="4"/>
      <c r="H91" s="73"/>
      <c r="I91" s="4"/>
      <c r="J91" s="4"/>
      <c r="K91" s="4"/>
      <c r="L91" s="7"/>
      <c r="M91" s="4"/>
      <c r="N91" s="73"/>
      <c r="O91" s="7"/>
      <c r="P91" s="4"/>
      <c r="Q91" s="73"/>
      <c r="R91" s="7"/>
      <c r="S91" s="4"/>
      <c r="T91" s="73"/>
      <c r="U91" s="7"/>
      <c r="V91" s="4"/>
      <c r="W91" s="73"/>
      <c r="X91" s="7"/>
      <c r="Y91" s="4"/>
      <c r="Z91" s="73"/>
      <c r="AA91" s="7"/>
      <c r="AB91" s="4"/>
      <c r="AC91" s="73"/>
      <c r="AD91" s="7"/>
      <c r="AE91" s="4"/>
      <c r="AF91" s="73"/>
      <c r="AG91" s="7"/>
      <c r="AH91" s="4"/>
      <c r="AI91" s="73"/>
      <c r="AJ91" s="7"/>
      <c r="AK91" s="4"/>
      <c r="AL91" s="73"/>
      <c r="AM91" s="7"/>
      <c r="AN91" s="4"/>
      <c r="AO91" s="73"/>
      <c r="AP91" s="7"/>
      <c r="AQ91" s="4"/>
      <c r="AR91" s="73"/>
      <c r="AS91" s="7"/>
      <c r="AT91" s="4"/>
      <c r="AU91" s="73"/>
      <c r="AV91" s="7"/>
      <c r="AW91" s="4"/>
      <c r="AX91" s="73"/>
      <c r="AY91" s="7"/>
      <c r="AZ91" s="4"/>
      <c r="BA91" s="73"/>
      <c r="BB91" s="7"/>
      <c r="BC91" s="4"/>
      <c r="BD91" s="73"/>
      <c r="BE91" s="7"/>
      <c r="BF91" s="4"/>
      <c r="BG91" s="73"/>
      <c r="BH91" s="7"/>
      <c r="BI91" s="4"/>
      <c r="BJ91" s="73"/>
      <c r="BK91" s="7"/>
      <c r="BL91" s="4"/>
      <c r="BM91" s="73"/>
      <c r="BN91" s="7"/>
      <c r="BO91" s="4"/>
      <c r="BP91" s="73"/>
      <c r="BQ91" s="7"/>
      <c r="BR91" s="4"/>
      <c r="BS91" s="73"/>
      <c r="BT91" s="7"/>
      <c r="BU91" s="4"/>
      <c r="BV91" s="73"/>
      <c r="BW91" s="7"/>
      <c r="BX91" s="4"/>
      <c r="BY91" s="73"/>
    </row>
    <row r="92" spans="1:77" ht="13.5" customHeight="1" x14ac:dyDescent="0.25">
      <c r="A92" s="70"/>
      <c r="C92" s="7"/>
      <c r="D92" s="4"/>
      <c r="E92" s="4"/>
      <c r="F92" s="7"/>
      <c r="G92" s="4"/>
      <c r="H92" s="73"/>
      <c r="I92" s="4"/>
      <c r="J92" s="4"/>
      <c r="K92" s="4"/>
      <c r="L92" s="7"/>
      <c r="M92" s="4"/>
      <c r="N92" s="73"/>
      <c r="O92" s="7"/>
      <c r="P92" s="4"/>
      <c r="Q92" s="73"/>
      <c r="R92" s="7"/>
      <c r="S92" s="4"/>
      <c r="T92" s="73"/>
      <c r="U92" s="7"/>
      <c r="V92" s="4"/>
      <c r="W92" s="73"/>
      <c r="X92" s="7"/>
      <c r="Y92" s="4"/>
      <c r="Z92" s="73"/>
      <c r="AA92" s="7"/>
      <c r="AB92" s="4"/>
      <c r="AC92" s="73"/>
      <c r="AD92" s="7"/>
      <c r="AE92" s="4"/>
      <c r="AF92" s="73"/>
      <c r="AG92" s="7"/>
      <c r="AH92" s="4"/>
      <c r="AI92" s="73"/>
      <c r="AJ92" s="7"/>
      <c r="AK92" s="4"/>
      <c r="AL92" s="73"/>
      <c r="AM92" s="7"/>
      <c r="AN92" s="4"/>
      <c r="AO92" s="73"/>
      <c r="AP92" s="7"/>
      <c r="AQ92" s="4"/>
      <c r="AR92" s="73"/>
      <c r="AS92" s="7"/>
      <c r="AT92" s="4"/>
      <c r="AU92" s="73"/>
      <c r="AV92" s="7"/>
      <c r="AW92" s="4"/>
      <c r="AX92" s="73"/>
      <c r="AY92" s="7"/>
      <c r="AZ92" s="4"/>
      <c r="BA92" s="73"/>
      <c r="BB92" s="7"/>
      <c r="BC92" s="4"/>
      <c r="BD92" s="73"/>
      <c r="BE92" s="7"/>
      <c r="BF92" s="4"/>
      <c r="BG92" s="73"/>
      <c r="BH92" s="7"/>
      <c r="BI92" s="4"/>
      <c r="BJ92" s="73"/>
      <c r="BK92" s="7"/>
      <c r="BL92" s="4"/>
      <c r="BM92" s="73"/>
      <c r="BN92" s="7"/>
      <c r="BO92" s="4"/>
      <c r="BP92" s="73"/>
      <c r="BQ92" s="7"/>
      <c r="BR92" s="4"/>
      <c r="BS92" s="73"/>
      <c r="BT92" s="7"/>
      <c r="BU92" s="4"/>
      <c r="BV92" s="73"/>
      <c r="BW92" s="7"/>
      <c r="BX92" s="4"/>
      <c r="BY92" s="73"/>
    </row>
    <row r="93" spans="1:77" ht="13.5" customHeight="1" x14ac:dyDescent="0.25">
      <c r="A93" s="70"/>
      <c r="C93" s="7"/>
      <c r="D93" s="4"/>
      <c r="E93" s="4"/>
      <c r="F93" s="7"/>
      <c r="G93" s="4"/>
      <c r="H93" s="73"/>
      <c r="I93" s="4"/>
      <c r="J93" s="4"/>
      <c r="K93" s="4"/>
      <c r="L93" s="7"/>
      <c r="M93" s="4"/>
      <c r="N93" s="73"/>
      <c r="O93" s="7"/>
      <c r="P93" s="4"/>
      <c r="Q93" s="73"/>
      <c r="R93" s="7"/>
      <c r="S93" s="4"/>
      <c r="T93" s="73"/>
      <c r="U93" s="7"/>
      <c r="V93" s="4"/>
      <c r="W93" s="73"/>
      <c r="X93" s="7"/>
      <c r="Y93" s="4"/>
      <c r="Z93" s="73"/>
      <c r="AA93" s="7"/>
      <c r="AB93" s="4"/>
      <c r="AC93" s="73"/>
      <c r="AD93" s="7"/>
      <c r="AE93" s="4"/>
      <c r="AF93" s="73"/>
      <c r="AG93" s="7"/>
      <c r="AH93" s="4"/>
      <c r="AI93" s="73"/>
      <c r="AJ93" s="7"/>
      <c r="AK93" s="4"/>
      <c r="AL93" s="73"/>
      <c r="AM93" s="7"/>
      <c r="AN93" s="4"/>
      <c r="AO93" s="73"/>
      <c r="AP93" s="7"/>
      <c r="AQ93" s="4"/>
      <c r="AR93" s="73"/>
      <c r="AS93" s="7"/>
      <c r="AT93" s="4"/>
      <c r="AU93" s="73"/>
      <c r="AV93" s="7"/>
      <c r="AW93" s="4"/>
      <c r="AX93" s="73"/>
      <c r="AY93" s="7"/>
      <c r="AZ93" s="4"/>
      <c r="BA93" s="73"/>
      <c r="BB93" s="7"/>
      <c r="BC93" s="4"/>
      <c r="BD93" s="73"/>
      <c r="BE93" s="7"/>
      <c r="BF93" s="4"/>
      <c r="BG93" s="73"/>
      <c r="BH93" s="7"/>
      <c r="BI93" s="4"/>
      <c r="BJ93" s="73"/>
      <c r="BK93" s="7"/>
      <c r="BL93" s="4"/>
      <c r="BM93" s="73"/>
      <c r="BN93" s="7"/>
      <c r="BO93" s="4"/>
      <c r="BP93" s="73"/>
      <c r="BQ93" s="7"/>
      <c r="BR93" s="4"/>
      <c r="BS93" s="73"/>
      <c r="BT93" s="7"/>
      <c r="BU93" s="4"/>
      <c r="BV93" s="73"/>
      <c r="BW93" s="7"/>
      <c r="BX93" s="4"/>
      <c r="BY93" s="73"/>
    </row>
    <row r="94" spans="1:77" ht="13.5" customHeight="1" x14ac:dyDescent="0.25">
      <c r="A94" s="70"/>
      <c r="C94" s="7"/>
      <c r="D94" s="4"/>
      <c r="E94" s="4"/>
      <c r="F94" s="7"/>
      <c r="G94" s="4"/>
      <c r="H94" s="73"/>
      <c r="I94" s="4"/>
      <c r="J94" s="4"/>
      <c r="K94" s="4"/>
      <c r="L94" s="7"/>
      <c r="M94" s="4"/>
      <c r="N94" s="73"/>
      <c r="O94" s="7"/>
      <c r="P94" s="4"/>
      <c r="Q94" s="73"/>
      <c r="R94" s="7"/>
      <c r="S94" s="4"/>
      <c r="T94" s="73"/>
      <c r="U94" s="7"/>
      <c r="V94" s="4"/>
      <c r="W94" s="73"/>
      <c r="X94" s="7"/>
      <c r="Y94" s="4"/>
      <c r="Z94" s="73"/>
      <c r="AA94" s="7"/>
      <c r="AB94" s="4"/>
      <c r="AC94" s="73"/>
      <c r="AD94" s="7"/>
      <c r="AE94" s="4"/>
      <c r="AF94" s="73"/>
      <c r="AG94" s="7"/>
      <c r="AH94" s="4"/>
      <c r="AI94" s="73"/>
      <c r="AJ94" s="7"/>
      <c r="AK94" s="4"/>
      <c r="AL94" s="73"/>
      <c r="AM94" s="7"/>
      <c r="AN94" s="4"/>
      <c r="AO94" s="73"/>
      <c r="AP94" s="7"/>
      <c r="AQ94" s="4"/>
      <c r="AR94" s="73"/>
      <c r="AS94" s="7"/>
      <c r="AT94" s="4"/>
      <c r="AU94" s="73"/>
      <c r="AV94" s="7"/>
      <c r="AW94" s="4"/>
      <c r="AX94" s="73"/>
      <c r="AY94" s="7"/>
      <c r="AZ94" s="4"/>
      <c r="BA94" s="73"/>
      <c r="BB94" s="7"/>
      <c r="BC94" s="4"/>
      <c r="BD94" s="73"/>
      <c r="BE94" s="7"/>
      <c r="BF94" s="4"/>
      <c r="BG94" s="73"/>
      <c r="BH94" s="7"/>
      <c r="BI94" s="4"/>
      <c r="BJ94" s="73"/>
      <c r="BK94" s="7"/>
      <c r="BL94" s="4"/>
      <c r="BM94" s="73"/>
      <c r="BN94" s="7"/>
      <c r="BO94" s="4"/>
      <c r="BP94" s="73"/>
      <c r="BQ94" s="7"/>
      <c r="BR94" s="4"/>
      <c r="BS94" s="73"/>
      <c r="BT94" s="7"/>
      <c r="BU94" s="4"/>
      <c r="BV94" s="73"/>
      <c r="BW94" s="7"/>
      <c r="BX94" s="4"/>
      <c r="BY94" s="73"/>
    </row>
    <row r="95" spans="1:77" ht="13.5" customHeight="1" x14ac:dyDescent="0.25">
      <c r="A95" s="70"/>
      <c r="C95" s="7"/>
      <c r="D95" s="4"/>
      <c r="E95" s="4"/>
      <c r="F95" s="7"/>
      <c r="G95" s="4"/>
      <c r="H95" s="73"/>
      <c r="I95" s="4"/>
      <c r="J95" s="4"/>
      <c r="K95" s="4"/>
      <c r="L95" s="7"/>
      <c r="M95" s="4"/>
      <c r="N95" s="73"/>
      <c r="O95" s="7"/>
      <c r="P95" s="4"/>
      <c r="Q95" s="73"/>
      <c r="R95" s="7"/>
      <c r="S95" s="4"/>
      <c r="T95" s="73"/>
      <c r="U95" s="7"/>
      <c r="V95" s="4"/>
      <c r="W95" s="73"/>
      <c r="X95" s="7"/>
      <c r="Y95" s="4"/>
      <c r="Z95" s="73"/>
      <c r="AA95" s="7"/>
      <c r="AB95" s="4"/>
      <c r="AC95" s="73"/>
      <c r="AD95" s="7"/>
      <c r="AE95" s="4"/>
      <c r="AF95" s="73"/>
      <c r="AG95" s="7"/>
      <c r="AH95" s="4"/>
      <c r="AI95" s="73"/>
      <c r="AJ95" s="7"/>
      <c r="AK95" s="4"/>
      <c r="AL95" s="73"/>
      <c r="AM95" s="7"/>
      <c r="AN95" s="4"/>
      <c r="AO95" s="73"/>
      <c r="AP95" s="7"/>
      <c r="AQ95" s="4"/>
      <c r="AR95" s="73"/>
      <c r="AS95" s="7"/>
      <c r="AT95" s="4"/>
      <c r="AU95" s="73"/>
      <c r="AV95" s="7"/>
      <c r="AW95" s="4"/>
      <c r="AX95" s="73"/>
      <c r="AY95" s="7"/>
      <c r="AZ95" s="4"/>
      <c r="BA95" s="73"/>
      <c r="BB95" s="7"/>
      <c r="BC95" s="4"/>
      <c r="BD95" s="73"/>
      <c r="BE95" s="7"/>
      <c r="BF95" s="4"/>
      <c r="BG95" s="73"/>
      <c r="BH95" s="7"/>
      <c r="BI95" s="4"/>
      <c r="BJ95" s="73"/>
      <c r="BK95" s="7"/>
      <c r="BL95" s="4"/>
      <c r="BM95" s="73"/>
      <c r="BN95" s="7"/>
      <c r="BO95" s="4"/>
      <c r="BP95" s="73"/>
      <c r="BQ95" s="7"/>
      <c r="BR95" s="4"/>
      <c r="BS95" s="73"/>
      <c r="BT95" s="7"/>
      <c r="BU95" s="4"/>
      <c r="BV95" s="73"/>
      <c r="BW95" s="7"/>
      <c r="BX95" s="4"/>
      <c r="BY95" s="73"/>
    </row>
    <row r="96" spans="1:77" ht="13.5" customHeight="1" x14ac:dyDescent="0.25">
      <c r="A96" s="70"/>
      <c r="C96" s="7"/>
      <c r="D96" s="4"/>
      <c r="E96" s="4"/>
      <c r="F96" s="7"/>
      <c r="G96" s="4"/>
      <c r="H96" s="73"/>
      <c r="I96" s="4"/>
      <c r="J96" s="4"/>
      <c r="K96" s="4"/>
      <c r="L96" s="7"/>
      <c r="M96" s="4"/>
      <c r="N96" s="73"/>
      <c r="O96" s="7"/>
      <c r="P96" s="4"/>
      <c r="Q96" s="73"/>
      <c r="R96" s="7"/>
      <c r="S96" s="4"/>
      <c r="T96" s="73"/>
      <c r="U96" s="7"/>
      <c r="V96" s="4"/>
      <c r="W96" s="73"/>
      <c r="X96" s="7"/>
      <c r="Y96" s="4"/>
      <c r="Z96" s="73"/>
      <c r="AA96" s="7"/>
      <c r="AB96" s="4"/>
      <c r="AC96" s="73"/>
      <c r="AD96" s="7"/>
      <c r="AE96" s="4"/>
      <c r="AF96" s="73"/>
      <c r="AG96" s="7"/>
      <c r="AH96" s="4"/>
      <c r="AI96" s="73"/>
      <c r="AJ96" s="7"/>
      <c r="AK96" s="4"/>
      <c r="AL96" s="73"/>
      <c r="AM96" s="7"/>
      <c r="AN96" s="4"/>
      <c r="AO96" s="73"/>
      <c r="AP96" s="7"/>
      <c r="AQ96" s="4"/>
      <c r="AR96" s="73"/>
      <c r="AS96" s="7"/>
      <c r="AT96" s="4"/>
      <c r="AU96" s="73"/>
      <c r="AV96" s="7"/>
      <c r="AW96" s="4"/>
      <c r="AX96" s="73"/>
      <c r="AY96" s="7"/>
      <c r="AZ96" s="4"/>
      <c r="BA96" s="73"/>
      <c r="BB96" s="7"/>
      <c r="BC96" s="4"/>
      <c r="BD96" s="73"/>
      <c r="BE96" s="7"/>
      <c r="BF96" s="4"/>
      <c r="BG96" s="73"/>
      <c r="BH96" s="7"/>
      <c r="BI96" s="4"/>
      <c r="BJ96" s="73"/>
      <c r="BK96" s="7"/>
      <c r="BL96" s="4"/>
      <c r="BM96" s="73"/>
      <c r="BN96" s="7"/>
      <c r="BO96" s="4"/>
      <c r="BP96" s="73"/>
      <c r="BQ96" s="7"/>
      <c r="BR96" s="4"/>
      <c r="BS96" s="73"/>
      <c r="BT96" s="7"/>
      <c r="BU96" s="4"/>
      <c r="BV96" s="73"/>
      <c r="BW96" s="7"/>
      <c r="BX96" s="4"/>
      <c r="BY96" s="73"/>
    </row>
    <row r="97" spans="1:77" ht="13.5" customHeight="1" x14ac:dyDescent="0.25">
      <c r="A97" s="70"/>
      <c r="C97" s="7"/>
      <c r="D97" s="4"/>
      <c r="E97" s="4"/>
      <c r="F97" s="7"/>
      <c r="G97" s="4"/>
      <c r="H97" s="73"/>
      <c r="I97" s="4"/>
      <c r="J97" s="4"/>
      <c r="K97" s="4"/>
      <c r="L97" s="7"/>
      <c r="M97" s="4"/>
      <c r="N97" s="73"/>
      <c r="O97" s="7"/>
      <c r="P97" s="4"/>
      <c r="Q97" s="73"/>
      <c r="R97" s="7"/>
      <c r="S97" s="4"/>
      <c r="T97" s="73"/>
      <c r="U97" s="7"/>
      <c r="V97" s="4"/>
      <c r="W97" s="73"/>
      <c r="X97" s="7"/>
      <c r="Y97" s="4"/>
      <c r="Z97" s="73"/>
      <c r="AA97" s="7"/>
      <c r="AB97" s="4"/>
      <c r="AC97" s="73"/>
      <c r="AD97" s="7"/>
      <c r="AE97" s="4"/>
      <c r="AF97" s="73"/>
      <c r="AG97" s="7"/>
      <c r="AH97" s="4"/>
      <c r="AI97" s="73"/>
      <c r="AJ97" s="7"/>
      <c r="AK97" s="4"/>
      <c r="AL97" s="73"/>
      <c r="AM97" s="7"/>
      <c r="AN97" s="4"/>
      <c r="AO97" s="73"/>
      <c r="AP97" s="7"/>
      <c r="AQ97" s="4"/>
      <c r="AR97" s="73"/>
      <c r="AS97" s="7"/>
      <c r="AT97" s="4"/>
      <c r="AU97" s="73"/>
      <c r="AV97" s="7"/>
      <c r="AW97" s="4"/>
      <c r="AX97" s="73"/>
      <c r="AY97" s="7"/>
      <c r="AZ97" s="4"/>
      <c r="BA97" s="73"/>
      <c r="BB97" s="7"/>
      <c r="BC97" s="4"/>
      <c r="BD97" s="73"/>
      <c r="BE97" s="7"/>
      <c r="BF97" s="4"/>
      <c r="BG97" s="73"/>
      <c r="BH97" s="7"/>
      <c r="BI97" s="4"/>
      <c r="BJ97" s="73"/>
      <c r="BK97" s="7"/>
      <c r="BL97" s="4"/>
      <c r="BM97" s="73"/>
      <c r="BN97" s="7"/>
      <c r="BO97" s="4"/>
      <c r="BP97" s="73"/>
      <c r="BQ97" s="7"/>
      <c r="BR97" s="4"/>
      <c r="BS97" s="73"/>
      <c r="BT97" s="7"/>
      <c r="BU97" s="4"/>
      <c r="BV97" s="73"/>
      <c r="BW97" s="7"/>
      <c r="BX97" s="4"/>
      <c r="BY97" s="73"/>
    </row>
    <row r="98" spans="1:77" ht="13.5" customHeight="1" x14ac:dyDescent="0.25">
      <c r="A98" s="70"/>
      <c r="C98" s="7"/>
      <c r="D98" s="4"/>
      <c r="E98" s="4"/>
      <c r="F98" s="7"/>
      <c r="G98" s="4"/>
      <c r="H98" s="73"/>
      <c r="I98" s="4"/>
      <c r="J98" s="4"/>
      <c r="K98" s="4"/>
      <c r="L98" s="7"/>
      <c r="M98" s="4"/>
      <c r="N98" s="73"/>
      <c r="O98" s="7"/>
      <c r="P98" s="4"/>
      <c r="Q98" s="73"/>
      <c r="R98" s="7"/>
      <c r="S98" s="4"/>
      <c r="T98" s="73"/>
      <c r="U98" s="7"/>
      <c r="V98" s="4"/>
      <c r="W98" s="73"/>
      <c r="X98" s="7"/>
      <c r="Y98" s="4"/>
      <c r="Z98" s="73"/>
      <c r="AA98" s="7"/>
      <c r="AB98" s="4"/>
      <c r="AC98" s="73"/>
      <c r="AD98" s="7"/>
      <c r="AE98" s="4"/>
      <c r="AF98" s="73"/>
      <c r="AG98" s="7"/>
      <c r="AH98" s="4"/>
      <c r="AI98" s="73"/>
      <c r="AJ98" s="7"/>
      <c r="AK98" s="4"/>
      <c r="AL98" s="73"/>
      <c r="AM98" s="7"/>
      <c r="AN98" s="4"/>
      <c r="AO98" s="73"/>
      <c r="AP98" s="7"/>
      <c r="AQ98" s="4"/>
      <c r="AR98" s="73"/>
      <c r="AS98" s="7"/>
      <c r="AT98" s="4"/>
      <c r="AU98" s="73"/>
      <c r="AV98" s="7"/>
      <c r="AW98" s="4"/>
      <c r="AX98" s="73"/>
      <c r="AY98" s="7"/>
      <c r="AZ98" s="4"/>
      <c r="BA98" s="73"/>
      <c r="BB98" s="7"/>
      <c r="BC98" s="4"/>
      <c r="BD98" s="73"/>
      <c r="BE98" s="7"/>
      <c r="BF98" s="4"/>
      <c r="BG98" s="73"/>
      <c r="BH98" s="7"/>
      <c r="BI98" s="4"/>
      <c r="BJ98" s="73"/>
      <c r="BK98" s="7"/>
      <c r="BL98" s="4"/>
      <c r="BM98" s="73"/>
      <c r="BN98" s="7"/>
      <c r="BO98" s="4"/>
      <c r="BP98" s="73"/>
      <c r="BQ98" s="7"/>
      <c r="BR98" s="4"/>
      <c r="BS98" s="73"/>
      <c r="BT98" s="7"/>
      <c r="BU98" s="4"/>
      <c r="BV98" s="73"/>
      <c r="BW98" s="7"/>
      <c r="BX98" s="4"/>
      <c r="BY98" s="73"/>
    </row>
    <row r="99" spans="1:77" ht="13.5" customHeight="1" x14ac:dyDescent="0.25">
      <c r="A99" s="70"/>
      <c r="C99" s="7"/>
      <c r="D99" s="4"/>
      <c r="E99" s="4"/>
      <c r="F99" s="7"/>
      <c r="G99" s="4"/>
      <c r="H99" s="73"/>
      <c r="I99" s="4"/>
      <c r="J99" s="4"/>
      <c r="K99" s="4"/>
      <c r="L99" s="7"/>
      <c r="M99" s="4"/>
      <c r="N99" s="73"/>
      <c r="O99" s="7"/>
      <c r="P99" s="4"/>
      <c r="Q99" s="73"/>
      <c r="R99" s="7"/>
      <c r="S99" s="4"/>
      <c r="T99" s="73"/>
      <c r="U99" s="7"/>
      <c r="V99" s="4"/>
      <c r="W99" s="73"/>
      <c r="X99" s="7"/>
      <c r="Y99" s="4"/>
      <c r="Z99" s="73"/>
      <c r="AA99" s="7"/>
      <c r="AB99" s="4"/>
      <c r="AC99" s="73"/>
      <c r="AD99" s="7"/>
      <c r="AE99" s="4"/>
      <c r="AF99" s="73"/>
      <c r="AG99" s="7"/>
      <c r="AH99" s="4"/>
      <c r="AI99" s="73"/>
      <c r="AJ99" s="7"/>
      <c r="AK99" s="4"/>
      <c r="AL99" s="73"/>
      <c r="AM99" s="7"/>
      <c r="AN99" s="4"/>
      <c r="AO99" s="73"/>
      <c r="AP99" s="7"/>
      <c r="AQ99" s="4"/>
      <c r="AR99" s="73"/>
      <c r="AS99" s="7"/>
      <c r="AT99" s="4"/>
      <c r="AU99" s="73"/>
      <c r="AV99" s="7"/>
      <c r="AW99" s="4"/>
      <c r="AX99" s="73"/>
      <c r="AY99" s="7"/>
      <c r="AZ99" s="4"/>
      <c r="BA99" s="73"/>
      <c r="BB99" s="7"/>
      <c r="BC99" s="4"/>
      <c r="BD99" s="73"/>
      <c r="BE99" s="7"/>
      <c r="BF99" s="4"/>
      <c r="BG99" s="73"/>
      <c r="BH99" s="7"/>
      <c r="BI99" s="4"/>
      <c r="BJ99" s="73"/>
      <c r="BK99" s="7"/>
      <c r="BL99" s="4"/>
      <c r="BM99" s="73"/>
      <c r="BN99" s="7"/>
      <c r="BO99" s="4"/>
      <c r="BP99" s="73"/>
      <c r="BQ99" s="7"/>
      <c r="BR99" s="4"/>
      <c r="BS99" s="73"/>
      <c r="BT99" s="7"/>
      <c r="BU99" s="4"/>
      <c r="BV99" s="73"/>
      <c r="BW99" s="7"/>
      <c r="BX99" s="4"/>
      <c r="BY99" s="73"/>
    </row>
    <row r="100" spans="1:77" ht="13.5" customHeight="1" x14ac:dyDescent="0.25">
      <c r="A100" s="70"/>
      <c r="C100" s="7"/>
      <c r="D100" s="4"/>
      <c r="E100" s="4"/>
      <c r="F100" s="7"/>
      <c r="G100" s="4"/>
      <c r="H100" s="73"/>
      <c r="I100" s="4"/>
      <c r="J100" s="4"/>
      <c r="K100" s="4"/>
      <c r="L100" s="7"/>
      <c r="M100" s="4"/>
      <c r="N100" s="73"/>
      <c r="O100" s="7"/>
      <c r="P100" s="4"/>
      <c r="Q100" s="73"/>
      <c r="R100" s="7"/>
      <c r="S100" s="4"/>
      <c r="T100" s="73"/>
      <c r="U100" s="7"/>
      <c r="V100" s="4"/>
      <c r="W100" s="73"/>
      <c r="X100" s="7"/>
      <c r="Y100" s="4"/>
      <c r="Z100" s="73"/>
      <c r="AA100" s="7"/>
      <c r="AB100" s="4"/>
      <c r="AC100" s="73"/>
      <c r="AD100" s="7"/>
      <c r="AE100" s="4"/>
      <c r="AF100" s="73"/>
      <c r="AG100" s="7"/>
      <c r="AH100" s="4"/>
      <c r="AI100" s="73"/>
      <c r="AJ100" s="7"/>
      <c r="AK100" s="4"/>
      <c r="AL100" s="73"/>
      <c r="AM100" s="7"/>
      <c r="AN100" s="4"/>
      <c r="AO100" s="73"/>
      <c r="AP100" s="7"/>
      <c r="AQ100" s="4"/>
      <c r="AR100" s="73"/>
      <c r="AS100" s="7"/>
      <c r="AT100" s="4"/>
      <c r="AU100" s="73"/>
      <c r="AV100" s="7"/>
      <c r="AW100" s="4"/>
      <c r="AX100" s="73"/>
      <c r="AY100" s="7"/>
      <c r="AZ100" s="4"/>
      <c r="BA100" s="73"/>
      <c r="BB100" s="7"/>
      <c r="BC100" s="4"/>
      <c r="BD100" s="73"/>
      <c r="BE100" s="7"/>
      <c r="BF100" s="4"/>
      <c r="BG100" s="73"/>
      <c r="BH100" s="7"/>
      <c r="BI100" s="4"/>
      <c r="BJ100" s="73"/>
      <c r="BK100" s="7"/>
      <c r="BL100" s="4"/>
      <c r="BM100" s="73"/>
      <c r="BN100" s="7"/>
      <c r="BO100" s="4"/>
      <c r="BP100" s="73"/>
      <c r="BQ100" s="7"/>
      <c r="BR100" s="4"/>
      <c r="BS100" s="73"/>
      <c r="BT100" s="7"/>
      <c r="BU100" s="4"/>
      <c r="BV100" s="73"/>
      <c r="BW100" s="7"/>
      <c r="BX100" s="4"/>
      <c r="BY100" s="73"/>
    </row>
    <row r="101" spans="1:77" ht="13.5" customHeight="1" x14ac:dyDescent="0.25">
      <c r="A101" s="70"/>
      <c r="C101" s="7"/>
      <c r="D101" s="4"/>
      <c r="E101" s="4"/>
      <c r="F101" s="7"/>
      <c r="G101" s="4"/>
      <c r="H101" s="73"/>
      <c r="I101" s="4"/>
      <c r="J101" s="4"/>
      <c r="K101" s="4"/>
      <c r="L101" s="7"/>
      <c r="M101" s="4"/>
      <c r="N101" s="73"/>
      <c r="O101" s="7"/>
      <c r="P101" s="4"/>
      <c r="Q101" s="73"/>
      <c r="R101" s="7"/>
      <c r="S101" s="4"/>
      <c r="T101" s="73"/>
      <c r="U101" s="7"/>
      <c r="V101" s="4"/>
      <c r="W101" s="73"/>
      <c r="X101" s="7"/>
      <c r="Y101" s="4"/>
      <c r="Z101" s="73"/>
      <c r="AA101" s="7"/>
      <c r="AB101" s="4"/>
      <c r="AC101" s="73"/>
      <c r="AD101" s="7"/>
      <c r="AE101" s="4"/>
      <c r="AF101" s="73"/>
      <c r="AG101" s="7"/>
      <c r="AH101" s="4"/>
      <c r="AI101" s="73"/>
      <c r="AJ101" s="7"/>
      <c r="AK101" s="4"/>
      <c r="AL101" s="73"/>
      <c r="AM101" s="7"/>
      <c r="AN101" s="4"/>
      <c r="AO101" s="73"/>
      <c r="AP101" s="7"/>
      <c r="AQ101" s="4"/>
      <c r="AR101" s="73"/>
      <c r="AS101" s="7"/>
      <c r="AT101" s="4"/>
      <c r="AU101" s="73"/>
      <c r="AV101" s="7"/>
      <c r="AW101" s="4"/>
      <c r="AX101" s="73"/>
      <c r="AY101" s="7"/>
      <c r="AZ101" s="4"/>
      <c r="BA101" s="73"/>
      <c r="BB101" s="7"/>
      <c r="BC101" s="4"/>
      <c r="BD101" s="73"/>
      <c r="BE101" s="7"/>
      <c r="BF101" s="4"/>
      <c r="BG101" s="73"/>
      <c r="BH101" s="7"/>
      <c r="BI101" s="4"/>
      <c r="BJ101" s="73"/>
      <c r="BK101" s="7"/>
      <c r="BL101" s="4"/>
      <c r="BM101" s="73"/>
      <c r="BN101" s="7"/>
      <c r="BO101" s="4"/>
      <c r="BP101" s="73"/>
      <c r="BQ101" s="7"/>
      <c r="BR101" s="4"/>
      <c r="BS101" s="73"/>
      <c r="BT101" s="7"/>
      <c r="BU101" s="4"/>
      <c r="BV101" s="73"/>
      <c r="BW101" s="7"/>
      <c r="BX101" s="4"/>
      <c r="BY101" s="73"/>
    </row>
    <row r="102" spans="1:77" ht="13.5" customHeight="1" x14ac:dyDescent="0.25">
      <c r="A102" s="70"/>
      <c r="C102" s="7"/>
      <c r="D102" s="4"/>
      <c r="E102" s="4"/>
      <c r="F102" s="7"/>
      <c r="G102" s="4"/>
      <c r="H102" s="73"/>
      <c r="I102" s="4"/>
      <c r="J102" s="4"/>
      <c r="K102" s="4"/>
      <c r="L102" s="7"/>
      <c r="M102" s="4"/>
      <c r="N102" s="73"/>
      <c r="O102" s="7"/>
      <c r="P102" s="4"/>
      <c r="Q102" s="73"/>
      <c r="R102" s="7"/>
      <c r="S102" s="4"/>
      <c r="T102" s="73"/>
      <c r="U102" s="7"/>
      <c r="V102" s="4"/>
      <c r="W102" s="73"/>
      <c r="X102" s="7"/>
      <c r="Y102" s="4"/>
      <c r="Z102" s="73"/>
      <c r="AA102" s="7"/>
      <c r="AB102" s="4"/>
      <c r="AC102" s="73"/>
      <c r="AD102" s="7"/>
      <c r="AE102" s="4"/>
      <c r="AF102" s="73"/>
      <c r="AG102" s="7"/>
      <c r="AH102" s="4"/>
      <c r="AI102" s="73"/>
      <c r="AJ102" s="7"/>
      <c r="AK102" s="4"/>
      <c r="AL102" s="73"/>
      <c r="AM102" s="7"/>
      <c r="AN102" s="4"/>
      <c r="AO102" s="73"/>
      <c r="AP102" s="7"/>
      <c r="AQ102" s="4"/>
      <c r="AR102" s="73"/>
      <c r="AS102" s="7"/>
      <c r="AT102" s="4"/>
      <c r="AU102" s="73"/>
      <c r="AV102" s="7"/>
      <c r="AW102" s="4"/>
      <c r="AX102" s="73"/>
      <c r="AY102" s="7"/>
      <c r="AZ102" s="4"/>
      <c r="BA102" s="73"/>
      <c r="BB102" s="7"/>
      <c r="BC102" s="4"/>
      <c r="BD102" s="73"/>
      <c r="BE102" s="7"/>
      <c r="BF102" s="4"/>
      <c r="BG102" s="73"/>
      <c r="BH102" s="7"/>
      <c r="BI102" s="4"/>
      <c r="BJ102" s="73"/>
      <c r="BK102" s="7"/>
      <c r="BL102" s="4"/>
      <c r="BM102" s="73"/>
      <c r="BN102" s="7"/>
      <c r="BO102" s="4"/>
      <c r="BP102" s="73"/>
      <c r="BQ102" s="7"/>
      <c r="BR102" s="4"/>
      <c r="BS102" s="73"/>
      <c r="BT102" s="7"/>
      <c r="BU102" s="4"/>
      <c r="BV102" s="73"/>
      <c r="BW102" s="7"/>
      <c r="BX102" s="4"/>
      <c r="BY102" s="73"/>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info_parties!$A$1:$A$76</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DCDCDC"/>
  </sheetPr>
  <dimension ref="A1:JB207"/>
  <sheetViews>
    <sheetView zoomScaleNormal="100" workbookViewId="0">
      <pane xSplit="2" ySplit="10" topLeftCell="IK11" activePane="bottomRight" state="frozen"/>
      <selection activeCell="B9" sqref="B9"/>
      <selection pane="topRight" activeCell="B9" sqref="B9"/>
      <selection pane="bottomLeft" activeCell="B9" sqref="B9"/>
      <selection pane="bottomRight" activeCell="IM21" sqref="IM21"/>
    </sheetView>
  </sheetViews>
  <sheetFormatPr defaultColWidth="5.6328125" defaultRowHeight="13.5" customHeight="1" x14ac:dyDescent="0.25"/>
  <cols>
    <col min="1" max="1" width="11.453125" style="179" customWidth="1"/>
    <col min="2" max="2" width="22.90625" style="179" customWidth="1"/>
    <col min="3" max="3" width="11.453125" style="179" customWidth="1"/>
    <col min="4" max="4" width="5.6328125" style="179"/>
    <col min="5" max="5" width="11.453125" style="179" customWidth="1"/>
    <col min="6" max="10" width="5.6328125" style="179"/>
    <col min="11" max="11" width="11.453125" style="179" customWidth="1"/>
    <col min="12" max="16" width="5.6328125" style="179"/>
    <col min="17" max="17" width="11.453125" style="179" customWidth="1"/>
    <col min="18" max="22" width="5.6328125" style="179"/>
    <col min="23" max="23" width="11.453125" style="179" customWidth="1"/>
    <col min="24" max="24" width="5.6328125" style="179"/>
    <col min="25" max="25" width="11.453125" style="179" customWidth="1"/>
    <col min="26" max="30" width="5.6328125" style="179"/>
    <col min="31" max="31" width="11.453125" style="179" customWidth="1"/>
    <col min="32" max="36" width="5.6328125" style="179"/>
    <col min="37" max="37" width="11.453125" style="179" customWidth="1"/>
    <col min="38" max="42" width="5.6328125" style="179"/>
    <col min="43" max="43" width="11.453125" style="179" customWidth="1"/>
    <col min="44" max="44" width="5.6328125" style="179"/>
    <col min="45" max="45" width="11.453125" style="179" customWidth="1"/>
    <col min="46" max="46" width="6.36328125" style="179" bestFit="1" customWidth="1"/>
    <col min="47" max="50" width="5.6328125" style="179"/>
    <col min="51" max="51" width="11.453125" style="179" customWidth="1"/>
    <col min="52" max="56" width="5.6328125" style="179"/>
    <col min="57" max="57" width="11.453125" style="179" customWidth="1"/>
    <col min="58" max="62" width="5.6328125" style="179"/>
    <col min="63" max="63" width="11.453125" style="179" customWidth="1"/>
    <col min="64" max="64" width="5.6328125" style="179"/>
    <col min="65" max="65" width="11.453125" style="179" customWidth="1"/>
    <col min="66" max="70" width="5.6328125" style="179"/>
    <col min="71" max="71" width="11.453125" style="179" customWidth="1"/>
    <col min="72" max="76" width="5.6328125" style="179"/>
    <col min="77" max="77" width="11.453125" style="179" customWidth="1"/>
    <col min="78" max="82" width="5.6328125" style="179"/>
    <col min="83" max="83" width="11.453125" style="179" customWidth="1"/>
    <col min="84" max="84" width="5.6328125" style="179"/>
    <col min="85" max="85" width="11.453125" style="179" customWidth="1"/>
    <col min="86" max="90" width="5.6328125" style="179"/>
    <col min="91" max="91" width="11.453125" style="179" customWidth="1"/>
    <col min="92" max="96" width="5.6328125" style="179"/>
    <col min="97" max="97" width="11.453125" style="179" customWidth="1"/>
    <col min="98" max="102" width="5.6328125" style="179"/>
    <col min="103" max="103" width="11.453125" style="179" customWidth="1"/>
    <col min="104" max="104" width="5.6328125" style="179"/>
    <col min="105" max="105" width="11.453125" style="179" customWidth="1"/>
    <col min="106" max="110" width="5.6328125" style="179"/>
    <col min="111" max="111" width="11.453125" style="179" customWidth="1"/>
    <col min="112" max="116" width="5.6328125" style="179"/>
    <col min="117" max="117" width="11.453125" style="179" customWidth="1"/>
    <col min="118" max="122" width="5.6328125" style="179"/>
    <col min="123" max="123" width="11.453125" style="179" customWidth="1"/>
    <col min="124" max="124" width="5.6328125" style="179"/>
    <col min="125" max="125" width="11.453125" style="179" customWidth="1"/>
    <col min="126" max="130" width="5.6328125" style="179"/>
    <col min="131" max="131" width="11.453125" style="179" customWidth="1"/>
    <col min="132" max="136" width="5.6328125" style="179"/>
    <col min="137" max="137" width="11.453125" style="179" customWidth="1"/>
    <col min="138" max="142" width="5.6328125" style="179"/>
    <col min="143" max="143" width="11.453125" style="179" customWidth="1"/>
    <col min="144" max="144" width="5.6328125" style="179"/>
    <col min="145" max="145" width="11.453125" style="179" customWidth="1"/>
    <col min="146" max="150" width="5.6328125" style="179"/>
    <col min="151" max="151" width="11.453125" style="179" customWidth="1"/>
    <col min="152" max="156" width="5.6328125" style="179"/>
    <col min="157" max="157" width="11.453125" style="179" customWidth="1"/>
    <col min="158" max="162" width="5.6328125" style="179"/>
    <col min="163" max="163" width="11.453125" style="179" customWidth="1"/>
    <col min="164" max="182" width="5.6328125" style="179"/>
    <col min="183" max="183" width="11.453125" style="179" customWidth="1"/>
    <col min="184" max="190" width="5.6328125" style="179"/>
    <col min="191" max="191" width="11.453125" style="179" customWidth="1"/>
    <col min="192" max="196" width="5.6328125" style="179"/>
    <col min="197" max="197" width="11.453125" style="179" customWidth="1"/>
    <col min="198" max="202" width="5.6328125" style="179"/>
    <col min="203" max="203" width="11.453125" style="179" customWidth="1"/>
    <col min="204" max="204" width="5.6328125" style="179"/>
    <col min="205" max="205" width="11.453125" style="179" customWidth="1"/>
    <col min="206" max="210" width="5.6328125" style="179"/>
    <col min="211" max="211" width="11.453125" style="179" customWidth="1"/>
    <col min="212" max="216" width="5.6328125" style="179"/>
    <col min="217" max="217" width="11.453125" style="179" customWidth="1"/>
    <col min="218" max="222" width="5.6328125" style="179"/>
    <col min="223" max="223" width="11.453125" style="179" customWidth="1"/>
    <col min="224" max="224" width="5.6328125" style="179"/>
    <col min="225" max="226" width="11.453125" style="179" customWidth="1"/>
    <col min="227" max="230" width="5.6328125" style="179"/>
    <col min="231" max="231" width="11.453125" style="179" customWidth="1"/>
    <col min="232" max="236" width="5.6328125" style="179"/>
    <col min="237" max="237" width="11.453125" style="179" customWidth="1"/>
    <col min="238" max="242" width="5.6328125" style="179"/>
    <col min="243" max="243" width="11.453125" style="179" customWidth="1"/>
    <col min="244" max="244" width="5.6328125" style="179"/>
    <col min="245" max="245" width="11.453125" style="179" customWidth="1"/>
    <col min="246" max="250" width="5.6328125" style="179"/>
    <col min="251" max="251" width="11.453125" style="179" customWidth="1"/>
    <col min="252" max="256" width="5.6328125" style="179"/>
    <col min="257" max="257" width="11.453125" style="179" customWidth="1"/>
    <col min="258" max="16384" width="5.6328125" style="179"/>
  </cols>
  <sheetData>
    <row r="1" spans="1:262" s="198" customFormat="1" ht="13.5" customHeight="1" x14ac:dyDescent="0.25">
      <c r="A1" s="198" t="s">
        <v>19</v>
      </c>
      <c r="C1" s="199"/>
      <c r="J1" s="198" t="s">
        <v>118</v>
      </c>
      <c r="K1" s="200"/>
      <c r="P1" s="201"/>
      <c r="U1" s="198" t="s">
        <v>118</v>
      </c>
      <c r="W1" s="199"/>
      <c r="AD1" s="198" t="s">
        <v>118</v>
      </c>
      <c r="AE1" s="200"/>
      <c r="AJ1" s="201"/>
      <c r="AO1" s="198" t="s">
        <v>118</v>
      </c>
      <c r="AQ1" s="199"/>
      <c r="AX1" s="198" t="s">
        <v>118</v>
      </c>
      <c r="AY1" s="200"/>
      <c r="BD1" s="201"/>
      <c r="BI1" s="198" t="s">
        <v>118</v>
      </c>
      <c r="BK1" s="199"/>
      <c r="BR1" s="198" t="s">
        <v>118</v>
      </c>
      <c r="BS1" s="200"/>
      <c r="BX1" s="201"/>
      <c r="CC1" s="198" t="s">
        <v>118</v>
      </c>
      <c r="CE1" s="199"/>
      <c r="CL1" s="198" t="s">
        <v>118</v>
      </c>
      <c r="CM1" s="200"/>
      <c r="CR1" s="201"/>
      <c r="CW1" s="198" t="s">
        <v>118</v>
      </c>
      <c r="CY1" s="199"/>
      <c r="DF1" s="198" t="s">
        <v>118</v>
      </c>
      <c r="DG1" s="200"/>
      <c r="DL1" s="201"/>
      <c r="DQ1" s="198" t="s">
        <v>118</v>
      </c>
      <c r="DS1" s="199"/>
      <c r="DZ1" s="198" t="s">
        <v>118</v>
      </c>
      <c r="EA1" s="200"/>
      <c r="EF1" s="201"/>
      <c r="EK1" s="198" t="s">
        <v>118</v>
      </c>
      <c r="EM1" s="199"/>
      <c r="ET1" s="198" t="s">
        <v>118</v>
      </c>
      <c r="EU1" s="200"/>
      <c r="EZ1" s="201"/>
      <c r="FE1" s="198" t="s">
        <v>118</v>
      </c>
      <c r="FG1" s="199"/>
      <c r="FN1" s="198" t="s">
        <v>118</v>
      </c>
      <c r="FO1" s="200"/>
      <c r="FT1" s="201"/>
      <c r="FY1" s="198" t="s">
        <v>118</v>
      </c>
      <c r="GA1" s="199"/>
      <c r="GH1" s="198" t="s">
        <v>118</v>
      </c>
      <c r="GI1" s="200"/>
      <c r="GN1" s="201"/>
      <c r="GS1" s="198" t="s">
        <v>118</v>
      </c>
      <c r="GU1" s="199"/>
      <c r="HB1" s="198" t="s">
        <v>118</v>
      </c>
      <c r="HC1" s="200"/>
      <c r="HH1" s="201"/>
      <c r="HM1" s="198" t="s">
        <v>118</v>
      </c>
      <c r="HO1" s="199"/>
      <c r="HV1" s="198" t="s">
        <v>118</v>
      </c>
      <c r="HW1" s="200"/>
      <c r="IB1" s="201"/>
      <c r="IG1" s="198" t="s">
        <v>118</v>
      </c>
      <c r="II1" s="199"/>
      <c r="IP1" s="198" t="s">
        <v>118</v>
      </c>
      <c r="IQ1" s="200"/>
      <c r="IV1" s="201"/>
      <c r="JA1" s="198" t="s">
        <v>118</v>
      </c>
    </row>
    <row r="2" spans="1:262" s="198" customFormat="1" ht="13.5" customHeight="1" x14ac:dyDescent="0.25">
      <c r="A2" s="198" t="s">
        <v>129</v>
      </c>
      <c r="C2" s="199"/>
      <c r="K2" s="200"/>
      <c r="P2" s="201"/>
      <c r="W2" s="199"/>
      <c r="AE2" s="200"/>
      <c r="AJ2" s="201"/>
      <c r="AQ2" s="199"/>
      <c r="AY2" s="200"/>
      <c r="BD2" s="201"/>
      <c r="BK2" s="199"/>
      <c r="BS2" s="200"/>
      <c r="BX2" s="201"/>
      <c r="CE2" s="199"/>
      <c r="CM2" s="200"/>
      <c r="CR2" s="201"/>
      <c r="CY2" s="199"/>
      <c r="DG2" s="200"/>
      <c r="DL2" s="201"/>
      <c r="DS2" s="199"/>
      <c r="EA2" s="200"/>
      <c r="EF2" s="201"/>
      <c r="EM2" s="199"/>
      <c r="EU2" s="200"/>
      <c r="EZ2" s="201"/>
      <c r="FG2" s="199"/>
      <c r="FO2" s="200"/>
      <c r="FT2" s="201"/>
      <c r="GA2" s="199"/>
      <c r="GI2" s="200"/>
      <c r="GN2" s="201"/>
      <c r="GU2" s="199"/>
      <c r="HC2" s="200"/>
      <c r="HH2" s="201"/>
      <c r="HO2" s="199"/>
      <c r="HW2" s="200"/>
      <c r="IB2" s="201"/>
      <c r="II2" s="199"/>
      <c r="IQ2" s="200"/>
      <c r="IV2" s="201"/>
    </row>
    <row r="3" spans="1:262" ht="13.5" customHeight="1" x14ac:dyDescent="0.25">
      <c r="A3" s="179" t="s">
        <v>21</v>
      </c>
      <c r="C3" s="180"/>
      <c r="K3" s="202"/>
      <c r="P3" s="203"/>
      <c r="W3" s="180"/>
      <c r="AE3" s="202"/>
      <c r="AJ3" s="203"/>
      <c r="AQ3" s="180"/>
      <c r="AY3" s="202"/>
      <c r="BD3" s="203"/>
      <c r="BK3" s="180"/>
      <c r="BS3" s="202"/>
      <c r="BX3" s="203"/>
      <c r="CE3" s="180"/>
      <c r="CM3" s="202"/>
      <c r="CR3" s="203"/>
      <c r="CY3" s="180"/>
      <c r="DG3" s="202"/>
      <c r="DL3" s="203"/>
      <c r="DS3" s="180"/>
      <c r="EA3" s="202"/>
      <c r="EF3" s="203"/>
      <c r="EM3" s="180"/>
      <c r="EU3" s="202"/>
      <c r="EZ3" s="203"/>
      <c r="FG3" s="180"/>
      <c r="FO3" s="202"/>
      <c r="FT3" s="203"/>
      <c r="GA3" s="180"/>
      <c r="GI3" s="202"/>
      <c r="GN3" s="203"/>
      <c r="GU3" s="180"/>
      <c r="HC3" s="202"/>
      <c r="HH3" s="203"/>
      <c r="HO3" s="180"/>
      <c r="HW3" s="202"/>
      <c r="IB3" s="203"/>
      <c r="II3" s="180"/>
      <c r="IQ3" s="202"/>
      <c r="IV3" s="203"/>
    </row>
    <row r="4" spans="1:262" s="185" customFormat="1" ht="13.5" customHeight="1" x14ac:dyDescent="0.25">
      <c r="A4" s="204" t="s">
        <v>22</v>
      </c>
      <c r="C4" s="192"/>
      <c r="K4" s="205"/>
      <c r="P4" s="206"/>
      <c r="W4" s="192"/>
      <c r="AE4" s="205"/>
      <c r="AJ4" s="206"/>
      <c r="AQ4" s="192"/>
      <c r="AY4" s="205"/>
      <c r="BD4" s="206"/>
      <c r="BK4" s="192"/>
      <c r="BS4" s="205"/>
      <c r="BX4" s="206"/>
      <c r="CE4" s="192"/>
      <c r="CM4" s="205"/>
      <c r="CR4" s="206"/>
      <c r="CY4" s="192"/>
      <c r="DG4" s="205"/>
      <c r="DL4" s="206"/>
      <c r="DS4" s="192"/>
      <c r="EA4" s="205"/>
      <c r="EF4" s="206"/>
      <c r="EM4" s="192"/>
      <c r="EU4" s="205"/>
      <c r="EZ4" s="206"/>
      <c r="FG4" s="192"/>
      <c r="FO4" s="205"/>
      <c r="FT4" s="206"/>
      <c r="GA4" s="192"/>
      <c r="GI4" s="205"/>
      <c r="GN4" s="206"/>
      <c r="GU4" s="192"/>
      <c r="HC4" s="205"/>
      <c r="HH4" s="206"/>
      <c r="HO4" s="192"/>
      <c r="HW4" s="205"/>
      <c r="IB4" s="206"/>
      <c r="II4" s="192"/>
      <c r="IQ4" s="205"/>
      <c r="IV4" s="206"/>
    </row>
    <row r="5" spans="1:262" s="185" customFormat="1" ht="13.5" customHeight="1" x14ac:dyDescent="0.25">
      <c r="A5" s="204" t="s">
        <v>23</v>
      </c>
      <c r="C5" s="192"/>
      <c r="K5" s="205"/>
      <c r="P5" s="206"/>
      <c r="W5" s="192"/>
      <c r="AE5" s="205"/>
      <c r="AJ5" s="206"/>
      <c r="AQ5" s="192"/>
      <c r="AY5" s="205"/>
      <c r="BD5" s="206"/>
      <c r="BK5" s="192"/>
      <c r="BS5" s="205"/>
      <c r="BX5" s="206"/>
      <c r="CE5" s="192"/>
      <c r="CM5" s="205"/>
      <c r="CR5" s="206"/>
      <c r="CY5" s="192"/>
      <c r="DG5" s="205"/>
      <c r="DL5" s="206"/>
      <c r="DS5" s="192"/>
      <c r="EA5" s="205"/>
      <c r="EF5" s="206"/>
      <c r="EM5" s="192"/>
      <c r="EU5" s="205"/>
      <c r="EZ5" s="206"/>
      <c r="FG5" s="192"/>
      <c r="FO5" s="205"/>
      <c r="FT5" s="206"/>
      <c r="GA5" s="192"/>
      <c r="GI5" s="205"/>
      <c r="GN5" s="206"/>
      <c r="GU5" s="192"/>
      <c r="HC5" s="205"/>
      <c r="HH5" s="206"/>
      <c r="HO5" s="192"/>
      <c r="HW5" s="205"/>
      <c r="IB5" s="206"/>
      <c r="II5" s="192"/>
      <c r="IQ5" s="205"/>
      <c r="IV5" s="206"/>
    </row>
    <row r="6" spans="1:262" s="187" customFormat="1" ht="13.5" customHeight="1" x14ac:dyDescent="0.25">
      <c r="A6" s="207" t="s">
        <v>60</v>
      </c>
      <c r="C6" s="208"/>
      <c r="K6" s="209"/>
      <c r="P6" s="210"/>
      <c r="W6" s="211"/>
      <c r="AE6" s="209"/>
      <c r="AJ6" s="210"/>
      <c r="AQ6" s="212"/>
      <c r="AY6" s="209"/>
      <c r="BD6" s="210"/>
      <c r="BK6" s="212"/>
      <c r="BS6" s="209"/>
      <c r="BX6" s="210"/>
      <c r="CE6" s="208"/>
      <c r="CM6" s="209"/>
      <c r="CR6" s="210"/>
      <c r="CY6" s="208"/>
      <c r="DG6" s="209"/>
      <c r="DL6" s="210"/>
      <c r="DS6" s="208"/>
      <c r="EA6" s="209"/>
      <c r="EF6" s="210"/>
      <c r="EM6" s="208"/>
      <c r="EU6" s="209"/>
      <c r="EZ6" s="210"/>
      <c r="FG6" s="208"/>
      <c r="FO6" s="209"/>
      <c r="FT6" s="210"/>
      <c r="GA6" s="208"/>
      <c r="GI6" s="209"/>
      <c r="GN6" s="210"/>
      <c r="GU6" s="208"/>
      <c r="HC6" s="209"/>
      <c r="HH6" s="210"/>
      <c r="HO6" s="208"/>
      <c r="HW6" s="209"/>
      <c r="IB6" s="210"/>
      <c r="II6" s="208"/>
      <c r="IQ6" s="209"/>
      <c r="IV6" s="210"/>
    </row>
    <row r="7" spans="1:262" s="185" customFormat="1" ht="13.5" customHeight="1" x14ac:dyDescent="0.25">
      <c r="A7" s="204" t="s">
        <v>24</v>
      </c>
      <c r="C7" s="192"/>
      <c r="K7" s="205"/>
      <c r="P7" s="206"/>
      <c r="W7" s="192"/>
      <c r="AE7" s="205"/>
      <c r="AJ7" s="206"/>
      <c r="AQ7" s="192"/>
      <c r="AY7" s="205"/>
      <c r="BD7" s="206"/>
      <c r="BK7" s="192"/>
      <c r="BS7" s="205"/>
      <c r="BX7" s="206"/>
      <c r="CE7" s="192"/>
      <c r="CM7" s="205"/>
      <c r="CR7" s="206"/>
      <c r="CY7" s="192"/>
      <c r="DG7" s="205"/>
      <c r="DL7" s="206"/>
      <c r="DS7" s="192"/>
      <c r="EA7" s="205"/>
      <c r="EF7" s="206"/>
      <c r="EM7" s="192"/>
      <c r="EU7" s="205"/>
      <c r="EZ7" s="206"/>
      <c r="FG7" s="192"/>
      <c r="FO7" s="205"/>
      <c r="FT7" s="206"/>
      <c r="GA7" s="192"/>
      <c r="GI7" s="205"/>
      <c r="GN7" s="206"/>
      <c r="GU7" s="192"/>
      <c r="HC7" s="205"/>
      <c r="HH7" s="206"/>
      <c r="HO7" s="192"/>
      <c r="HW7" s="205"/>
      <c r="IB7" s="206"/>
      <c r="II7" s="192"/>
      <c r="IQ7" s="205"/>
      <c r="IV7" s="206"/>
    </row>
    <row r="8" spans="1:262" s="187" customFormat="1" ht="13.5" customHeight="1" x14ac:dyDescent="0.25">
      <c r="A8" s="207" t="s">
        <v>61</v>
      </c>
      <c r="C8" s="208"/>
      <c r="K8" s="209"/>
      <c r="P8" s="210"/>
      <c r="W8" s="211"/>
      <c r="AE8" s="209"/>
      <c r="AJ8" s="210"/>
      <c r="AQ8" s="212"/>
      <c r="AY8" s="209"/>
      <c r="BD8" s="210"/>
      <c r="BK8" s="212"/>
      <c r="BS8" s="209"/>
      <c r="BX8" s="210"/>
      <c r="CE8" s="208"/>
      <c r="CM8" s="209"/>
      <c r="CR8" s="210"/>
      <c r="CY8" s="208"/>
      <c r="DG8" s="209"/>
      <c r="DL8" s="210"/>
      <c r="DS8" s="208"/>
      <c r="EA8" s="209"/>
      <c r="EF8" s="210"/>
      <c r="EM8" s="208"/>
      <c r="EU8" s="209"/>
      <c r="EZ8" s="210"/>
      <c r="FG8" s="208"/>
      <c r="FO8" s="209"/>
      <c r="FT8" s="210"/>
      <c r="GA8" s="208"/>
      <c r="GI8" s="209"/>
      <c r="GN8" s="210"/>
      <c r="GU8" s="208"/>
      <c r="HC8" s="209"/>
      <c r="HH8" s="210"/>
      <c r="HO8" s="208"/>
      <c r="HW8" s="209"/>
      <c r="IB8" s="210"/>
      <c r="II8" s="208"/>
      <c r="IQ8" s="209"/>
      <c r="IV8" s="210"/>
    </row>
    <row r="9" spans="1:262" ht="13.5" customHeight="1" x14ac:dyDescent="0.25">
      <c r="A9" s="179" t="s">
        <v>11</v>
      </c>
      <c r="C9" s="213"/>
      <c r="K9" s="202"/>
      <c r="P9" s="203"/>
      <c r="W9" s="213"/>
      <c r="AE9" s="202"/>
      <c r="AJ9" s="203"/>
      <c r="AQ9" s="214"/>
      <c r="AY9" s="202"/>
      <c r="BD9" s="203"/>
      <c r="BK9" s="214"/>
      <c r="BS9" s="202"/>
      <c r="BX9" s="203"/>
      <c r="CE9" s="213"/>
      <c r="CM9" s="202"/>
      <c r="CR9" s="203"/>
      <c r="CY9" s="213"/>
      <c r="DG9" s="202"/>
      <c r="DL9" s="203"/>
      <c r="DS9" s="213"/>
      <c r="EA9" s="202"/>
      <c r="EF9" s="203"/>
      <c r="EM9" s="213"/>
      <c r="EU9" s="202"/>
      <c r="EZ9" s="203"/>
      <c r="FG9" s="213"/>
      <c r="FO9" s="202"/>
      <c r="FT9" s="203"/>
      <c r="GA9" s="213"/>
      <c r="GI9" s="202"/>
      <c r="GN9" s="203"/>
      <c r="GU9" s="213"/>
      <c r="HC9" s="202"/>
      <c r="HH9" s="203"/>
      <c r="HO9" s="213"/>
      <c r="HW9" s="202"/>
      <c r="IB9" s="203"/>
      <c r="II9" s="213"/>
      <c r="IQ9" s="202"/>
      <c r="IV9" s="203"/>
    </row>
    <row r="10" spans="1:262" ht="31.5" customHeight="1" x14ac:dyDescent="0.25">
      <c r="A10" s="189" t="s">
        <v>131</v>
      </c>
      <c r="B10" s="189" t="s">
        <v>32</v>
      </c>
      <c r="C10" s="190" t="s">
        <v>31</v>
      </c>
      <c r="D10" s="189" t="s">
        <v>30</v>
      </c>
      <c r="E10" s="189" t="s">
        <v>25</v>
      </c>
      <c r="F10" s="189" t="s">
        <v>26</v>
      </c>
      <c r="G10" s="189" t="s">
        <v>27</v>
      </c>
      <c r="H10" s="189" t="s">
        <v>28</v>
      </c>
      <c r="I10" s="189" t="s">
        <v>29</v>
      </c>
      <c r="J10" s="189" t="s">
        <v>27</v>
      </c>
      <c r="K10" s="215" t="s">
        <v>101</v>
      </c>
      <c r="L10" s="189" t="s">
        <v>57</v>
      </c>
      <c r="M10" s="189" t="s">
        <v>102</v>
      </c>
      <c r="N10" s="189" t="s">
        <v>103</v>
      </c>
      <c r="O10" s="189" t="s">
        <v>104</v>
      </c>
      <c r="P10" s="216" t="s">
        <v>105</v>
      </c>
      <c r="Q10" s="189" t="s">
        <v>106</v>
      </c>
      <c r="R10" s="189" t="s">
        <v>58</v>
      </c>
      <c r="S10" s="189" t="s">
        <v>107</v>
      </c>
      <c r="T10" s="189" t="s">
        <v>108</v>
      </c>
      <c r="U10" s="189" t="s">
        <v>109</v>
      </c>
      <c r="V10" s="189" t="s">
        <v>132</v>
      </c>
      <c r="W10" s="190" t="s">
        <v>31</v>
      </c>
      <c r="X10" s="189" t="s">
        <v>30</v>
      </c>
      <c r="Y10" s="189" t="s">
        <v>25</v>
      </c>
      <c r="Z10" s="189" t="s">
        <v>26</v>
      </c>
      <c r="AA10" s="189" t="s">
        <v>27</v>
      </c>
      <c r="AB10" s="189" t="s">
        <v>28</v>
      </c>
      <c r="AC10" s="189" t="s">
        <v>29</v>
      </c>
      <c r="AD10" s="189" t="s">
        <v>27</v>
      </c>
      <c r="AE10" s="215" t="s">
        <v>101</v>
      </c>
      <c r="AF10" s="189" t="s">
        <v>57</v>
      </c>
      <c r="AG10" s="189" t="s">
        <v>102</v>
      </c>
      <c r="AH10" s="189" t="s">
        <v>103</v>
      </c>
      <c r="AI10" s="189" t="s">
        <v>104</v>
      </c>
      <c r="AJ10" s="216" t="s">
        <v>105</v>
      </c>
      <c r="AK10" s="189" t="s">
        <v>106</v>
      </c>
      <c r="AL10" s="189" t="s">
        <v>58</v>
      </c>
      <c r="AM10" s="189" t="s">
        <v>107</v>
      </c>
      <c r="AN10" s="189" t="s">
        <v>108</v>
      </c>
      <c r="AO10" s="189" t="s">
        <v>109</v>
      </c>
      <c r="AP10" s="189" t="s">
        <v>132</v>
      </c>
      <c r="AQ10" s="190" t="s">
        <v>31</v>
      </c>
      <c r="AR10" s="189" t="s">
        <v>30</v>
      </c>
      <c r="AS10" s="189" t="s">
        <v>25</v>
      </c>
      <c r="AT10" s="189" t="s">
        <v>26</v>
      </c>
      <c r="AU10" s="189" t="s">
        <v>27</v>
      </c>
      <c r="AV10" s="189" t="s">
        <v>28</v>
      </c>
      <c r="AW10" s="189" t="s">
        <v>29</v>
      </c>
      <c r="AX10" s="189" t="s">
        <v>27</v>
      </c>
      <c r="AY10" s="215" t="s">
        <v>101</v>
      </c>
      <c r="AZ10" s="189" t="s">
        <v>57</v>
      </c>
      <c r="BA10" s="189" t="s">
        <v>102</v>
      </c>
      <c r="BB10" s="189" t="s">
        <v>103</v>
      </c>
      <c r="BC10" s="189" t="s">
        <v>104</v>
      </c>
      <c r="BD10" s="216" t="s">
        <v>105</v>
      </c>
      <c r="BE10" s="189" t="s">
        <v>106</v>
      </c>
      <c r="BF10" s="189" t="s">
        <v>58</v>
      </c>
      <c r="BG10" s="189" t="s">
        <v>107</v>
      </c>
      <c r="BH10" s="189" t="s">
        <v>108</v>
      </c>
      <c r="BI10" s="189" t="s">
        <v>109</v>
      </c>
      <c r="BJ10" s="189" t="s">
        <v>132</v>
      </c>
      <c r="BK10" s="190" t="s">
        <v>31</v>
      </c>
      <c r="BL10" s="189" t="s">
        <v>30</v>
      </c>
      <c r="BM10" s="189" t="s">
        <v>25</v>
      </c>
      <c r="BN10" s="189" t="s">
        <v>26</v>
      </c>
      <c r="BO10" s="189" t="s">
        <v>27</v>
      </c>
      <c r="BP10" s="189" t="s">
        <v>28</v>
      </c>
      <c r="BQ10" s="189" t="s">
        <v>29</v>
      </c>
      <c r="BR10" s="189" t="s">
        <v>27</v>
      </c>
      <c r="BS10" s="215" t="s">
        <v>101</v>
      </c>
      <c r="BT10" s="189" t="s">
        <v>57</v>
      </c>
      <c r="BU10" s="189" t="s">
        <v>102</v>
      </c>
      <c r="BV10" s="189" t="s">
        <v>103</v>
      </c>
      <c r="BW10" s="189" t="s">
        <v>104</v>
      </c>
      <c r="BX10" s="216" t="s">
        <v>105</v>
      </c>
      <c r="BY10" s="189" t="s">
        <v>106</v>
      </c>
      <c r="BZ10" s="189" t="s">
        <v>58</v>
      </c>
      <c r="CA10" s="189" t="s">
        <v>107</v>
      </c>
      <c r="CB10" s="189" t="s">
        <v>108</v>
      </c>
      <c r="CC10" s="189" t="s">
        <v>109</v>
      </c>
      <c r="CD10" s="189" t="s">
        <v>132</v>
      </c>
      <c r="CE10" s="190" t="s">
        <v>31</v>
      </c>
      <c r="CF10" s="189" t="s">
        <v>30</v>
      </c>
      <c r="CG10" s="189" t="s">
        <v>25</v>
      </c>
      <c r="CH10" s="189" t="s">
        <v>26</v>
      </c>
      <c r="CI10" s="189" t="s">
        <v>27</v>
      </c>
      <c r="CJ10" s="189" t="s">
        <v>28</v>
      </c>
      <c r="CK10" s="189" t="s">
        <v>29</v>
      </c>
      <c r="CL10" s="189" t="s">
        <v>27</v>
      </c>
      <c r="CM10" s="215" t="s">
        <v>101</v>
      </c>
      <c r="CN10" s="189" t="s">
        <v>57</v>
      </c>
      <c r="CO10" s="189" t="s">
        <v>102</v>
      </c>
      <c r="CP10" s="189" t="s">
        <v>103</v>
      </c>
      <c r="CQ10" s="189" t="s">
        <v>104</v>
      </c>
      <c r="CR10" s="216" t="s">
        <v>105</v>
      </c>
      <c r="CS10" s="189" t="s">
        <v>106</v>
      </c>
      <c r="CT10" s="189" t="s">
        <v>58</v>
      </c>
      <c r="CU10" s="189" t="s">
        <v>107</v>
      </c>
      <c r="CV10" s="189" t="s">
        <v>108</v>
      </c>
      <c r="CW10" s="189" t="s">
        <v>109</v>
      </c>
      <c r="CX10" s="189" t="s">
        <v>132</v>
      </c>
      <c r="CY10" s="190" t="s">
        <v>31</v>
      </c>
      <c r="CZ10" s="189" t="s">
        <v>30</v>
      </c>
      <c r="DA10" s="189" t="s">
        <v>25</v>
      </c>
      <c r="DB10" s="189" t="s">
        <v>26</v>
      </c>
      <c r="DC10" s="189" t="s">
        <v>27</v>
      </c>
      <c r="DD10" s="189" t="s">
        <v>28</v>
      </c>
      <c r="DE10" s="189" t="s">
        <v>29</v>
      </c>
      <c r="DF10" s="189" t="s">
        <v>27</v>
      </c>
      <c r="DG10" s="215" t="s">
        <v>101</v>
      </c>
      <c r="DH10" s="189" t="s">
        <v>57</v>
      </c>
      <c r="DI10" s="189" t="s">
        <v>102</v>
      </c>
      <c r="DJ10" s="189" t="s">
        <v>103</v>
      </c>
      <c r="DK10" s="189" t="s">
        <v>104</v>
      </c>
      <c r="DL10" s="216" t="s">
        <v>105</v>
      </c>
      <c r="DM10" s="189" t="s">
        <v>106</v>
      </c>
      <c r="DN10" s="189" t="s">
        <v>58</v>
      </c>
      <c r="DO10" s="189" t="s">
        <v>107</v>
      </c>
      <c r="DP10" s="189" t="s">
        <v>108</v>
      </c>
      <c r="DQ10" s="189" t="s">
        <v>109</v>
      </c>
      <c r="DR10" s="189" t="s">
        <v>132</v>
      </c>
      <c r="DS10" s="190" t="s">
        <v>31</v>
      </c>
      <c r="DT10" s="189" t="s">
        <v>30</v>
      </c>
      <c r="DU10" s="189" t="s">
        <v>25</v>
      </c>
      <c r="DV10" s="189" t="s">
        <v>26</v>
      </c>
      <c r="DW10" s="189" t="s">
        <v>27</v>
      </c>
      <c r="DX10" s="189" t="s">
        <v>28</v>
      </c>
      <c r="DY10" s="189" t="s">
        <v>29</v>
      </c>
      <c r="DZ10" s="189" t="s">
        <v>27</v>
      </c>
      <c r="EA10" s="215" t="s">
        <v>101</v>
      </c>
      <c r="EB10" s="189" t="s">
        <v>57</v>
      </c>
      <c r="EC10" s="189" t="s">
        <v>102</v>
      </c>
      <c r="ED10" s="189" t="s">
        <v>103</v>
      </c>
      <c r="EE10" s="189" t="s">
        <v>104</v>
      </c>
      <c r="EF10" s="216" t="s">
        <v>105</v>
      </c>
      <c r="EG10" s="189" t="s">
        <v>106</v>
      </c>
      <c r="EH10" s="189" t="s">
        <v>58</v>
      </c>
      <c r="EI10" s="189" t="s">
        <v>107</v>
      </c>
      <c r="EJ10" s="189" t="s">
        <v>108</v>
      </c>
      <c r="EK10" s="189" t="s">
        <v>109</v>
      </c>
      <c r="EL10" s="189" t="s">
        <v>132</v>
      </c>
      <c r="EM10" s="190" t="s">
        <v>31</v>
      </c>
      <c r="EN10" s="189" t="s">
        <v>30</v>
      </c>
      <c r="EO10" s="189" t="s">
        <v>25</v>
      </c>
      <c r="EP10" s="189" t="s">
        <v>26</v>
      </c>
      <c r="EQ10" s="189" t="s">
        <v>27</v>
      </c>
      <c r="ER10" s="189" t="s">
        <v>28</v>
      </c>
      <c r="ES10" s="189" t="s">
        <v>29</v>
      </c>
      <c r="ET10" s="189" t="s">
        <v>27</v>
      </c>
      <c r="EU10" s="215" t="s">
        <v>101</v>
      </c>
      <c r="EV10" s="189" t="s">
        <v>57</v>
      </c>
      <c r="EW10" s="189" t="s">
        <v>102</v>
      </c>
      <c r="EX10" s="189" t="s">
        <v>103</v>
      </c>
      <c r="EY10" s="189" t="s">
        <v>104</v>
      </c>
      <c r="EZ10" s="216" t="s">
        <v>105</v>
      </c>
      <c r="FA10" s="189" t="s">
        <v>106</v>
      </c>
      <c r="FB10" s="189" t="s">
        <v>58</v>
      </c>
      <c r="FC10" s="189" t="s">
        <v>107</v>
      </c>
      <c r="FD10" s="189" t="s">
        <v>108</v>
      </c>
      <c r="FE10" s="189" t="s">
        <v>109</v>
      </c>
      <c r="FF10" s="189" t="s">
        <v>132</v>
      </c>
      <c r="FG10" s="190" t="s">
        <v>31</v>
      </c>
      <c r="FH10" s="189" t="s">
        <v>30</v>
      </c>
      <c r="FI10" s="189" t="s">
        <v>25</v>
      </c>
      <c r="FJ10" s="189" t="s">
        <v>26</v>
      </c>
      <c r="FK10" s="189" t="s">
        <v>27</v>
      </c>
      <c r="FL10" s="189" t="s">
        <v>28</v>
      </c>
      <c r="FM10" s="189" t="s">
        <v>29</v>
      </c>
      <c r="FN10" s="189" t="s">
        <v>27</v>
      </c>
      <c r="FO10" s="215" t="s">
        <v>101</v>
      </c>
      <c r="FP10" s="189" t="s">
        <v>57</v>
      </c>
      <c r="FQ10" s="189" t="s">
        <v>102</v>
      </c>
      <c r="FR10" s="189" t="s">
        <v>103</v>
      </c>
      <c r="FS10" s="189" t="s">
        <v>104</v>
      </c>
      <c r="FT10" s="216" t="s">
        <v>105</v>
      </c>
      <c r="FU10" s="189" t="s">
        <v>106</v>
      </c>
      <c r="FV10" s="189" t="s">
        <v>58</v>
      </c>
      <c r="FW10" s="189" t="s">
        <v>107</v>
      </c>
      <c r="FX10" s="189" t="s">
        <v>108</v>
      </c>
      <c r="FY10" s="189" t="s">
        <v>109</v>
      </c>
      <c r="FZ10" s="189" t="s">
        <v>132</v>
      </c>
      <c r="GA10" s="190" t="s">
        <v>31</v>
      </c>
      <c r="GB10" s="189" t="s">
        <v>30</v>
      </c>
      <c r="GC10" s="189" t="s">
        <v>25</v>
      </c>
      <c r="GD10" s="189" t="s">
        <v>26</v>
      </c>
      <c r="GE10" s="189" t="s">
        <v>27</v>
      </c>
      <c r="GF10" s="189" t="s">
        <v>28</v>
      </c>
      <c r="GG10" s="189" t="s">
        <v>29</v>
      </c>
      <c r="GH10" s="189" t="s">
        <v>27</v>
      </c>
      <c r="GI10" s="215" t="s">
        <v>101</v>
      </c>
      <c r="GJ10" s="189" t="s">
        <v>57</v>
      </c>
      <c r="GK10" s="189" t="s">
        <v>102</v>
      </c>
      <c r="GL10" s="189" t="s">
        <v>103</v>
      </c>
      <c r="GM10" s="189" t="s">
        <v>104</v>
      </c>
      <c r="GN10" s="216" t="s">
        <v>105</v>
      </c>
      <c r="GO10" s="189" t="s">
        <v>106</v>
      </c>
      <c r="GP10" s="189" t="s">
        <v>58</v>
      </c>
      <c r="GQ10" s="189" t="s">
        <v>107</v>
      </c>
      <c r="GR10" s="189" t="s">
        <v>108</v>
      </c>
      <c r="GS10" s="189" t="s">
        <v>109</v>
      </c>
      <c r="GT10" s="189" t="s">
        <v>132</v>
      </c>
      <c r="GU10" s="190" t="s">
        <v>31</v>
      </c>
      <c r="GV10" s="189" t="s">
        <v>30</v>
      </c>
      <c r="GW10" s="189" t="s">
        <v>25</v>
      </c>
      <c r="GX10" s="189" t="s">
        <v>26</v>
      </c>
      <c r="GY10" s="189" t="s">
        <v>27</v>
      </c>
      <c r="GZ10" s="189" t="s">
        <v>28</v>
      </c>
      <c r="HA10" s="189" t="s">
        <v>29</v>
      </c>
      <c r="HB10" s="189" t="s">
        <v>27</v>
      </c>
      <c r="HC10" s="215" t="s">
        <v>101</v>
      </c>
      <c r="HD10" s="189" t="s">
        <v>57</v>
      </c>
      <c r="HE10" s="189" t="s">
        <v>102</v>
      </c>
      <c r="HF10" s="189" t="s">
        <v>103</v>
      </c>
      <c r="HG10" s="189" t="s">
        <v>104</v>
      </c>
      <c r="HH10" s="216" t="s">
        <v>105</v>
      </c>
      <c r="HI10" s="189" t="s">
        <v>106</v>
      </c>
      <c r="HJ10" s="189" t="s">
        <v>58</v>
      </c>
      <c r="HK10" s="189" t="s">
        <v>107</v>
      </c>
      <c r="HL10" s="189" t="s">
        <v>108</v>
      </c>
      <c r="HM10" s="189" t="s">
        <v>109</v>
      </c>
      <c r="HN10" s="189" t="s">
        <v>132</v>
      </c>
      <c r="HO10" s="190" t="s">
        <v>31</v>
      </c>
      <c r="HP10" s="189" t="s">
        <v>30</v>
      </c>
      <c r="HQ10" s="189" t="s">
        <v>25</v>
      </c>
      <c r="HR10" s="189" t="s">
        <v>26</v>
      </c>
      <c r="HS10" s="189" t="s">
        <v>27</v>
      </c>
      <c r="HT10" s="189" t="s">
        <v>28</v>
      </c>
      <c r="HU10" s="189" t="s">
        <v>29</v>
      </c>
      <c r="HV10" s="189" t="s">
        <v>27</v>
      </c>
      <c r="HW10" s="215" t="s">
        <v>101</v>
      </c>
      <c r="HX10" s="189" t="s">
        <v>57</v>
      </c>
      <c r="HY10" s="189" t="s">
        <v>102</v>
      </c>
      <c r="HZ10" s="189" t="s">
        <v>103</v>
      </c>
      <c r="IA10" s="189" t="s">
        <v>104</v>
      </c>
      <c r="IB10" s="216" t="s">
        <v>105</v>
      </c>
      <c r="IC10" s="189" t="s">
        <v>106</v>
      </c>
      <c r="ID10" s="189" t="s">
        <v>58</v>
      </c>
      <c r="IE10" s="189" t="s">
        <v>107</v>
      </c>
      <c r="IF10" s="189" t="s">
        <v>108</v>
      </c>
      <c r="IG10" s="189" t="s">
        <v>109</v>
      </c>
      <c r="IH10" s="189" t="s">
        <v>132</v>
      </c>
      <c r="II10" s="190" t="s">
        <v>31</v>
      </c>
      <c r="IJ10" s="189" t="s">
        <v>30</v>
      </c>
      <c r="IK10" s="189" t="s">
        <v>25</v>
      </c>
      <c r="IL10" s="189" t="s">
        <v>26</v>
      </c>
      <c r="IM10" s="189" t="s">
        <v>27</v>
      </c>
      <c r="IN10" s="189" t="s">
        <v>28</v>
      </c>
      <c r="IO10" s="189" t="s">
        <v>29</v>
      </c>
      <c r="IP10" s="189" t="s">
        <v>27</v>
      </c>
      <c r="IQ10" s="215" t="s">
        <v>101</v>
      </c>
      <c r="IR10" s="189" t="s">
        <v>57</v>
      </c>
      <c r="IS10" s="189" t="s">
        <v>102</v>
      </c>
      <c r="IT10" s="189" t="s">
        <v>103</v>
      </c>
      <c r="IU10" s="189" t="s">
        <v>104</v>
      </c>
      <c r="IV10" s="216" t="s">
        <v>105</v>
      </c>
      <c r="IW10" s="189" t="s">
        <v>106</v>
      </c>
      <c r="IX10" s="189" t="s">
        <v>58</v>
      </c>
      <c r="IY10" s="189" t="s">
        <v>107</v>
      </c>
      <c r="IZ10" s="189" t="s">
        <v>108</v>
      </c>
      <c r="JA10" s="189" t="s">
        <v>109</v>
      </c>
      <c r="JB10" s="189" t="s">
        <v>132</v>
      </c>
    </row>
    <row r="11" spans="1:262" s="217" customFormat="1" ht="13.5" customHeight="1" x14ac:dyDescent="0.25">
      <c r="B11" s="179"/>
      <c r="C11" s="213"/>
      <c r="E11" s="185"/>
      <c r="F11" s="218"/>
      <c r="G11" s="219"/>
      <c r="H11" s="179"/>
      <c r="I11" s="218"/>
      <c r="J11" s="219"/>
      <c r="K11" s="219"/>
      <c r="L11" s="219"/>
      <c r="M11" s="219"/>
      <c r="P11" s="222"/>
      <c r="Q11" s="185"/>
      <c r="R11" s="219"/>
      <c r="S11" s="219"/>
      <c r="U11" s="219"/>
      <c r="V11" s="219"/>
      <c r="W11" s="213"/>
      <c r="Y11" s="185"/>
      <c r="Z11" s="218"/>
      <c r="AA11" s="218"/>
      <c r="AB11" s="179"/>
      <c r="AC11" s="218"/>
      <c r="AD11" s="218"/>
      <c r="AE11" s="185"/>
      <c r="AF11" s="219"/>
      <c r="AG11" s="219"/>
      <c r="AJ11" s="222"/>
      <c r="AK11" s="185"/>
      <c r="AM11" s="219"/>
      <c r="AO11" s="219"/>
      <c r="AP11" s="219"/>
      <c r="AQ11" s="213"/>
      <c r="AS11" s="185"/>
      <c r="AT11" s="218"/>
      <c r="AU11" s="218"/>
      <c r="AV11" s="179"/>
      <c r="AW11" s="218"/>
      <c r="AX11" s="218"/>
      <c r="AY11" s="185"/>
      <c r="AZ11" s="219"/>
      <c r="BA11" s="219"/>
      <c r="BD11" s="222"/>
      <c r="BE11" s="185"/>
      <c r="BF11" s="219"/>
      <c r="BG11" s="219"/>
      <c r="BI11" s="219"/>
      <c r="BJ11" s="219"/>
      <c r="BK11" s="213"/>
      <c r="BM11" s="185"/>
      <c r="BN11" s="218"/>
      <c r="BO11" s="218"/>
      <c r="BP11" s="179"/>
      <c r="BQ11" s="218"/>
      <c r="BR11" s="218"/>
      <c r="BS11" s="185"/>
      <c r="BT11" s="219"/>
      <c r="BU11" s="219"/>
      <c r="BX11" s="222"/>
      <c r="BY11" s="185"/>
      <c r="BZ11" s="219"/>
      <c r="CA11" s="219"/>
      <c r="CC11" s="219"/>
      <c r="CD11" s="219"/>
      <c r="CE11" s="185"/>
      <c r="CG11" s="185"/>
      <c r="CH11" s="218"/>
      <c r="CI11" s="218"/>
      <c r="CJ11" s="179"/>
      <c r="CK11" s="218"/>
      <c r="CL11" s="218"/>
      <c r="CM11" s="185"/>
      <c r="CN11" s="219"/>
      <c r="CO11" s="219"/>
      <c r="CR11" s="222"/>
      <c r="CS11" s="185"/>
      <c r="CT11" s="219"/>
      <c r="CU11" s="219"/>
      <c r="CW11" s="219"/>
      <c r="CX11" s="219"/>
      <c r="CY11" s="213"/>
      <c r="DA11" s="185"/>
      <c r="DB11" s="218"/>
      <c r="DC11" s="218"/>
      <c r="DD11" s="179"/>
      <c r="DE11" s="218"/>
      <c r="DF11" s="218"/>
      <c r="DG11" s="185"/>
      <c r="DH11" s="219"/>
      <c r="DI11" s="219"/>
      <c r="DL11" s="222"/>
      <c r="DM11" s="185"/>
      <c r="DN11" s="219"/>
      <c r="DO11" s="219"/>
      <c r="DQ11" s="219"/>
      <c r="DR11" s="219"/>
      <c r="DS11" s="213"/>
      <c r="DU11" s="185"/>
      <c r="DV11" s="218"/>
      <c r="DW11" s="218"/>
      <c r="DX11" s="179"/>
      <c r="DY11" s="218"/>
      <c r="DZ11" s="218"/>
      <c r="EA11" s="185"/>
      <c r="EC11" s="223"/>
      <c r="EF11" s="222"/>
      <c r="EG11" s="185"/>
      <c r="EH11" s="219"/>
      <c r="EI11" s="219"/>
      <c r="EK11" s="219"/>
      <c r="EL11" s="219"/>
      <c r="EM11" s="213"/>
      <c r="EO11" s="185"/>
      <c r="EP11" s="218"/>
      <c r="EQ11" s="218"/>
      <c r="ER11" s="179"/>
      <c r="ES11" s="218"/>
      <c r="ET11" s="218"/>
      <c r="EU11" s="185"/>
      <c r="EV11" s="219"/>
      <c r="EW11" s="219"/>
      <c r="EZ11" s="222"/>
      <c r="FA11" s="185"/>
      <c r="FB11" s="219"/>
      <c r="FC11" s="219"/>
      <c r="FE11" s="219"/>
      <c r="FF11" s="219"/>
      <c r="FG11" s="213"/>
      <c r="FI11" s="185"/>
      <c r="FJ11" s="218"/>
      <c r="FK11" s="218"/>
      <c r="FL11" s="179"/>
      <c r="FM11" s="218"/>
      <c r="FN11" s="218"/>
      <c r="FO11" s="185"/>
      <c r="FP11" s="219"/>
      <c r="FQ11" s="219"/>
      <c r="FT11" s="222"/>
      <c r="FU11" s="185"/>
      <c r="FV11" s="219"/>
      <c r="FW11" s="219"/>
      <c r="FY11" s="219"/>
      <c r="FZ11" s="219"/>
      <c r="GA11" s="213"/>
      <c r="GC11" s="179"/>
      <c r="GD11" s="218"/>
      <c r="GE11" s="179"/>
      <c r="GF11" s="179"/>
      <c r="GG11" s="218"/>
      <c r="GH11" s="179"/>
      <c r="GI11" s="224"/>
      <c r="GN11" s="222"/>
      <c r="GU11" s="213"/>
      <c r="GW11" s="179"/>
      <c r="GX11" s="218"/>
      <c r="GY11" s="179"/>
      <c r="GZ11" s="179"/>
      <c r="HA11" s="218"/>
      <c r="HB11" s="179"/>
      <c r="HC11" s="224"/>
      <c r="HH11" s="222"/>
      <c r="HO11" s="213"/>
      <c r="HQ11" s="179"/>
      <c r="HR11" s="218"/>
      <c r="HS11" s="179"/>
      <c r="HT11" s="179"/>
      <c r="HU11" s="218"/>
      <c r="HV11" s="179"/>
      <c r="HW11" s="224"/>
      <c r="IB11" s="222"/>
      <c r="II11" s="213"/>
      <c r="IK11" s="179"/>
      <c r="IL11" s="218"/>
      <c r="IM11" s="179"/>
      <c r="IN11" s="179"/>
      <c r="IO11" s="218"/>
      <c r="IP11" s="179"/>
      <c r="IQ11" s="224"/>
      <c r="IV11" s="222"/>
    </row>
    <row r="12" spans="1:262" s="217" customFormat="1" ht="13.5" customHeight="1" x14ac:dyDescent="0.25">
      <c r="B12" s="179"/>
      <c r="C12" s="213"/>
      <c r="E12" s="185"/>
      <c r="F12" s="218"/>
      <c r="G12" s="219"/>
      <c r="H12" s="179"/>
      <c r="I12" s="218"/>
      <c r="J12" s="219"/>
      <c r="K12" s="219"/>
      <c r="L12" s="219"/>
      <c r="M12" s="219"/>
      <c r="P12" s="222"/>
      <c r="Q12" s="185"/>
      <c r="R12" s="219"/>
      <c r="S12" s="219"/>
      <c r="U12" s="219"/>
      <c r="V12" s="219"/>
      <c r="W12" s="213"/>
      <c r="Y12" s="185"/>
      <c r="Z12" s="218"/>
      <c r="AA12" s="218"/>
      <c r="AB12" s="179"/>
      <c r="AC12" s="218"/>
      <c r="AD12" s="218"/>
      <c r="AE12" s="185"/>
      <c r="AF12" s="219"/>
      <c r="AG12" s="219"/>
      <c r="AJ12" s="222"/>
      <c r="AK12" s="185"/>
      <c r="AM12" s="219"/>
      <c r="AO12" s="219"/>
      <c r="AP12" s="219"/>
      <c r="AQ12" s="213"/>
      <c r="AS12" s="185"/>
      <c r="AT12" s="218"/>
      <c r="AU12" s="218"/>
      <c r="AV12" s="179"/>
      <c r="AW12" s="218"/>
      <c r="AX12" s="218"/>
      <c r="AY12" s="185"/>
      <c r="AZ12" s="219"/>
      <c r="BA12" s="219"/>
      <c r="BD12" s="222"/>
      <c r="BE12" s="185"/>
      <c r="BF12" s="219"/>
      <c r="BG12" s="219"/>
      <c r="BI12" s="219"/>
      <c r="BJ12" s="219"/>
      <c r="BK12" s="213"/>
      <c r="BM12" s="185"/>
      <c r="BN12" s="218"/>
      <c r="BO12" s="218"/>
      <c r="BP12" s="179"/>
      <c r="BQ12" s="218"/>
      <c r="BR12" s="218"/>
      <c r="BS12" s="185"/>
      <c r="BT12" s="219"/>
      <c r="BU12" s="219"/>
      <c r="BX12" s="222"/>
      <c r="BY12" s="185"/>
      <c r="BZ12" s="219"/>
      <c r="CA12" s="219"/>
      <c r="CC12" s="219"/>
      <c r="CD12" s="219"/>
      <c r="CE12" s="185"/>
      <c r="CG12" s="185"/>
      <c r="CH12" s="218"/>
      <c r="CI12" s="218"/>
      <c r="CJ12" s="179"/>
      <c r="CK12" s="218"/>
      <c r="CL12" s="218"/>
      <c r="CM12" s="185"/>
      <c r="CN12" s="219"/>
      <c r="CO12" s="219"/>
      <c r="CR12" s="222"/>
      <c r="CS12" s="185"/>
      <c r="CT12" s="219"/>
      <c r="CU12" s="219"/>
      <c r="CW12" s="219"/>
      <c r="CX12" s="219"/>
      <c r="CY12" s="213"/>
      <c r="DA12" s="185"/>
      <c r="DB12" s="218"/>
      <c r="DC12" s="218"/>
      <c r="DD12" s="179"/>
      <c r="DE12" s="218"/>
      <c r="DF12" s="218"/>
      <c r="DG12" s="185"/>
      <c r="DH12" s="219"/>
      <c r="DI12" s="219"/>
      <c r="DL12" s="222"/>
      <c r="DM12" s="185"/>
      <c r="DN12" s="219"/>
      <c r="DO12" s="219"/>
      <c r="DQ12" s="219"/>
      <c r="DR12" s="219"/>
      <c r="DS12" s="213"/>
      <c r="DU12" s="185"/>
      <c r="DV12" s="218"/>
      <c r="DW12" s="218"/>
      <c r="DX12" s="179"/>
      <c r="DY12" s="218"/>
      <c r="DZ12" s="218"/>
      <c r="EA12" s="185"/>
      <c r="EC12" s="223"/>
      <c r="EF12" s="222"/>
      <c r="EG12" s="185"/>
      <c r="EH12" s="219"/>
      <c r="EI12" s="219"/>
      <c r="EK12" s="219"/>
      <c r="EL12" s="219"/>
      <c r="EM12" s="213"/>
      <c r="EO12" s="185"/>
      <c r="EP12" s="218"/>
      <c r="EQ12" s="218"/>
      <c r="ER12" s="179"/>
      <c r="ES12" s="218"/>
      <c r="ET12" s="218"/>
      <c r="EU12" s="185"/>
      <c r="EV12" s="219"/>
      <c r="EW12" s="219"/>
      <c r="EZ12" s="222"/>
      <c r="FA12" s="185"/>
      <c r="FB12" s="219"/>
      <c r="FC12" s="219"/>
      <c r="FE12" s="219"/>
      <c r="FF12" s="219"/>
      <c r="FG12" s="213"/>
      <c r="FI12" s="185"/>
      <c r="FJ12" s="218"/>
      <c r="FK12" s="218"/>
      <c r="FL12" s="179"/>
      <c r="FM12" s="218"/>
      <c r="FN12" s="218"/>
      <c r="FO12" s="185"/>
      <c r="FP12" s="219"/>
      <c r="FQ12" s="219"/>
      <c r="FT12" s="222"/>
      <c r="FU12" s="185"/>
      <c r="FV12" s="219"/>
      <c r="FW12" s="219"/>
      <c r="FY12" s="219"/>
      <c r="FZ12" s="219"/>
      <c r="GA12" s="213"/>
      <c r="GC12" s="185"/>
      <c r="GD12" s="218"/>
      <c r="GE12" s="179"/>
      <c r="GF12" s="179"/>
      <c r="GG12" s="218"/>
      <c r="GH12" s="179"/>
      <c r="GI12" s="224"/>
      <c r="GN12" s="222"/>
      <c r="GU12" s="213"/>
      <c r="GW12" s="185"/>
      <c r="GX12" s="218"/>
      <c r="GY12" s="179"/>
      <c r="GZ12" s="179"/>
      <c r="HA12" s="218"/>
      <c r="HB12" s="179"/>
      <c r="HC12" s="224"/>
      <c r="HH12" s="222"/>
      <c r="HO12" s="213"/>
      <c r="HQ12" s="185"/>
      <c r="HR12" s="218"/>
      <c r="HS12" s="179"/>
      <c r="HT12" s="179"/>
      <c r="HU12" s="218"/>
      <c r="HV12" s="179"/>
      <c r="HW12" s="224"/>
      <c r="IB12" s="222"/>
      <c r="II12" s="213"/>
      <c r="IK12" s="185"/>
      <c r="IL12" s="218"/>
      <c r="IM12" s="179"/>
      <c r="IN12" s="179"/>
      <c r="IO12" s="218"/>
      <c r="IP12" s="179"/>
      <c r="IQ12" s="224"/>
      <c r="IV12" s="222"/>
    </row>
    <row r="13" spans="1:262" s="217" customFormat="1" ht="13.5" customHeight="1" x14ac:dyDescent="0.25">
      <c r="A13" s="226"/>
      <c r="B13" s="179"/>
      <c r="C13" s="213"/>
      <c r="E13" s="185"/>
      <c r="F13" s="218"/>
      <c r="G13" s="219"/>
      <c r="H13" s="179"/>
      <c r="I13" s="218"/>
      <c r="J13" s="219"/>
      <c r="K13" s="219"/>
      <c r="L13" s="219"/>
      <c r="M13" s="219"/>
      <c r="P13" s="222"/>
      <c r="Q13" s="185"/>
      <c r="R13" s="219"/>
      <c r="S13" s="219"/>
      <c r="U13" s="219"/>
      <c r="V13" s="219"/>
      <c r="W13" s="213"/>
      <c r="Y13" s="185"/>
      <c r="Z13" s="218"/>
      <c r="AA13" s="218"/>
      <c r="AB13" s="179"/>
      <c r="AC13" s="218"/>
      <c r="AD13" s="218"/>
      <c r="AE13" s="185"/>
      <c r="AF13" s="219"/>
      <c r="AG13" s="219"/>
      <c r="AJ13" s="222"/>
      <c r="AK13" s="185"/>
      <c r="AM13" s="219"/>
      <c r="AO13" s="219"/>
      <c r="AP13" s="219"/>
      <c r="AQ13" s="213"/>
      <c r="AS13" s="185"/>
      <c r="AT13" s="218"/>
      <c r="AU13" s="218"/>
      <c r="AV13" s="179"/>
      <c r="AW13" s="218"/>
      <c r="AX13" s="218"/>
      <c r="AY13" s="185"/>
      <c r="AZ13" s="219"/>
      <c r="BA13" s="219"/>
      <c r="BD13" s="222"/>
      <c r="BE13" s="185"/>
      <c r="BF13" s="219"/>
      <c r="BG13" s="219"/>
      <c r="BI13" s="219"/>
      <c r="BJ13" s="219"/>
      <c r="BK13" s="213"/>
      <c r="BM13" s="185"/>
      <c r="BN13" s="218"/>
      <c r="BO13" s="218"/>
      <c r="BP13" s="179"/>
      <c r="BQ13" s="218"/>
      <c r="BR13" s="218"/>
      <c r="BS13" s="185"/>
      <c r="BT13" s="219"/>
      <c r="BU13" s="219"/>
      <c r="BX13" s="222"/>
      <c r="BY13" s="185"/>
      <c r="BZ13" s="219"/>
      <c r="CA13" s="219"/>
      <c r="CC13" s="219"/>
      <c r="CD13" s="219"/>
      <c r="CE13" s="185"/>
      <c r="CG13" s="185"/>
      <c r="CH13" s="218"/>
      <c r="CI13" s="218"/>
      <c r="CJ13" s="179"/>
      <c r="CK13" s="218"/>
      <c r="CL13" s="218"/>
      <c r="CM13" s="185"/>
      <c r="CN13" s="219"/>
      <c r="CO13" s="219"/>
      <c r="CR13" s="222"/>
      <c r="CS13" s="185"/>
      <c r="CT13" s="219"/>
      <c r="CU13" s="219"/>
      <c r="CW13" s="219"/>
      <c r="CX13" s="219"/>
      <c r="CY13" s="213"/>
      <c r="DA13" s="185"/>
      <c r="DB13" s="218"/>
      <c r="DC13" s="218"/>
      <c r="DD13" s="179"/>
      <c r="DE13" s="218"/>
      <c r="DF13" s="218"/>
      <c r="DG13" s="185"/>
      <c r="DH13" s="219"/>
      <c r="DI13" s="219"/>
      <c r="DL13" s="222"/>
      <c r="DM13" s="185"/>
      <c r="DN13" s="219"/>
      <c r="DO13" s="219"/>
      <c r="DQ13" s="219"/>
      <c r="DR13" s="219"/>
      <c r="DS13" s="213"/>
      <c r="DU13" s="185"/>
      <c r="DV13" s="218"/>
      <c r="DW13" s="218"/>
      <c r="DX13" s="179"/>
      <c r="DY13" s="218"/>
      <c r="DZ13" s="218"/>
      <c r="EA13" s="185"/>
      <c r="EC13" s="223"/>
      <c r="EF13" s="222"/>
      <c r="EG13" s="185"/>
      <c r="EH13" s="219"/>
      <c r="EI13" s="219"/>
      <c r="EK13" s="219"/>
      <c r="EL13" s="219"/>
      <c r="EM13" s="213"/>
      <c r="EO13" s="185"/>
      <c r="EP13" s="218"/>
      <c r="EQ13" s="218"/>
      <c r="ER13" s="179"/>
      <c r="ES13" s="218"/>
      <c r="ET13" s="218"/>
      <c r="EU13" s="185"/>
      <c r="EV13" s="219"/>
      <c r="EW13" s="219"/>
      <c r="EZ13" s="222"/>
      <c r="FA13" s="185"/>
      <c r="FB13" s="219"/>
      <c r="FC13" s="219"/>
      <c r="FE13" s="219"/>
      <c r="FF13" s="219"/>
      <c r="FG13" s="213"/>
      <c r="FI13" s="185"/>
      <c r="FJ13" s="218"/>
      <c r="FK13" s="218"/>
      <c r="FL13" s="179"/>
      <c r="FM13" s="218"/>
      <c r="FN13" s="218"/>
      <c r="FO13" s="185"/>
      <c r="FP13" s="219"/>
      <c r="FQ13" s="219"/>
      <c r="FT13" s="222"/>
      <c r="FU13" s="185"/>
      <c r="FV13" s="219"/>
      <c r="FW13" s="219"/>
      <c r="FY13" s="219"/>
      <c r="FZ13" s="219"/>
      <c r="GA13" s="213"/>
      <c r="GB13" s="227"/>
      <c r="GC13" s="227"/>
      <c r="GD13" s="228"/>
      <c r="GE13" s="179"/>
      <c r="GF13" s="229"/>
      <c r="GG13" s="228"/>
      <c r="GH13" s="179"/>
      <c r="GI13" s="202"/>
      <c r="GJ13" s="179"/>
      <c r="GK13" s="179"/>
      <c r="GL13" s="179"/>
      <c r="GM13" s="179"/>
      <c r="GN13" s="203"/>
      <c r="GO13" s="179"/>
      <c r="GP13" s="179"/>
      <c r="GQ13" s="179"/>
      <c r="GR13" s="179"/>
      <c r="GS13" s="179"/>
      <c r="GT13" s="179"/>
      <c r="GU13" s="213"/>
      <c r="GV13" s="227"/>
      <c r="GW13" s="227"/>
      <c r="GX13" s="228"/>
      <c r="GY13" s="179"/>
      <c r="GZ13" s="229"/>
      <c r="HA13" s="228"/>
      <c r="HB13" s="179"/>
      <c r="HC13" s="202"/>
      <c r="HD13" s="179"/>
      <c r="HE13" s="179"/>
      <c r="HF13" s="179"/>
      <c r="HG13" s="179"/>
      <c r="HH13" s="203"/>
      <c r="HI13" s="179"/>
      <c r="HJ13" s="179"/>
      <c r="HK13" s="179"/>
      <c r="HL13" s="179"/>
      <c r="HM13" s="179"/>
      <c r="HN13" s="179"/>
      <c r="HO13" s="213"/>
      <c r="HP13" s="227"/>
      <c r="HQ13" s="227"/>
      <c r="HR13" s="228"/>
      <c r="HS13" s="179"/>
      <c r="HT13" s="229"/>
      <c r="HU13" s="228"/>
      <c r="HV13" s="179"/>
      <c r="HW13" s="202"/>
      <c r="HX13" s="179"/>
      <c r="HY13" s="179"/>
      <c r="HZ13" s="179"/>
      <c r="IA13" s="179"/>
      <c r="IB13" s="203"/>
      <c r="IC13" s="179"/>
      <c r="ID13" s="179"/>
      <c r="IE13" s="179"/>
      <c r="IF13" s="179"/>
      <c r="IG13" s="179"/>
      <c r="IH13" s="179"/>
      <c r="II13" s="213"/>
      <c r="IJ13" s="227"/>
      <c r="IK13" s="227"/>
      <c r="IL13" s="228"/>
      <c r="IM13" s="179"/>
      <c r="IN13" s="229"/>
      <c r="IO13" s="228"/>
      <c r="IP13" s="179"/>
      <c r="IQ13" s="202"/>
      <c r="IR13" s="179"/>
      <c r="IS13" s="179"/>
      <c r="IT13" s="179"/>
      <c r="IU13" s="179"/>
      <c r="IV13" s="203"/>
      <c r="IW13" s="179"/>
      <c r="IX13" s="179"/>
      <c r="IY13" s="179"/>
      <c r="IZ13" s="179"/>
      <c r="JA13" s="179"/>
      <c r="JB13" s="179"/>
    </row>
    <row r="14" spans="1:262" s="217" customFormat="1" ht="13.5" customHeight="1" x14ac:dyDescent="0.25">
      <c r="B14" s="179"/>
      <c r="C14" s="213"/>
      <c r="E14" s="185"/>
      <c r="F14" s="218"/>
      <c r="G14" s="219"/>
      <c r="H14" s="179"/>
      <c r="I14" s="218"/>
      <c r="J14" s="219"/>
      <c r="K14" s="219"/>
      <c r="L14" s="219"/>
      <c r="M14" s="219"/>
      <c r="P14" s="222"/>
      <c r="Q14" s="185"/>
      <c r="R14" s="219"/>
      <c r="S14" s="219"/>
      <c r="U14" s="219"/>
      <c r="V14" s="219"/>
      <c r="W14" s="213"/>
      <c r="Y14" s="185"/>
      <c r="Z14" s="218"/>
      <c r="AA14" s="218"/>
      <c r="AB14" s="179"/>
      <c r="AC14" s="218"/>
      <c r="AD14" s="218"/>
      <c r="AE14" s="185"/>
      <c r="AF14" s="219"/>
      <c r="AG14" s="219"/>
      <c r="AJ14" s="222"/>
      <c r="AK14" s="185"/>
      <c r="AM14" s="219"/>
      <c r="AO14" s="219"/>
      <c r="AP14" s="219"/>
      <c r="AQ14" s="213"/>
      <c r="AS14" s="185"/>
      <c r="AT14" s="218"/>
      <c r="AU14" s="218"/>
      <c r="AV14" s="179"/>
      <c r="AW14" s="218"/>
      <c r="AX14" s="218"/>
      <c r="AY14" s="185"/>
      <c r="AZ14" s="219"/>
      <c r="BA14" s="219"/>
      <c r="BD14" s="222"/>
      <c r="BE14" s="185"/>
      <c r="BF14" s="219"/>
      <c r="BG14" s="219"/>
      <c r="BI14" s="219"/>
      <c r="BJ14" s="219"/>
      <c r="BK14" s="213"/>
      <c r="BM14" s="185"/>
      <c r="BN14" s="218"/>
      <c r="BO14" s="218"/>
      <c r="BP14" s="179"/>
      <c r="BQ14" s="218"/>
      <c r="BR14" s="218"/>
      <c r="BS14" s="185"/>
      <c r="BT14" s="219"/>
      <c r="BU14" s="219"/>
      <c r="BX14" s="222"/>
      <c r="BY14" s="185"/>
      <c r="BZ14" s="219"/>
      <c r="CA14" s="219"/>
      <c r="CC14" s="219"/>
      <c r="CD14" s="219"/>
      <c r="CE14" s="185"/>
      <c r="CG14" s="185"/>
      <c r="CH14" s="218"/>
      <c r="CI14" s="218"/>
      <c r="CJ14" s="179"/>
      <c r="CK14" s="218"/>
      <c r="CL14" s="218"/>
      <c r="CM14" s="185"/>
      <c r="CN14" s="219"/>
      <c r="CO14" s="219"/>
      <c r="CR14" s="222"/>
      <c r="CS14" s="185"/>
      <c r="CT14" s="219"/>
      <c r="CU14" s="219"/>
      <c r="CW14" s="219"/>
      <c r="CX14" s="219"/>
      <c r="CY14" s="213"/>
      <c r="DA14" s="185"/>
      <c r="DB14" s="218"/>
      <c r="DC14" s="218"/>
      <c r="DD14" s="179"/>
      <c r="DE14" s="218"/>
      <c r="DF14" s="218"/>
      <c r="DG14" s="185"/>
      <c r="DH14" s="219"/>
      <c r="DI14" s="219"/>
      <c r="DL14" s="222"/>
      <c r="DM14" s="185"/>
      <c r="DN14" s="219"/>
      <c r="DO14" s="219"/>
      <c r="DQ14" s="219"/>
      <c r="DR14" s="219"/>
      <c r="DS14" s="213"/>
      <c r="DU14" s="185"/>
      <c r="DV14" s="218"/>
      <c r="DW14" s="218"/>
      <c r="DX14" s="179"/>
      <c r="DY14" s="218"/>
      <c r="DZ14" s="218"/>
      <c r="EA14" s="185"/>
      <c r="EC14" s="223"/>
      <c r="EF14" s="222"/>
      <c r="EG14" s="185"/>
      <c r="EH14" s="219"/>
      <c r="EI14" s="219"/>
      <c r="EK14" s="219"/>
      <c r="EL14" s="219"/>
      <c r="EM14" s="213"/>
      <c r="EO14" s="185"/>
      <c r="EP14" s="218"/>
      <c r="EQ14" s="218"/>
      <c r="ER14" s="179"/>
      <c r="ES14" s="218"/>
      <c r="ET14" s="218"/>
      <c r="EU14" s="185"/>
      <c r="EV14" s="219"/>
      <c r="EW14" s="219"/>
      <c r="EZ14" s="222"/>
      <c r="FA14" s="185"/>
      <c r="FB14" s="219"/>
      <c r="FC14" s="219"/>
      <c r="FE14" s="219"/>
      <c r="FF14" s="219"/>
      <c r="FG14" s="213"/>
      <c r="FI14" s="185"/>
      <c r="FJ14" s="218"/>
      <c r="FK14" s="218"/>
      <c r="FL14" s="179"/>
      <c r="FM14" s="218"/>
      <c r="FN14" s="218"/>
      <c r="FO14" s="185"/>
      <c r="FP14" s="219"/>
      <c r="FQ14" s="219"/>
      <c r="FT14" s="222"/>
      <c r="FU14" s="185"/>
      <c r="FV14" s="219"/>
      <c r="FW14" s="219"/>
      <c r="FY14" s="219"/>
      <c r="FZ14" s="219"/>
      <c r="GA14" s="213"/>
      <c r="GC14" s="185"/>
      <c r="GD14" s="218"/>
      <c r="GE14" s="179"/>
      <c r="GF14" s="230"/>
      <c r="GG14" s="218"/>
      <c r="GH14" s="179"/>
      <c r="GI14" s="224"/>
      <c r="GN14" s="222"/>
      <c r="GU14" s="213"/>
      <c r="GW14" s="185"/>
      <c r="GX14" s="218"/>
      <c r="GY14" s="179"/>
      <c r="GZ14" s="230"/>
      <c r="HA14" s="218"/>
      <c r="HB14" s="179"/>
      <c r="HC14" s="224"/>
      <c r="HH14" s="222"/>
      <c r="HO14" s="213"/>
      <c r="HQ14" s="185"/>
      <c r="HR14" s="218"/>
      <c r="HS14" s="179"/>
      <c r="HT14" s="230"/>
      <c r="HU14" s="218"/>
      <c r="HV14" s="179"/>
      <c r="HW14" s="224"/>
      <c r="IB14" s="222"/>
      <c r="II14" s="213"/>
      <c r="IK14" s="185"/>
      <c r="IL14" s="218"/>
      <c r="IM14" s="179"/>
      <c r="IN14" s="230"/>
      <c r="IO14" s="218"/>
      <c r="IP14" s="179"/>
      <c r="IQ14" s="224"/>
      <c r="IV14" s="222"/>
    </row>
    <row r="15" spans="1:262" s="217" customFormat="1" ht="13.5" customHeight="1" x14ac:dyDescent="0.25">
      <c r="B15" s="179"/>
      <c r="C15" s="213"/>
      <c r="E15" s="185"/>
      <c r="F15" s="218"/>
      <c r="G15" s="219"/>
      <c r="H15" s="179"/>
      <c r="I15" s="218"/>
      <c r="J15" s="219"/>
      <c r="K15" s="219"/>
      <c r="L15" s="219"/>
      <c r="M15" s="219"/>
      <c r="P15" s="222"/>
      <c r="Q15" s="185"/>
      <c r="R15" s="219"/>
      <c r="S15" s="219"/>
      <c r="U15" s="219"/>
      <c r="V15" s="219"/>
      <c r="W15" s="213"/>
      <c r="Y15" s="185"/>
      <c r="Z15" s="218"/>
      <c r="AA15" s="218"/>
      <c r="AB15" s="179"/>
      <c r="AC15" s="218"/>
      <c r="AD15" s="218"/>
      <c r="AE15" s="185"/>
      <c r="AF15" s="219"/>
      <c r="AG15" s="219"/>
      <c r="AJ15" s="222"/>
      <c r="AK15" s="185"/>
      <c r="AM15" s="219"/>
      <c r="AO15" s="219"/>
      <c r="AP15" s="219"/>
      <c r="AQ15" s="213"/>
      <c r="AS15" s="185"/>
      <c r="AT15" s="218"/>
      <c r="AU15" s="218"/>
      <c r="AV15" s="179"/>
      <c r="AW15" s="218"/>
      <c r="AX15" s="218"/>
      <c r="AY15" s="185"/>
      <c r="AZ15" s="219"/>
      <c r="BA15" s="219"/>
      <c r="BD15" s="222"/>
      <c r="BE15" s="185"/>
      <c r="BF15" s="219"/>
      <c r="BG15" s="219"/>
      <c r="BI15" s="219"/>
      <c r="BJ15" s="219"/>
      <c r="BK15" s="213"/>
      <c r="BM15" s="185"/>
      <c r="BN15" s="218"/>
      <c r="BO15" s="218"/>
      <c r="BP15" s="179"/>
      <c r="BQ15" s="218"/>
      <c r="BR15" s="218"/>
      <c r="BS15" s="185"/>
      <c r="BT15" s="219"/>
      <c r="BU15" s="219"/>
      <c r="BX15" s="222"/>
      <c r="BY15" s="185"/>
      <c r="BZ15" s="219"/>
      <c r="CA15" s="219"/>
      <c r="CC15" s="219"/>
      <c r="CD15" s="219"/>
      <c r="CE15" s="185"/>
      <c r="CG15" s="185"/>
      <c r="CH15" s="218"/>
      <c r="CI15" s="218"/>
      <c r="CJ15" s="179"/>
      <c r="CK15" s="218"/>
      <c r="CL15" s="218"/>
      <c r="CM15" s="185"/>
      <c r="CN15" s="219"/>
      <c r="CO15" s="219"/>
      <c r="CR15" s="222"/>
      <c r="CS15" s="185"/>
      <c r="CT15" s="219"/>
      <c r="CU15" s="219"/>
      <c r="CW15" s="219"/>
      <c r="CX15" s="219"/>
      <c r="CY15" s="213"/>
      <c r="DA15" s="185"/>
      <c r="DB15" s="218"/>
      <c r="DC15" s="218"/>
      <c r="DD15" s="179"/>
      <c r="DE15" s="218"/>
      <c r="DF15" s="218"/>
      <c r="DG15" s="185"/>
      <c r="DH15" s="219"/>
      <c r="DI15" s="219"/>
      <c r="DL15" s="222"/>
      <c r="DM15" s="185"/>
      <c r="DN15" s="219"/>
      <c r="DO15" s="219"/>
      <c r="DQ15" s="219"/>
      <c r="DR15" s="219"/>
      <c r="DS15" s="213"/>
      <c r="DU15" s="185"/>
      <c r="DV15" s="218"/>
      <c r="DW15" s="218"/>
      <c r="DX15" s="179"/>
      <c r="DY15" s="218"/>
      <c r="DZ15" s="218"/>
      <c r="EA15" s="185"/>
      <c r="EC15" s="223"/>
      <c r="EF15" s="222"/>
      <c r="EG15" s="185"/>
      <c r="EH15" s="219"/>
      <c r="EI15" s="219"/>
      <c r="EK15" s="219"/>
      <c r="EL15" s="219"/>
      <c r="EM15" s="213"/>
      <c r="EO15" s="185"/>
      <c r="EP15" s="218"/>
      <c r="EQ15" s="218"/>
      <c r="ER15" s="179"/>
      <c r="ES15" s="218"/>
      <c r="ET15" s="218"/>
      <c r="EU15" s="185"/>
      <c r="EV15" s="219"/>
      <c r="EW15" s="219"/>
      <c r="EZ15" s="222"/>
      <c r="FA15" s="185"/>
      <c r="FB15" s="219"/>
      <c r="FC15" s="219"/>
      <c r="FE15" s="219"/>
      <c r="FF15" s="219"/>
      <c r="FG15" s="213"/>
      <c r="FI15" s="185"/>
      <c r="FJ15" s="218"/>
      <c r="FK15" s="218"/>
      <c r="FL15" s="179"/>
      <c r="FM15" s="218"/>
      <c r="FN15" s="218"/>
      <c r="FO15" s="185"/>
      <c r="FP15" s="219"/>
      <c r="FQ15" s="219"/>
      <c r="FT15" s="222"/>
      <c r="FU15" s="185"/>
      <c r="FV15" s="219"/>
      <c r="FW15" s="219"/>
      <c r="FY15" s="219"/>
      <c r="FZ15" s="219"/>
      <c r="GA15" s="213"/>
      <c r="GC15" s="179"/>
      <c r="GD15" s="218"/>
      <c r="GE15" s="179"/>
      <c r="GF15" s="179"/>
      <c r="GG15" s="218"/>
      <c r="GH15" s="179"/>
      <c r="GI15" s="224"/>
      <c r="GN15" s="222"/>
      <c r="GU15" s="213"/>
      <c r="GW15" s="179"/>
      <c r="GX15" s="218"/>
      <c r="GY15" s="179"/>
      <c r="GZ15" s="179"/>
      <c r="HA15" s="218"/>
      <c r="HB15" s="179"/>
      <c r="HC15" s="224"/>
      <c r="HH15" s="222"/>
      <c r="HO15" s="213"/>
      <c r="HQ15" s="179"/>
      <c r="HR15" s="218"/>
      <c r="HS15" s="179"/>
      <c r="HT15" s="179"/>
      <c r="HU15" s="218"/>
      <c r="HV15" s="179"/>
      <c r="HW15" s="224"/>
      <c r="IB15" s="222"/>
      <c r="II15" s="213"/>
      <c r="IK15" s="179"/>
      <c r="IL15" s="218"/>
      <c r="IM15" s="179"/>
      <c r="IN15" s="179"/>
      <c r="IO15" s="218"/>
      <c r="IP15" s="179"/>
      <c r="IQ15" s="224"/>
      <c r="IV15" s="222"/>
    </row>
    <row r="16" spans="1:262" s="217" customFormat="1" ht="13.5" customHeight="1" x14ac:dyDescent="0.25">
      <c r="B16" s="179"/>
      <c r="C16" s="213"/>
      <c r="E16" s="185"/>
      <c r="F16" s="218"/>
      <c r="G16" s="219"/>
      <c r="H16" s="179"/>
      <c r="I16" s="218"/>
      <c r="J16" s="219"/>
      <c r="K16" s="219"/>
      <c r="L16" s="219"/>
      <c r="M16" s="219"/>
      <c r="P16" s="222"/>
      <c r="Q16" s="185"/>
      <c r="R16" s="219"/>
      <c r="S16" s="219"/>
      <c r="U16" s="219"/>
      <c r="V16" s="219"/>
      <c r="W16" s="213"/>
      <c r="Y16" s="185"/>
      <c r="Z16" s="218"/>
      <c r="AA16" s="218"/>
      <c r="AB16" s="179"/>
      <c r="AC16" s="218"/>
      <c r="AD16" s="218"/>
      <c r="AE16" s="185"/>
      <c r="AF16" s="219"/>
      <c r="AG16" s="219"/>
      <c r="AJ16" s="222"/>
      <c r="AK16" s="185"/>
      <c r="AM16" s="219"/>
      <c r="AO16" s="219"/>
      <c r="AP16" s="219"/>
      <c r="AQ16" s="213"/>
      <c r="AS16" s="185"/>
      <c r="AT16" s="218"/>
      <c r="AU16" s="218"/>
      <c r="AV16" s="179"/>
      <c r="AW16" s="218"/>
      <c r="AX16" s="218"/>
      <c r="AY16" s="185"/>
      <c r="AZ16" s="219"/>
      <c r="BA16" s="219"/>
      <c r="BD16" s="222"/>
      <c r="BE16" s="185"/>
      <c r="BF16" s="219"/>
      <c r="BG16" s="219"/>
      <c r="BI16" s="219"/>
      <c r="BJ16" s="219"/>
      <c r="BK16" s="213"/>
      <c r="BM16" s="185"/>
      <c r="BN16" s="218"/>
      <c r="BO16" s="218"/>
      <c r="BP16" s="179"/>
      <c r="BQ16" s="218"/>
      <c r="BR16" s="218"/>
      <c r="BS16" s="185"/>
      <c r="BT16" s="219"/>
      <c r="BU16" s="219"/>
      <c r="BX16" s="222"/>
      <c r="BY16" s="185"/>
      <c r="BZ16" s="219"/>
      <c r="CA16" s="219"/>
      <c r="CC16" s="219"/>
      <c r="CD16" s="219"/>
      <c r="CE16" s="185"/>
      <c r="CG16" s="185"/>
      <c r="CH16" s="218"/>
      <c r="CI16" s="218"/>
      <c r="CJ16" s="179"/>
      <c r="CK16" s="218"/>
      <c r="CL16" s="218"/>
      <c r="CM16" s="185"/>
      <c r="CN16" s="219"/>
      <c r="CO16" s="219"/>
      <c r="CR16" s="222"/>
      <c r="CS16" s="185"/>
      <c r="CT16" s="219"/>
      <c r="CU16" s="219"/>
      <c r="CW16" s="219"/>
      <c r="CX16" s="219"/>
      <c r="CY16" s="213"/>
      <c r="DA16" s="185"/>
      <c r="DB16" s="218"/>
      <c r="DC16" s="218"/>
      <c r="DD16" s="179"/>
      <c r="DE16" s="218"/>
      <c r="DF16" s="218"/>
      <c r="DG16" s="185"/>
      <c r="DH16" s="219"/>
      <c r="DI16" s="219"/>
      <c r="DL16" s="222"/>
      <c r="DM16" s="185"/>
      <c r="DN16" s="219"/>
      <c r="DO16" s="219"/>
      <c r="DQ16" s="219"/>
      <c r="DR16" s="219"/>
      <c r="DS16" s="213"/>
      <c r="DU16" s="185"/>
      <c r="DV16" s="218"/>
      <c r="DW16" s="218"/>
      <c r="DX16" s="179"/>
      <c r="DY16" s="218"/>
      <c r="DZ16" s="218"/>
      <c r="EA16" s="185"/>
      <c r="EC16" s="223"/>
      <c r="EF16" s="222"/>
      <c r="EG16" s="185"/>
      <c r="EH16" s="219"/>
      <c r="EI16" s="219"/>
      <c r="EK16" s="219"/>
      <c r="EL16" s="219"/>
      <c r="EM16" s="213"/>
      <c r="EO16" s="185"/>
      <c r="EP16" s="218"/>
      <c r="EQ16" s="218"/>
      <c r="ER16" s="179"/>
      <c r="ES16" s="218"/>
      <c r="ET16" s="218"/>
      <c r="EU16" s="185"/>
      <c r="EV16" s="219"/>
      <c r="EW16" s="219"/>
      <c r="EZ16" s="222"/>
      <c r="FA16" s="185"/>
      <c r="FB16" s="219"/>
      <c r="FC16" s="219"/>
      <c r="FE16" s="219"/>
      <c r="FF16" s="219"/>
      <c r="FG16" s="213"/>
      <c r="FI16" s="185"/>
      <c r="FJ16" s="218"/>
      <c r="FK16" s="218"/>
      <c r="FL16" s="179"/>
      <c r="FM16" s="218"/>
      <c r="FN16" s="218"/>
      <c r="FO16" s="185"/>
      <c r="FP16" s="219"/>
      <c r="FQ16" s="219"/>
      <c r="FT16" s="222"/>
      <c r="FU16" s="185"/>
      <c r="FV16" s="219"/>
      <c r="FW16" s="219"/>
      <c r="FY16" s="219"/>
      <c r="FZ16" s="219"/>
      <c r="GA16" s="213"/>
      <c r="GC16" s="185"/>
      <c r="GD16" s="218"/>
      <c r="GE16" s="218"/>
      <c r="GF16" s="179"/>
      <c r="GG16" s="218"/>
      <c r="GH16" s="218"/>
      <c r="GI16" s="224"/>
      <c r="GN16" s="222"/>
      <c r="GU16" s="213"/>
      <c r="GW16" s="185"/>
      <c r="GX16" s="218"/>
      <c r="GY16" s="218"/>
      <c r="GZ16" s="179"/>
      <c r="HA16" s="218"/>
      <c r="HB16" s="218"/>
      <c r="HC16" s="224"/>
      <c r="HH16" s="222"/>
      <c r="HO16" s="213"/>
      <c r="HQ16" s="185"/>
      <c r="HR16" s="218"/>
      <c r="HS16" s="218"/>
      <c r="HT16" s="179"/>
      <c r="HU16" s="218"/>
      <c r="HV16" s="218"/>
      <c r="HW16" s="224"/>
      <c r="IB16" s="222"/>
      <c r="II16" s="213"/>
      <c r="IK16" s="185"/>
      <c r="IL16" s="218"/>
      <c r="IM16" s="218"/>
      <c r="IN16" s="179"/>
      <c r="IO16" s="218"/>
      <c r="IP16" s="218"/>
      <c r="IQ16" s="224"/>
      <c r="IV16" s="222"/>
    </row>
    <row r="17" spans="2:262" s="217" customFormat="1" ht="13.5" customHeight="1" x14ac:dyDescent="0.25">
      <c r="B17" s="179"/>
      <c r="C17" s="213"/>
      <c r="E17" s="185"/>
      <c r="F17" s="218"/>
      <c r="G17" s="219"/>
      <c r="H17" s="179"/>
      <c r="I17" s="218"/>
      <c r="J17" s="219"/>
      <c r="K17" s="219"/>
      <c r="L17" s="219"/>
      <c r="M17" s="219"/>
      <c r="P17" s="222"/>
      <c r="Q17" s="185"/>
      <c r="R17" s="219"/>
      <c r="S17" s="219"/>
      <c r="U17" s="219"/>
      <c r="V17" s="219"/>
      <c r="W17" s="213"/>
      <c r="Y17" s="185"/>
      <c r="Z17" s="218"/>
      <c r="AA17" s="218"/>
      <c r="AB17" s="179"/>
      <c r="AC17" s="218"/>
      <c r="AD17" s="218"/>
      <c r="AE17" s="185"/>
      <c r="AF17" s="219"/>
      <c r="AG17" s="219"/>
      <c r="AJ17" s="222"/>
      <c r="AK17" s="185"/>
      <c r="AM17" s="219"/>
      <c r="AO17" s="219"/>
      <c r="AP17" s="219"/>
      <c r="AQ17" s="213"/>
      <c r="AS17" s="185"/>
      <c r="AT17" s="218"/>
      <c r="AU17" s="218"/>
      <c r="AV17" s="179"/>
      <c r="AW17" s="218"/>
      <c r="AX17" s="218"/>
      <c r="AY17" s="185"/>
      <c r="AZ17" s="219"/>
      <c r="BA17" s="219"/>
      <c r="BD17" s="222"/>
      <c r="BE17" s="185"/>
      <c r="BF17" s="219"/>
      <c r="BG17" s="219"/>
      <c r="BI17" s="219"/>
      <c r="BJ17" s="219"/>
      <c r="BK17" s="213"/>
      <c r="BM17" s="185"/>
      <c r="BN17" s="218"/>
      <c r="BO17" s="218"/>
      <c r="BP17" s="179"/>
      <c r="BQ17" s="218"/>
      <c r="BR17" s="218"/>
      <c r="BS17" s="185"/>
      <c r="BT17" s="219"/>
      <c r="BU17" s="219"/>
      <c r="BX17" s="222"/>
      <c r="BY17" s="185"/>
      <c r="BZ17" s="219"/>
      <c r="CA17" s="219"/>
      <c r="CC17" s="219"/>
      <c r="CD17" s="219"/>
      <c r="CE17" s="185"/>
      <c r="CG17" s="185"/>
      <c r="CH17" s="218"/>
      <c r="CI17" s="218"/>
      <c r="CJ17" s="179"/>
      <c r="CK17" s="218"/>
      <c r="CL17" s="218"/>
      <c r="CM17" s="185"/>
      <c r="CN17" s="219"/>
      <c r="CO17" s="219"/>
      <c r="CR17" s="222"/>
      <c r="CS17" s="185"/>
      <c r="CT17" s="219"/>
      <c r="CU17" s="219"/>
      <c r="CW17" s="219"/>
      <c r="CX17" s="219"/>
      <c r="CY17" s="213"/>
      <c r="DA17" s="185"/>
      <c r="DB17" s="218"/>
      <c r="DC17" s="218"/>
      <c r="DD17" s="179"/>
      <c r="DE17" s="218"/>
      <c r="DF17" s="218"/>
      <c r="DG17" s="185"/>
      <c r="DH17" s="219"/>
      <c r="DI17" s="219"/>
      <c r="DL17" s="222"/>
      <c r="DM17" s="185"/>
      <c r="DN17" s="219"/>
      <c r="DO17" s="219"/>
      <c r="DQ17" s="219"/>
      <c r="DR17" s="219"/>
      <c r="DS17" s="213"/>
      <c r="DU17" s="185"/>
      <c r="DV17" s="218"/>
      <c r="DW17" s="218"/>
      <c r="DX17" s="179"/>
      <c r="DY17" s="218"/>
      <c r="DZ17" s="218"/>
      <c r="EA17" s="185"/>
      <c r="EC17" s="223"/>
      <c r="EF17" s="222"/>
      <c r="EG17" s="185"/>
      <c r="EH17" s="219"/>
      <c r="EI17" s="219"/>
      <c r="EK17" s="219"/>
      <c r="EL17" s="219"/>
      <c r="EM17" s="213"/>
      <c r="EO17" s="185"/>
      <c r="EP17" s="218"/>
      <c r="EQ17" s="218"/>
      <c r="ER17" s="179"/>
      <c r="ES17" s="218"/>
      <c r="ET17" s="218"/>
      <c r="EU17" s="185"/>
      <c r="EV17" s="219"/>
      <c r="EW17" s="219"/>
      <c r="EZ17" s="222"/>
      <c r="FA17" s="185"/>
      <c r="FB17" s="219"/>
      <c r="FC17" s="219"/>
      <c r="FE17" s="219"/>
      <c r="FF17" s="219"/>
      <c r="FG17" s="213"/>
      <c r="FI17" s="185"/>
      <c r="FJ17" s="218"/>
      <c r="FK17" s="218"/>
      <c r="FL17" s="179"/>
      <c r="FM17" s="218"/>
      <c r="FN17" s="218"/>
      <c r="FO17" s="185"/>
      <c r="FP17" s="219"/>
      <c r="FQ17" s="219"/>
      <c r="FT17" s="222"/>
      <c r="FU17" s="185"/>
      <c r="FV17" s="219"/>
      <c r="FW17" s="219"/>
      <c r="FY17" s="219"/>
      <c r="FZ17" s="219"/>
      <c r="GA17" s="213"/>
      <c r="GC17" s="185"/>
      <c r="GD17" s="218"/>
      <c r="GF17" s="179"/>
      <c r="GG17" s="218"/>
      <c r="GI17" s="224"/>
      <c r="GN17" s="222"/>
      <c r="GU17" s="213"/>
      <c r="GW17" s="185"/>
      <c r="GX17" s="218"/>
      <c r="GZ17" s="179"/>
      <c r="HA17" s="218"/>
      <c r="HC17" s="224"/>
      <c r="HH17" s="222"/>
      <c r="HO17" s="213"/>
      <c r="HQ17" s="185"/>
      <c r="HR17" s="218"/>
      <c r="HT17" s="179"/>
      <c r="HU17" s="218"/>
      <c r="HW17" s="224"/>
      <c r="IB17" s="222"/>
      <c r="II17" s="213"/>
      <c r="IK17" s="185"/>
      <c r="IL17" s="218"/>
      <c r="IN17" s="179"/>
      <c r="IO17" s="218"/>
      <c r="IQ17" s="224"/>
      <c r="IV17" s="222"/>
    </row>
    <row r="18" spans="2:262" s="217" customFormat="1" ht="13.5" customHeight="1" x14ac:dyDescent="0.25">
      <c r="B18" s="179"/>
      <c r="C18" s="213"/>
      <c r="E18" s="185"/>
      <c r="F18" s="218"/>
      <c r="G18" s="219"/>
      <c r="H18" s="179"/>
      <c r="I18" s="218"/>
      <c r="J18" s="219"/>
      <c r="K18" s="219"/>
      <c r="L18" s="219"/>
      <c r="M18" s="219"/>
      <c r="P18" s="222"/>
      <c r="Q18" s="185"/>
      <c r="R18" s="219"/>
      <c r="S18" s="219"/>
      <c r="U18" s="219"/>
      <c r="V18" s="219"/>
      <c r="W18" s="213"/>
      <c r="Y18" s="185"/>
      <c r="Z18" s="218"/>
      <c r="AA18" s="218"/>
      <c r="AB18" s="179"/>
      <c r="AC18" s="218"/>
      <c r="AD18" s="218"/>
      <c r="AE18" s="185"/>
      <c r="AF18" s="219"/>
      <c r="AG18" s="219"/>
      <c r="AJ18" s="222"/>
      <c r="AK18" s="185"/>
      <c r="AM18" s="219"/>
      <c r="AO18" s="219"/>
      <c r="AP18" s="219"/>
      <c r="AQ18" s="213"/>
      <c r="AS18" s="185"/>
      <c r="AT18" s="218"/>
      <c r="AU18" s="218"/>
      <c r="AV18" s="179"/>
      <c r="AW18" s="218"/>
      <c r="AX18" s="218"/>
      <c r="AY18" s="185"/>
      <c r="AZ18" s="219"/>
      <c r="BA18" s="219"/>
      <c r="BD18" s="222"/>
      <c r="BE18" s="185"/>
      <c r="BF18" s="219"/>
      <c r="BG18" s="219"/>
      <c r="BI18" s="219"/>
      <c r="BJ18" s="219"/>
      <c r="BK18" s="213"/>
      <c r="BM18" s="185"/>
      <c r="BN18" s="218"/>
      <c r="BO18" s="218"/>
      <c r="BP18" s="179"/>
      <c r="BQ18" s="218"/>
      <c r="BR18" s="218"/>
      <c r="BS18" s="185"/>
      <c r="BT18" s="219"/>
      <c r="BU18" s="219"/>
      <c r="BX18" s="222"/>
      <c r="BY18" s="185"/>
      <c r="BZ18" s="219"/>
      <c r="CA18" s="219"/>
      <c r="CC18" s="219"/>
      <c r="CD18" s="219"/>
      <c r="CE18" s="185"/>
      <c r="CG18" s="185"/>
      <c r="CH18" s="218"/>
      <c r="CI18" s="218"/>
      <c r="CJ18" s="179"/>
      <c r="CK18" s="218"/>
      <c r="CL18" s="218"/>
      <c r="CM18" s="185"/>
      <c r="CN18" s="219"/>
      <c r="CO18" s="219"/>
      <c r="CR18" s="222"/>
      <c r="CS18" s="185"/>
      <c r="CT18" s="219"/>
      <c r="CU18" s="219"/>
      <c r="CW18" s="219"/>
      <c r="CX18" s="219"/>
      <c r="CY18" s="213"/>
      <c r="DA18" s="185"/>
      <c r="DB18" s="218"/>
      <c r="DC18" s="218"/>
      <c r="DD18" s="179"/>
      <c r="DE18" s="218"/>
      <c r="DF18" s="218"/>
      <c r="DG18" s="185"/>
      <c r="DH18" s="219"/>
      <c r="DI18" s="219"/>
      <c r="DL18" s="222"/>
      <c r="DM18" s="185"/>
      <c r="DN18" s="219"/>
      <c r="DO18" s="219"/>
      <c r="DQ18" s="219"/>
      <c r="DR18" s="219"/>
      <c r="DS18" s="213"/>
      <c r="DU18" s="185"/>
      <c r="DV18" s="218"/>
      <c r="DW18" s="218"/>
      <c r="DX18" s="179"/>
      <c r="DY18" s="218"/>
      <c r="DZ18" s="218"/>
      <c r="EA18" s="185"/>
      <c r="EC18" s="223"/>
      <c r="EF18" s="222"/>
      <c r="EG18" s="185"/>
      <c r="EH18" s="219"/>
      <c r="EI18" s="219"/>
      <c r="EK18" s="219"/>
      <c r="EL18" s="219"/>
      <c r="EM18" s="213"/>
      <c r="EO18" s="185"/>
      <c r="EP18" s="218"/>
      <c r="EQ18" s="218"/>
      <c r="ER18" s="179"/>
      <c r="ES18" s="218"/>
      <c r="ET18" s="218"/>
      <c r="EU18" s="185"/>
      <c r="EV18" s="219"/>
      <c r="EW18" s="219"/>
      <c r="EZ18" s="222"/>
      <c r="FA18" s="185"/>
      <c r="FB18" s="219"/>
      <c r="FC18" s="219"/>
      <c r="FE18" s="219"/>
      <c r="FF18" s="219"/>
      <c r="FG18" s="213"/>
      <c r="FI18" s="185"/>
      <c r="FJ18" s="218"/>
      <c r="FK18" s="218"/>
      <c r="FL18" s="179"/>
      <c r="FM18" s="218"/>
      <c r="FN18" s="218"/>
      <c r="FO18" s="185"/>
      <c r="FP18" s="219"/>
      <c r="FQ18" s="219"/>
      <c r="FT18" s="222"/>
      <c r="FU18" s="185"/>
      <c r="FV18" s="219"/>
      <c r="FW18" s="219"/>
      <c r="FY18" s="219"/>
      <c r="FZ18" s="219"/>
      <c r="GA18" s="213"/>
      <c r="GC18" s="185"/>
      <c r="GD18" s="218"/>
      <c r="GE18" s="179"/>
      <c r="GF18" s="179"/>
      <c r="GG18" s="218"/>
      <c r="GH18" s="179"/>
      <c r="GI18" s="224"/>
      <c r="GN18" s="222"/>
      <c r="GU18" s="213"/>
      <c r="GW18" s="185"/>
      <c r="GX18" s="218"/>
      <c r="GY18" s="179"/>
      <c r="GZ18" s="179"/>
      <c r="HA18" s="218"/>
      <c r="HB18" s="179"/>
      <c r="HC18" s="224"/>
      <c r="HH18" s="222"/>
      <c r="HO18" s="213"/>
      <c r="HQ18" s="185"/>
      <c r="HR18" s="218"/>
      <c r="HS18" s="179"/>
      <c r="HT18" s="179"/>
      <c r="HU18" s="218"/>
      <c r="HV18" s="179"/>
      <c r="HW18" s="224"/>
      <c r="IB18" s="222"/>
      <c r="II18" s="213"/>
      <c r="IK18" s="185"/>
      <c r="IL18" s="218"/>
      <c r="IM18" s="179"/>
      <c r="IN18" s="179"/>
      <c r="IO18" s="218"/>
      <c r="IP18" s="179"/>
      <c r="IQ18" s="224"/>
      <c r="IV18" s="222"/>
    </row>
    <row r="19" spans="2:262" s="217" customFormat="1" ht="13.5" customHeight="1" x14ac:dyDescent="0.25">
      <c r="B19" s="179"/>
      <c r="C19" s="213"/>
      <c r="E19" s="185"/>
      <c r="F19" s="218"/>
      <c r="G19" s="219"/>
      <c r="H19" s="179"/>
      <c r="I19" s="218"/>
      <c r="J19" s="219"/>
      <c r="K19" s="219"/>
      <c r="L19" s="219"/>
      <c r="M19" s="219"/>
      <c r="P19" s="222"/>
      <c r="Q19" s="185"/>
      <c r="R19" s="219"/>
      <c r="S19" s="219"/>
      <c r="U19" s="219"/>
      <c r="V19" s="219"/>
      <c r="W19" s="213"/>
      <c r="Y19" s="185"/>
      <c r="Z19" s="218"/>
      <c r="AA19" s="218"/>
      <c r="AB19" s="179"/>
      <c r="AC19" s="218"/>
      <c r="AD19" s="218"/>
      <c r="AE19" s="185"/>
      <c r="AF19" s="219"/>
      <c r="AG19" s="219"/>
      <c r="AJ19" s="222"/>
      <c r="AK19" s="185"/>
      <c r="AM19" s="219"/>
      <c r="AO19" s="219"/>
      <c r="AP19" s="219"/>
      <c r="AQ19" s="213"/>
      <c r="AS19" s="185"/>
      <c r="AT19" s="218"/>
      <c r="AU19" s="218"/>
      <c r="AV19" s="179"/>
      <c r="AW19" s="218"/>
      <c r="AX19" s="218"/>
      <c r="AY19" s="185"/>
      <c r="AZ19" s="219"/>
      <c r="BA19" s="219"/>
      <c r="BD19" s="222"/>
      <c r="BE19" s="185"/>
      <c r="BF19" s="219"/>
      <c r="BG19" s="219"/>
      <c r="BI19" s="219"/>
      <c r="BJ19" s="219"/>
      <c r="BK19" s="213"/>
      <c r="BM19" s="185"/>
      <c r="BN19" s="218"/>
      <c r="BO19" s="218"/>
      <c r="BP19" s="179"/>
      <c r="BQ19" s="218"/>
      <c r="BR19" s="218"/>
      <c r="BS19" s="185"/>
      <c r="BT19" s="219"/>
      <c r="BU19" s="219"/>
      <c r="BX19" s="222"/>
      <c r="BY19" s="185"/>
      <c r="BZ19" s="219"/>
      <c r="CA19" s="219"/>
      <c r="CC19" s="219"/>
      <c r="CD19" s="219"/>
      <c r="CE19" s="185"/>
      <c r="CG19" s="185"/>
      <c r="CH19" s="218"/>
      <c r="CI19" s="218"/>
      <c r="CJ19" s="179"/>
      <c r="CK19" s="218"/>
      <c r="CL19" s="218"/>
      <c r="CM19" s="185"/>
      <c r="CN19" s="219"/>
      <c r="CO19" s="219"/>
      <c r="CR19" s="222"/>
      <c r="CS19" s="185"/>
      <c r="CT19" s="219"/>
      <c r="CU19" s="219"/>
      <c r="CW19" s="219"/>
      <c r="CX19" s="219"/>
      <c r="CY19" s="213"/>
      <c r="DA19" s="185"/>
      <c r="DB19" s="218"/>
      <c r="DC19" s="218"/>
      <c r="DD19" s="179"/>
      <c r="DE19" s="218"/>
      <c r="DF19" s="218"/>
      <c r="DG19" s="185"/>
      <c r="DH19" s="219"/>
      <c r="DI19" s="219"/>
      <c r="DL19" s="222"/>
      <c r="DM19" s="185"/>
      <c r="DN19" s="219"/>
      <c r="DO19" s="219"/>
      <c r="DQ19" s="219"/>
      <c r="DR19" s="219"/>
      <c r="DS19" s="213"/>
      <c r="DU19" s="185"/>
      <c r="DV19" s="218"/>
      <c r="DW19" s="218"/>
      <c r="DX19" s="179"/>
      <c r="DY19" s="218"/>
      <c r="DZ19" s="218"/>
      <c r="EA19" s="185"/>
      <c r="EC19" s="223"/>
      <c r="EF19" s="222"/>
      <c r="EG19" s="185"/>
      <c r="EH19" s="219"/>
      <c r="EI19" s="219"/>
      <c r="EK19" s="219"/>
      <c r="EL19" s="219"/>
      <c r="EM19" s="213"/>
      <c r="EO19" s="185"/>
      <c r="EP19" s="218"/>
      <c r="EQ19" s="218"/>
      <c r="ER19" s="179"/>
      <c r="ES19" s="218"/>
      <c r="ET19" s="218"/>
      <c r="EU19" s="185"/>
      <c r="EV19" s="219"/>
      <c r="EW19" s="219"/>
      <c r="EZ19" s="222"/>
      <c r="FA19" s="185"/>
      <c r="FB19" s="219"/>
      <c r="FC19" s="219"/>
      <c r="FE19" s="219"/>
      <c r="FF19" s="219"/>
      <c r="FG19" s="213"/>
      <c r="FI19" s="185"/>
      <c r="FJ19" s="218"/>
      <c r="FK19" s="218"/>
      <c r="FL19" s="179"/>
      <c r="FM19" s="218"/>
      <c r="FN19" s="218"/>
      <c r="FO19" s="185"/>
      <c r="FP19" s="219"/>
      <c r="FQ19" s="219"/>
      <c r="FT19" s="222"/>
      <c r="FU19" s="185"/>
      <c r="FV19" s="219"/>
      <c r="FW19" s="219"/>
      <c r="FY19" s="219"/>
      <c r="FZ19" s="219"/>
      <c r="GA19" s="213"/>
      <c r="GC19" s="185"/>
      <c r="GD19" s="218"/>
      <c r="GE19" s="179"/>
      <c r="GF19" s="179"/>
      <c r="GG19" s="218"/>
      <c r="GH19" s="179"/>
      <c r="GI19" s="224"/>
      <c r="GN19" s="222"/>
      <c r="GU19" s="213"/>
      <c r="GW19" s="185"/>
      <c r="GX19" s="218"/>
      <c r="GY19" s="179"/>
      <c r="GZ19" s="179"/>
      <c r="HA19" s="218"/>
      <c r="HB19" s="179"/>
      <c r="HC19" s="224"/>
      <c r="HH19" s="222"/>
      <c r="HO19" s="213"/>
      <c r="HQ19" s="185"/>
      <c r="HR19" s="218"/>
      <c r="HS19" s="179"/>
      <c r="HT19" s="179"/>
      <c r="HU19" s="218"/>
      <c r="HV19" s="179"/>
      <c r="HW19" s="224"/>
      <c r="IB19" s="222"/>
      <c r="II19" s="213"/>
      <c r="IK19" s="185"/>
      <c r="IL19" s="218"/>
      <c r="IM19" s="179"/>
      <c r="IN19" s="179"/>
      <c r="IO19" s="218"/>
      <c r="IP19" s="179"/>
      <c r="IQ19" s="224"/>
      <c r="IV19" s="222"/>
    </row>
    <row r="20" spans="2:262" s="217" customFormat="1" ht="13.5" customHeight="1" x14ac:dyDescent="0.25">
      <c r="B20" s="179"/>
      <c r="C20" s="213"/>
      <c r="E20" s="185"/>
      <c r="F20" s="218"/>
      <c r="G20" s="219"/>
      <c r="H20" s="179"/>
      <c r="I20" s="218"/>
      <c r="J20" s="219"/>
      <c r="K20" s="219"/>
      <c r="L20" s="219"/>
      <c r="M20" s="219"/>
      <c r="P20" s="222"/>
      <c r="Q20" s="185"/>
      <c r="R20" s="219"/>
      <c r="S20" s="219"/>
      <c r="U20" s="219"/>
      <c r="V20" s="219"/>
      <c r="W20" s="213"/>
      <c r="Y20" s="185"/>
      <c r="Z20" s="218"/>
      <c r="AA20" s="218"/>
      <c r="AB20" s="179"/>
      <c r="AC20" s="218"/>
      <c r="AD20" s="218"/>
      <c r="AE20" s="185"/>
      <c r="AF20" s="219"/>
      <c r="AG20" s="219"/>
      <c r="AJ20" s="222"/>
      <c r="AK20" s="185"/>
      <c r="AM20" s="219"/>
      <c r="AO20" s="219"/>
      <c r="AP20" s="219"/>
      <c r="AQ20" s="213"/>
      <c r="AS20" s="185"/>
      <c r="AT20" s="218"/>
      <c r="AU20" s="218"/>
      <c r="AV20" s="179"/>
      <c r="AW20" s="218"/>
      <c r="AX20" s="218"/>
      <c r="AY20" s="185"/>
      <c r="AZ20" s="219"/>
      <c r="BA20" s="219"/>
      <c r="BD20" s="222"/>
      <c r="BE20" s="185"/>
      <c r="BF20" s="219"/>
      <c r="BG20" s="219"/>
      <c r="BI20" s="219"/>
      <c r="BJ20" s="219"/>
      <c r="BK20" s="213"/>
      <c r="BM20" s="185"/>
      <c r="BN20" s="218"/>
      <c r="BO20" s="218"/>
      <c r="BP20" s="179"/>
      <c r="BQ20" s="218"/>
      <c r="BR20" s="218"/>
      <c r="BS20" s="185"/>
      <c r="BT20" s="219"/>
      <c r="BU20" s="219"/>
      <c r="BX20" s="222"/>
      <c r="BY20" s="185"/>
      <c r="BZ20" s="219"/>
      <c r="CA20" s="219"/>
      <c r="CC20" s="219"/>
      <c r="CD20" s="219"/>
      <c r="CE20" s="185"/>
      <c r="CG20" s="185"/>
      <c r="CH20" s="218"/>
      <c r="CI20" s="218"/>
      <c r="CJ20" s="179"/>
      <c r="CK20" s="218"/>
      <c r="CL20" s="218"/>
      <c r="CM20" s="185"/>
      <c r="CN20" s="219"/>
      <c r="CO20" s="219"/>
      <c r="CR20" s="222"/>
      <c r="CS20" s="185"/>
      <c r="CT20" s="219"/>
      <c r="CU20" s="219"/>
      <c r="CW20" s="219"/>
      <c r="CX20" s="219"/>
      <c r="CY20" s="213"/>
      <c r="DA20" s="185"/>
      <c r="DB20" s="218"/>
      <c r="DC20" s="218"/>
      <c r="DD20" s="179"/>
      <c r="DE20" s="218"/>
      <c r="DF20" s="218"/>
      <c r="DG20" s="185"/>
      <c r="DH20" s="219"/>
      <c r="DI20" s="219"/>
      <c r="DL20" s="222"/>
      <c r="DM20" s="185"/>
      <c r="DN20" s="219"/>
      <c r="DO20" s="219"/>
      <c r="DQ20" s="219"/>
      <c r="DR20" s="219"/>
      <c r="DS20" s="213"/>
      <c r="DU20" s="185"/>
      <c r="DV20" s="218"/>
      <c r="DW20" s="218"/>
      <c r="DX20" s="179"/>
      <c r="DY20" s="218"/>
      <c r="DZ20" s="218"/>
      <c r="EA20" s="185"/>
      <c r="EC20" s="223"/>
      <c r="EF20" s="222"/>
      <c r="EG20" s="185"/>
      <c r="EH20" s="219"/>
      <c r="EI20" s="219"/>
      <c r="EK20" s="219"/>
      <c r="EL20" s="219"/>
      <c r="EM20" s="213"/>
      <c r="EO20" s="185"/>
      <c r="EP20" s="218"/>
      <c r="EQ20" s="218"/>
      <c r="ER20" s="179"/>
      <c r="ES20" s="218"/>
      <c r="ET20" s="218"/>
      <c r="EU20" s="185"/>
      <c r="EV20" s="219"/>
      <c r="EW20" s="219"/>
      <c r="EZ20" s="222"/>
      <c r="FA20" s="185"/>
      <c r="FB20" s="219"/>
      <c r="FC20" s="219"/>
      <c r="FE20" s="219"/>
      <c r="FF20" s="219"/>
      <c r="FG20" s="213"/>
      <c r="FI20" s="185"/>
      <c r="FJ20" s="218"/>
      <c r="FK20" s="218"/>
      <c r="FL20" s="179"/>
      <c r="FM20" s="218"/>
      <c r="FN20" s="218"/>
      <c r="FO20" s="185"/>
      <c r="FP20" s="219"/>
      <c r="FQ20" s="219"/>
      <c r="FT20" s="222"/>
      <c r="FU20" s="185"/>
      <c r="FV20" s="219"/>
      <c r="FW20" s="219"/>
      <c r="FY20" s="219"/>
      <c r="FZ20" s="219"/>
      <c r="GA20" s="213"/>
      <c r="GC20" s="185"/>
      <c r="GD20" s="218"/>
      <c r="GE20" s="179"/>
      <c r="GF20" s="179"/>
      <c r="GG20" s="218"/>
      <c r="GH20" s="179"/>
      <c r="GI20" s="224"/>
      <c r="GN20" s="222"/>
      <c r="GU20" s="213"/>
      <c r="GW20" s="185"/>
      <c r="GX20" s="218"/>
      <c r="GY20" s="179"/>
      <c r="GZ20" s="179"/>
      <c r="HA20" s="218"/>
      <c r="HB20" s="179"/>
      <c r="HC20" s="224"/>
      <c r="HH20" s="222"/>
      <c r="HO20" s="213"/>
      <c r="HQ20" s="185"/>
      <c r="HR20" s="218"/>
      <c r="HS20" s="179"/>
      <c r="HT20" s="179"/>
      <c r="HU20" s="218"/>
      <c r="HV20" s="179"/>
      <c r="HW20" s="224"/>
      <c r="IB20" s="222"/>
      <c r="II20" s="213"/>
      <c r="IK20" s="185"/>
      <c r="IL20" s="218"/>
      <c r="IM20" s="179"/>
      <c r="IN20" s="179"/>
      <c r="IO20" s="218"/>
      <c r="IP20" s="179"/>
      <c r="IQ20" s="224"/>
      <c r="IV20" s="222"/>
    </row>
    <row r="21" spans="2:262" s="217" customFormat="1" ht="13.5" customHeight="1" x14ac:dyDescent="0.25">
      <c r="B21" s="179"/>
      <c r="C21" s="213"/>
      <c r="E21" s="185"/>
      <c r="F21" s="218"/>
      <c r="G21" s="219"/>
      <c r="H21" s="179"/>
      <c r="I21" s="218"/>
      <c r="J21" s="219"/>
      <c r="K21" s="219"/>
      <c r="L21" s="219"/>
      <c r="M21" s="219"/>
      <c r="P21" s="222"/>
      <c r="Q21" s="185"/>
      <c r="R21" s="219"/>
      <c r="S21" s="219"/>
      <c r="U21" s="219"/>
      <c r="V21" s="219"/>
      <c r="W21" s="213"/>
      <c r="Y21" s="185"/>
      <c r="Z21" s="218"/>
      <c r="AA21" s="218"/>
      <c r="AB21" s="179"/>
      <c r="AC21" s="218"/>
      <c r="AD21" s="218"/>
      <c r="AE21" s="185"/>
      <c r="AF21" s="219"/>
      <c r="AG21" s="219"/>
      <c r="AJ21" s="222"/>
      <c r="AK21" s="185"/>
      <c r="AM21" s="219"/>
      <c r="AO21" s="219"/>
      <c r="AP21" s="219"/>
      <c r="AQ21" s="213"/>
      <c r="AS21" s="185"/>
      <c r="AT21" s="218"/>
      <c r="AU21" s="218"/>
      <c r="AV21" s="179"/>
      <c r="AW21" s="218"/>
      <c r="AX21" s="218"/>
      <c r="AY21" s="185"/>
      <c r="AZ21" s="219"/>
      <c r="BA21" s="219"/>
      <c r="BD21" s="222"/>
      <c r="BE21" s="185"/>
      <c r="BF21" s="219"/>
      <c r="BG21" s="219"/>
      <c r="BI21" s="219"/>
      <c r="BJ21" s="219"/>
      <c r="BK21" s="213"/>
      <c r="BM21" s="185"/>
      <c r="BN21" s="218"/>
      <c r="BO21" s="218"/>
      <c r="BP21" s="179"/>
      <c r="BQ21" s="218"/>
      <c r="BR21" s="218"/>
      <c r="BS21" s="185"/>
      <c r="BT21" s="219"/>
      <c r="BU21" s="219"/>
      <c r="BX21" s="222"/>
      <c r="BY21" s="185"/>
      <c r="BZ21" s="219"/>
      <c r="CA21" s="219"/>
      <c r="CC21" s="219"/>
      <c r="CD21" s="219"/>
      <c r="CE21" s="185"/>
      <c r="CG21" s="185"/>
      <c r="CH21" s="218"/>
      <c r="CI21" s="218"/>
      <c r="CJ21" s="179"/>
      <c r="CK21" s="218"/>
      <c r="CL21" s="218"/>
      <c r="CM21" s="185"/>
      <c r="CN21" s="219"/>
      <c r="CO21" s="219"/>
      <c r="CR21" s="222"/>
      <c r="CS21" s="185"/>
      <c r="CT21" s="219"/>
      <c r="CU21" s="219"/>
      <c r="CW21" s="219"/>
      <c r="CX21" s="219"/>
      <c r="CY21" s="213"/>
      <c r="DA21" s="185"/>
      <c r="DB21" s="218"/>
      <c r="DC21" s="218"/>
      <c r="DD21" s="179"/>
      <c r="DE21" s="218"/>
      <c r="DF21" s="218"/>
      <c r="DG21" s="185"/>
      <c r="DH21" s="219"/>
      <c r="DI21" s="219"/>
      <c r="DL21" s="222"/>
      <c r="DM21" s="185"/>
      <c r="DN21" s="219"/>
      <c r="DO21" s="219"/>
      <c r="DQ21" s="219"/>
      <c r="DR21" s="219"/>
      <c r="DS21" s="213"/>
      <c r="DU21" s="185"/>
      <c r="DV21" s="218"/>
      <c r="DW21" s="218"/>
      <c r="DX21" s="179"/>
      <c r="DY21" s="218"/>
      <c r="DZ21" s="218"/>
      <c r="EA21" s="185"/>
      <c r="EC21" s="223"/>
      <c r="EF21" s="222"/>
      <c r="EG21" s="185"/>
      <c r="EH21" s="219"/>
      <c r="EI21" s="219"/>
      <c r="EK21" s="219"/>
      <c r="EL21" s="219"/>
      <c r="EM21" s="213"/>
      <c r="EO21" s="185"/>
      <c r="EP21" s="218"/>
      <c r="EQ21" s="218"/>
      <c r="ER21" s="179"/>
      <c r="ES21" s="218"/>
      <c r="ET21" s="218"/>
      <c r="EU21" s="185"/>
      <c r="EV21" s="219"/>
      <c r="EW21" s="219"/>
      <c r="EZ21" s="222"/>
      <c r="FA21" s="185"/>
      <c r="FB21" s="219"/>
      <c r="FC21" s="219"/>
      <c r="FE21" s="219"/>
      <c r="FF21" s="219"/>
      <c r="FG21" s="213"/>
      <c r="FI21" s="185"/>
      <c r="FJ21" s="218"/>
      <c r="FK21" s="218"/>
      <c r="FL21" s="179"/>
      <c r="FM21" s="218"/>
      <c r="FN21" s="218"/>
      <c r="FO21" s="185"/>
      <c r="FP21" s="219"/>
      <c r="FQ21" s="219"/>
      <c r="FT21" s="222"/>
      <c r="FU21" s="185"/>
      <c r="FV21" s="219"/>
      <c r="FW21" s="219"/>
      <c r="FY21" s="219"/>
      <c r="FZ21" s="219"/>
      <c r="GA21" s="213"/>
      <c r="GC21" s="179"/>
      <c r="GD21" s="218"/>
      <c r="GE21" s="185"/>
      <c r="GF21" s="185"/>
      <c r="GG21" s="218"/>
      <c r="GH21" s="185"/>
      <c r="GI21" s="224"/>
      <c r="GN21" s="222"/>
      <c r="GU21" s="213"/>
      <c r="GW21" s="179"/>
      <c r="GX21" s="218"/>
      <c r="GY21" s="185"/>
      <c r="GZ21" s="185"/>
      <c r="HA21" s="218"/>
      <c r="HB21" s="185"/>
      <c r="HC21" s="224"/>
      <c r="HH21" s="222"/>
      <c r="HO21" s="213"/>
      <c r="HQ21" s="179"/>
      <c r="HR21" s="218"/>
      <c r="HS21" s="185"/>
      <c r="HT21" s="185"/>
      <c r="HU21" s="218"/>
      <c r="HV21" s="185"/>
      <c r="HW21" s="224"/>
      <c r="IB21" s="222"/>
      <c r="II21" s="213"/>
      <c r="IK21" s="179"/>
      <c r="IL21" s="218"/>
      <c r="IM21" s="185"/>
      <c r="IN21" s="185"/>
      <c r="IO21" s="218"/>
      <c r="IP21" s="185"/>
      <c r="IQ21" s="224"/>
      <c r="IV21" s="222"/>
    </row>
    <row r="22" spans="2:262" s="217" customFormat="1" ht="13.5" customHeight="1" x14ac:dyDescent="0.25">
      <c r="B22" s="179"/>
      <c r="C22" s="213"/>
      <c r="E22" s="185"/>
      <c r="F22" s="218"/>
      <c r="G22" s="219"/>
      <c r="H22" s="179"/>
      <c r="I22" s="218"/>
      <c r="J22" s="219"/>
      <c r="K22" s="219"/>
      <c r="L22" s="219"/>
      <c r="M22" s="219"/>
      <c r="P22" s="222"/>
      <c r="Q22" s="185"/>
      <c r="R22" s="219"/>
      <c r="S22" s="219"/>
      <c r="U22" s="219"/>
      <c r="V22" s="219"/>
      <c r="W22" s="213"/>
      <c r="Y22" s="185"/>
      <c r="Z22" s="218"/>
      <c r="AA22" s="218"/>
      <c r="AB22" s="179"/>
      <c r="AC22" s="218"/>
      <c r="AD22" s="218"/>
      <c r="AE22" s="185"/>
      <c r="AF22" s="219"/>
      <c r="AG22" s="219"/>
      <c r="AJ22" s="222"/>
      <c r="AK22" s="185"/>
      <c r="AM22" s="219"/>
      <c r="AO22" s="219"/>
      <c r="AP22" s="219"/>
      <c r="AQ22" s="213"/>
      <c r="AS22" s="185"/>
      <c r="AT22" s="218"/>
      <c r="AU22" s="218"/>
      <c r="AV22" s="179"/>
      <c r="AW22" s="218"/>
      <c r="AX22" s="218"/>
      <c r="AY22" s="185"/>
      <c r="AZ22" s="219"/>
      <c r="BA22" s="219"/>
      <c r="BD22" s="222"/>
      <c r="BE22" s="185"/>
      <c r="BF22" s="219"/>
      <c r="BG22" s="219"/>
      <c r="BI22" s="219"/>
      <c r="BJ22" s="219"/>
      <c r="BK22" s="213"/>
      <c r="BM22" s="185"/>
      <c r="BN22" s="218"/>
      <c r="BO22" s="218"/>
      <c r="BP22" s="179"/>
      <c r="BQ22" s="218"/>
      <c r="BR22" s="218"/>
      <c r="BS22" s="185"/>
      <c r="BT22" s="219"/>
      <c r="BU22" s="219"/>
      <c r="BX22" s="222"/>
      <c r="BY22" s="185"/>
      <c r="BZ22" s="219"/>
      <c r="CA22" s="219"/>
      <c r="CC22" s="219"/>
      <c r="CD22" s="219"/>
      <c r="CE22" s="185"/>
      <c r="CG22" s="185"/>
      <c r="CH22" s="218"/>
      <c r="CI22" s="218"/>
      <c r="CJ22" s="179"/>
      <c r="CK22" s="218"/>
      <c r="CL22" s="218"/>
      <c r="CM22" s="185"/>
      <c r="CN22" s="219"/>
      <c r="CO22" s="219"/>
      <c r="CR22" s="222"/>
      <c r="CS22" s="185"/>
      <c r="CT22" s="219"/>
      <c r="CU22" s="219"/>
      <c r="CW22" s="219"/>
      <c r="CX22" s="219"/>
      <c r="CY22" s="213"/>
      <c r="DA22" s="185"/>
      <c r="DB22" s="218"/>
      <c r="DC22" s="218"/>
      <c r="DD22" s="179"/>
      <c r="DE22" s="218"/>
      <c r="DF22" s="218"/>
      <c r="DG22" s="185"/>
      <c r="DH22" s="219"/>
      <c r="DI22" s="219"/>
      <c r="DL22" s="222"/>
      <c r="DM22" s="185"/>
      <c r="DN22" s="219"/>
      <c r="DO22" s="219"/>
      <c r="DQ22" s="219"/>
      <c r="DR22" s="219"/>
      <c r="DS22" s="213"/>
      <c r="DU22" s="185"/>
      <c r="DV22" s="218"/>
      <c r="DW22" s="218"/>
      <c r="DX22" s="179"/>
      <c r="DY22" s="218"/>
      <c r="DZ22" s="218"/>
      <c r="EA22" s="185"/>
      <c r="EC22" s="223"/>
      <c r="EF22" s="222"/>
      <c r="EG22" s="185"/>
      <c r="EH22" s="219"/>
      <c r="EI22" s="219"/>
      <c r="EK22" s="219"/>
      <c r="EL22" s="219"/>
      <c r="EM22" s="213"/>
      <c r="EO22" s="185"/>
      <c r="EP22" s="218"/>
      <c r="EQ22" s="218"/>
      <c r="ER22" s="179"/>
      <c r="ES22" s="218"/>
      <c r="ET22" s="218"/>
      <c r="EU22" s="185"/>
      <c r="EV22" s="219"/>
      <c r="EW22" s="219"/>
      <c r="EZ22" s="222"/>
      <c r="FA22" s="185"/>
      <c r="FB22" s="219"/>
      <c r="FC22" s="219"/>
      <c r="FE22" s="219"/>
      <c r="FF22" s="219"/>
      <c r="FG22" s="213"/>
      <c r="FI22" s="185"/>
      <c r="FJ22" s="218"/>
      <c r="FK22" s="218"/>
      <c r="FL22" s="179"/>
      <c r="FM22" s="218"/>
      <c r="FN22" s="218"/>
      <c r="FO22" s="185"/>
      <c r="FP22" s="219"/>
      <c r="FQ22" s="219"/>
      <c r="FT22" s="222"/>
      <c r="FU22" s="185"/>
      <c r="FV22" s="219"/>
      <c r="FW22" s="219"/>
      <c r="FY22" s="219"/>
      <c r="FZ22" s="219"/>
      <c r="GA22" s="213"/>
      <c r="GC22" s="185"/>
      <c r="GD22" s="218"/>
      <c r="GE22" s="179"/>
      <c r="GF22" s="179"/>
      <c r="GG22" s="218"/>
      <c r="GH22" s="179"/>
      <c r="GI22" s="224"/>
      <c r="GN22" s="222"/>
      <c r="GU22" s="213"/>
      <c r="GW22" s="185"/>
      <c r="GX22" s="218"/>
      <c r="GY22" s="179"/>
      <c r="GZ22" s="179"/>
      <c r="HA22" s="218"/>
      <c r="HB22" s="179"/>
      <c r="HC22" s="224"/>
      <c r="HH22" s="222"/>
      <c r="HO22" s="213"/>
      <c r="HQ22" s="185"/>
      <c r="HR22" s="218"/>
      <c r="HS22" s="179"/>
      <c r="HT22" s="179"/>
      <c r="HU22" s="218"/>
      <c r="HV22" s="179"/>
      <c r="HW22" s="224"/>
      <c r="IB22" s="222"/>
      <c r="II22" s="213"/>
      <c r="IK22" s="185"/>
      <c r="IL22" s="218"/>
      <c r="IM22" s="179"/>
      <c r="IN22" s="179"/>
      <c r="IO22" s="218"/>
      <c r="IP22" s="179"/>
      <c r="IQ22" s="224"/>
      <c r="IV22" s="222"/>
    </row>
    <row r="23" spans="2:262" s="217" customFormat="1" ht="13.5" customHeight="1" x14ac:dyDescent="0.25">
      <c r="B23" s="179"/>
      <c r="C23" s="213"/>
      <c r="E23" s="185"/>
      <c r="F23" s="218"/>
      <c r="G23" s="219"/>
      <c r="H23" s="179"/>
      <c r="I23" s="218"/>
      <c r="J23" s="219"/>
      <c r="K23" s="219"/>
      <c r="L23" s="219"/>
      <c r="M23" s="219"/>
      <c r="P23" s="222"/>
      <c r="Q23" s="185"/>
      <c r="R23" s="219"/>
      <c r="S23" s="219"/>
      <c r="U23" s="219"/>
      <c r="V23" s="219"/>
      <c r="W23" s="213"/>
      <c r="Y23" s="185"/>
      <c r="Z23" s="218"/>
      <c r="AA23" s="218"/>
      <c r="AB23" s="179"/>
      <c r="AC23" s="218"/>
      <c r="AD23" s="218"/>
      <c r="AE23" s="185"/>
      <c r="AF23" s="219"/>
      <c r="AG23" s="219"/>
      <c r="AJ23" s="222"/>
      <c r="AK23" s="185"/>
      <c r="AM23" s="219"/>
      <c r="AO23" s="219"/>
      <c r="AP23" s="219"/>
      <c r="AQ23" s="213"/>
      <c r="AS23" s="185"/>
      <c r="AT23" s="218"/>
      <c r="AU23" s="218"/>
      <c r="AV23" s="179"/>
      <c r="AW23" s="218"/>
      <c r="AX23" s="218"/>
      <c r="AY23" s="185"/>
      <c r="AZ23" s="219"/>
      <c r="BA23" s="219"/>
      <c r="BD23" s="222"/>
      <c r="BE23" s="185"/>
      <c r="BF23" s="219"/>
      <c r="BG23" s="219"/>
      <c r="BI23" s="219"/>
      <c r="BJ23" s="219"/>
      <c r="BK23" s="213"/>
      <c r="BM23" s="185"/>
      <c r="BN23" s="218"/>
      <c r="BO23" s="218"/>
      <c r="BP23" s="179"/>
      <c r="BQ23" s="218"/>
      <c r="BR23" s="218"/>
      <c r="BS23" s="185"/>
      <c r="BT23" s="219"/>
      <c r="BU23" s="219"/>
      <c r="BX23" s="222"/>
      <c r="BY23" s="185"/>
      <c r="BZ23" s="219"/>
      <c r="CA23" s="219"/>
      <c r="CC23" s="219"/>
      <c r="CD23" s="219"/>
      <c r="CE23" s="185"/>
      <c r="CG23" s="185"/>
      <c r="CH23" s="218"/>
      <c r="CI23" s="218"/>
      <c r="CJ23" s="179"/>
      <c r="CK23" s="218"/>
      <c r="CL23" s="218"/>
      <c r="CM23" s="185"/>
      <c r="CN23" s="219"/>
      <c r="CO23" s="219"/>
      <c r="CR23" s="222"/>
      <c r="CS23" s="185"/>
      <c r="CT23" s="219"/>
      <c r="CU23" s="219"/>
      <c r="CW23" s="219"/>
      <c r="CX23" s="219"/>
      <c r="CY23" s="213"/>
      <c r="DA23" s="185"/>
      <c r="DB23" s="218"/>
      <c r="DC23" s="218"/>
      <c r="DD23" s="179"/>
      <c r="DE23" s="218"/>
      <c r="DF23" s="218"/>
      <c r="DG23" s="185"/>
      <c r="DH23" s="219"/>
      <c r="DI23" s="219"/>
      <c r="DL23" s="222"/>
      <c r="DM23" s="185"/>
      <c r="DN23" s="219"/>
      <c r="DO23" s="219"/>
      <c r="DQ23" s="219"/>
      <c r="DR23" s="219"/>
      <c r="DS23" s="213"/>
      <c r="DU23" s="185"/>
      <c r="DV23" s="218"/>
      <c r="DW23" s="218"/>
      <c r="DX23" s="179"/>
      <c r="DY23" s="218"/>
      <c r="DZ23" s="218"/>
      <c r="EA23" s="185"/>
      <c r="EC23" s="223"/>
      <c r="EF23" s="222"/>
      <c r="EG23" s="185"/>
      <c r="EH23" s="219"/>
      <c r="EI23" s="219"/>
      <c r="EK23" s="219"/>
      <c r="EL23" s="219"/>
      <c r="EM23" s="213"/>
      <c r="EO23" s="185"/>
      <c r="EP23" s="218"/>
      <c r="EQ23" s="218"/>
      <c r="ER23" s="179"/>
      <c r="ES23" s="218"/>
      <c r="ET23" s="218"/>
      <c r="EU23" s="185"/>
      <c r="EV23" s="219"/>
      <c r="EW23" s="219"/>
      <c r="EZ23" s="222"/>
      <c r="FA23" s="185"/>
      <c r="FB23" s="219"/>
      <c r="FC23" s="219"/>
      <c r="FE23" s="219"/>
      <c r="FF23" s="219"/>
      <c r="FG23" s="213"/>
      <c r="FI23" s="185"/>
      <c r="FJ23" s="218"/>
      <c r="FK23" s="218"/>
      <c r="FL23" s="179"/>
      <c r="FM23" s="218"/>
      <c r="FN23" s="218"/>
      <c r="FO23" s="185"/>
      <c r="FP23" s="219"/>
      <c r="FQ23" s="219"/>
      <c r="FT23" s="222"/>
      <c r="FU23" s="185"/>
      <c r="FV23" s="219"/>
      <c r="FW23" s="219"/>
      <c r="FY23" s="219"/>
      <c r="FZ23" s="219"/>
      <c r="GA23" s="213"/>
      <c r="GC23" s="179"/>
      <c r="GD23" s="218"/>
      <c r="GE23" s="179"/>
      <c r="GF23" s="179"/>
      <c r="GG23" s="218"/>
      <c r="GH23" s="179"/>
      <c r="GI23" s="224"/>
      <c r="GN23" s="222"/>
      <c r="GU23" s="213"/>
      <c r="GW23" s="179"/>
      <c r="GX23" s="218"/>
      <c r="GY23" s="179"/>
      <c r="GZ23" s="179"/>
      <c r="HA23" s="218"/>
      <c r="HB23" s="179"/>
      <c r="HC23" s="224"/>
      <c r="HH23" s="222"/>
      <c r="HO23" s="213"/>
      <c r="HQ23" s="179"/>
      <c r="HR23" s="218"/>
      <c r="HS23" s="179"/>
      <c r="HT23" s="179"/>
      <c r="HU23" s="218"/>
      <c r="HV23" s="179"/>
      <c r="HW23" s="224"/>
      <c r="IB23" s="222"/>
      <c r="II23" s="213"/>
      <c r="IK23" s="179"/>
      <c r="IL23" s="218"/>
      <c r="IM23" s="179"/>
      <c r="IN23" s="179"/>
      <c r="IO23" s="218"/>
      <c r="IP23" s="179"/>
      <c r="IQ23" s="224"/>
      <c r="IV23" s="222"/>
    </row>
    <row r="24" spans="2:262" s="217" customFormat="1" ht="13.5" customHeight="1" x14ac:dyDescent="0.25">
      <c r="B24" s="179"/>
      <c r="C24" s="213"/>
      <c r="E24" s="185"/>
      <c r="F24" s="218"/>
      <c r="G24" s="219"/>
      <c r="H24" s="179"/>
      <c r="I24" s="218"/>
      <c r="J24" s="219"/>
      <c r="K24" s="219"/>
      <c r="L24" s="219"/>
      <c r="M24" s="219"/>
      <c r="P24" s="222"/>
      <c r="Q24" s="185"/>
      <c r="R24" s="219"/>
      <c r="S24" s="219"/>
      <c r="U24" s="219"/>
      <c r="V24" s="219"/>
      <c r="W24" s="213"/>
      <c r="Y24" s="185"/>
      <c r="Z24" s="218"/>
      <c r="AA24" s="218"/>
      <c r="AB24" s="179"/>
      <c r="AC24" s="218"/>
      <c r="AD24" s="218"/>
      <c r="AE24" s="185"/>
      <c r="AF24" s="219"/>
      <c r="AG24" s="219"/>
      <c r="AJ24" s="222"/>
      <c r="AK24" s="185"/>
      <c r="AM24" s="219"/>
      <c r="AO24" s="219"/>
      <c r="AP24" s="219"/>
      <c r="AQ24" s="213"/>
      <c r="AS24" s="185"/>
      <c r="AT24" s="218"/>
      <c r="AU24" s="218"/>
      <c r="AV24" s="179"/>
      <c r="AW24" s="218"/>
      <c r="AX24" s="218"/>
      <c r="AY24" s="185"/>
      <c r="AZ24" s="219"/>
      <c r="BA24" s="219"/>
      <c r="BD24" s="222"/>
      <c r="BE24" s="185"/>
      <c r="BF24" s="219"/>
      <c r="BG24" s="219"/>
      <c r="BI24" s="219"/>
      <c r="BJ24" s="219"/>
      <c r="BK24" s="213"/>
      <c r="BM24" s="185"/>
      <c r="BN24" s="218"/>
      <c r="BO24" s="218"/>
      <c r="BP24" s="179"/>
      <c r="BQ24" s="218"/>
      <c r="BR24" s="218"/>
      <c r="BS24" s="185"/>
      <c r="BT24" s="219"/>
      <c r="BU24" s="219"/>
      <c r="BX24" s="222"/>
      <c r="BY24" s="185"/>
      <c r="BZ24" s="219"/>
      <c r="CA24" s="219"/>
      <c r="CC24" s="219"/>
      <c r="CD24" s="219"/>
      <c r="CE24" s="185"/>
      <c r="CG24" s="185"/>
      <c r="CH24" s="218"/>
      <c r="CI24" s="218"/>
      <c r="CJ24" s="179"/>
      <c r="CK24" s="218"/>
      <c r="CL24" s="218"/>
      <c r="CM24" s="185"/>
      <c r="CN24" s="219"/>
      <c r="CO24" s="219"/>
      <c r="CR24" s="222"/>
      <c r="CS24" s="185"/>
      <c r="CT24" s="219"/>
      <c r="CU24" s="219"/>
      <c r="CW24" s="219"/>
      <c r="CX24" s="219"/>
      <c r="CY24" s="213"/>
      <c r="DA24" s="185"/>
      <c r="DB24" s="218"/>
      <c r="DC24" s="218"/>
      <c r="DD24" s="179"/>
      <c r="DE24" s="218"/>
      <c r="DF24" s="218"/>
      <c r="DG24" s="185"/>
      <c r="DH24" s="219"/>
      <c r="DI24" s="219"/>
      <c r="DL24" s="222"/>
      <c r="DM24" s="185"/>
      <c r="DN24" s="219"/>
      <c r="DO24" s="219"/>
      <c r="DQ24" s="219"/>
      <c r="DR24" s="219"/>
      <c r="DS24" s="213"/>
      <c r="DU24" s="185"/>
      <c r="DV24" s="218"/>
      <c r="DW24" s="218"/>
      <c r="DX24" s="179"/>
      <c r="DY24" s="218"/>
      <c r="DZ24" s="218"/>
      <c r="EA24" s="185"/>
      <c r="EC24" s="223"/>
      <c r="EF24" s="222"/>
      <c r="EG24" s="185"/>
      <c r="EH24" s="219"/>
      <c r="EI24" s="219"/>
      <c r="EK24" s="219"/>
      <c r="EL24" s="219"/>
      <c r="EM24" s="213"/>
      <c r="EO24" s="185"/>
      <c r="EP24" s="218"/>
      <c r="EQ24" s="218"/>
      <c r="ER24" s="179"/>
      <c r="ES24" s="218"/>
      <c r="ET24" s="218"/>
      <c r="EU24" s="185"/>
      <c r="EV24" s="219"/>
      <c r="EW24" s="219"/>
      <c r="EZ24" s="222"/>
      <c r="FA24" s="185"/>
      <c r="FB24" s="219"/>
      <c r="FC24" s="219"/>
      <c r="FE24" s="219"/>
      <c r="FF24" s="219"/>
      <c r="FG24" s="213"/>
      <c r="FI24" s="185"/>
      <c r="FJ24" s="218"/>
      <c r="FK24" s="218"/>
      <c r="FL24" s="179"/>
      <c r="FM24" s="218"/>
      <c r="FN24" s="218"/>
      <c r="FO24" s="185"/>
      <c r="FP24" s="219"/>
      <c r="FQ24" s="219"/>
      <c r="FT24" s="222"/>
      <c r="FU24" s="185"/>
      <c r="FV24" s="219"/>
      <c r="FW24" s="219"/>
      <c r="FY24" s="219"/>
      <c r="FZ24" s="219"/>
      <c r="GA24" s="213"/>
      <c r="GC24" s="179"/>
      <c r="GD24" s="218"/>
      <c r="GE24" s="179"/>
      <c r="GF24" s="179"/>
      <c r="GG24" s="218"/>
      <c r="GH24" s="179"/>
      <c r="GI24" s="224"/>
      <c r="GN24" s="222"/>
      <c r="GU24" s="213"/>
      <c r="GW24" s="179"/>
      <c r="GX24" s="218"/>
      <c r="GY24" s="179"/>
      <c r="GZ24" s="179"/>
      <c r="HA24" s="218"/>
      <c r="HB24" s="179"/>
      <c r="HC24" s="224"/>
      <c r="HH24" s="222"/>
      <c r="HO24" s="213"/>
      <c r="HQ24" s="179"/>
      <c r="HR24" s="218"/>
      <c r="HS24" s="179"/>
      <c r="HT24" s="179"/>
      <c r="HU24" s="218"/>
      <c r="HV24" s="179"/>
      <c r="HW24" s="224"/>
      <c r="IB24" s="222"/>
      <c r="II24" s="213"/>
      <c r="IK24" s="179"/>
      <c r="IL24" s="218"/>
      <c r="IM24" s="179"/>
      <c r="IN24" s="179"/>
      <c r="IO24" s="218"/>
      <c r="IP24" s="179"/>
      <c r="IQ24" s="224"/>
      <c r="IV24" s="222"/>
    </row>
    <row r="25" spans="2:262" s="217" customFormat="1" ht="13.5" customHeight="1" x14ac:dyDescent="0.25">
      <c r="B25" s="179"/>
      <c r="C25" s="213"/>
      <c r="E25" s="185"/>
      <c r="F25" s="218"/>
      <c r="G25" s="219"/>
      <c r="H25" s="179"/>
      <c r="I25" s="218"/>
      <c r="J25" s="219"/>
      <c r="K25" s="219"/>
      <c r="L25" s="219"/>
      <c r="M25" s="219"/>
      <c r="P25" s="222"/>
      <c r="Q25" s="185"/>
      <c r="R25" s="219"/>
      <c r="S25" s="219"/>
      <c r="U25" s="219"/>
      <c r="V25" s="219"/>
      <c r="W25" s="213"/>
      <c r="Y25" s="185"/>
      <c r="Z25" s="218"/>
      <c r="AA25" s="218"/>
      <c r="AB25" s="179"/>
      <c r="AC25" s="218"/>
      <c r="AD25" s="218"/>
      <c r="AE25" s="185"/>
      <c r="AF25" s="219"/>
      <c r="AG25" s="219"/>
      <c r="AJ25" s="222"/>
      <c r="AK25" s="185"/>
      <c r="AM25" s="219"/>
      <c r="AO25" s="219"/>
      <c r="AP25" s="219"/>
      <c r="AQ25" s="213"/>
      <c r="AS25" s="185"/>
      <c r="AT25" s="218"/>
      <c r="AU25" s="218"/>
      <c r="AV25" s="179"/>
      <c r="AW25" s="218"/>
      <c r="AX25" s="218"/>
      <c r="AY25" s="185"/>
      <c r="AZ25" s="219"/>
      <c r="BA25" s="219"/>
      <c r="BD25" s="222"/>
      <c r="BE25" s="185"/>
      <c r="BF25" s="219"/>
      <c r="BG25" s="219"/>
      <c r="BI25" s="219"/>
      <c r="BJ25" s="219"/>
      <c r="BK25" s="213"/>
      <c r="BM25" s="185"/>
      <c r="BN25" s="218"/>
      <c r="BO25" s="218"/>
      <c r="BP25" s="179"/>
      <c r="BQ25" s="218"/>
      <c r="BR25" s="218"/>
      <c r="BS25" s="185"/>
      <c r="BT25" s="219"/>
      <c r="BU25" s="219"/>
      <c r="BX25" s="222"/>
      <c r="BY25" s="185"/>
      <c r="BZ25" s="219"/>
      <c r="CA25" s="219"/>
      <c r="CC25" s="219"/>
      <c r="CD25" s="219"/>
      <c r="CE25" s="185"/>
      <c r="CG25" s="185"/>
      <c r="CH25" s="218"/>
      <c r="CI25" s="218"/>
      <c r="CJ25" s="179"/>
      <c r="CK25" s="218"/>
      <c r="CL25" s="218"/>
      <c r="CM25" s="185"/>
      <c r="CN25" s="219"/>
      <c r="CO25" s="219"/>
      <c r="CR25" s="222"/>
      <c r="CS25" s="185"/>
      <c r="CT25" s="219"/>
      <c r="CU25" s="219"/>
      <c r="CW25" s="219"/>
      <c r="CX25" s="219"/>
      <c r="CY25" s="213"/>
      <c r="DA25" s="185"/>
      <c r="DB25" s="218"/>
      <c r="DC25" s="218"/>
      <c r="DD25" s="179"/>
      <c r="DE25" s="218"/>
      <c r="DF25" s="218"/>
      <c r="DG25" s="185"/>
      <c r="DH25" s="219"/>
      <c r="DI25" s="219"/>
      <c r="DL25" s="222"/>
      <c r="DM25" s="185"/>
      <c r="DN25" s="219"/>
      <c r="DO25" s="219"/>
      <c r="DQ25" s="219"/>
      <c r="DR25" s="219"/>
      <c r="DS25" s="213"/>
      <c r="DU25" s="185"/>
      <c r="DV25" s="218"/>
      <c r="DW25" s="218"/>
      <c r="DX25" s="179"/>
      <c r="DY25" s="218"/>
      <c r="DZ25" s="218"/>
      <c r="EA25" s="185"/>
      <c r="EC25" s="223"/>
      <c r="EF25" s="222"/>
      <c r="EG25" s="185"/>
      <c r="EH25" s="219"/>
      <c r="EI25" s="219"/>
      <c r="EK25" s="219"/>
      <c r="EL25" s="219"/>
      <c r="EM25" s="213"/>
      <c r="EO25" s="185"/>
      <c r="EP25" s="218"/>
      <c r="EQ25" s="218"/>
      <c r="ER25" s="179"/>
      <c r="ES25" s="218"/>
      <c r="ET25" s="218"/>
      <c r="EU25" s="185"/>
      <c r="EV25" s="219"/>
      <c r="EW25" s="219"/>
      <c r="EZ25" s="222"/>
      <c r="FA25" s="185"/>
      <c r="FB25" s="219"/>
      <c r="FC25" s="219"/>
      <c r="FE25" s="219"/>
      <c r="FF25" s="219"/>
      <c r="FG25" s="213"/>
      <c r="FI25" s="185"/>
      <c r="FJ25" s="218"/>
      <c r="FK25" s="218"/>
      <c r="FL25" s="179"/>
      <c r="FM25" s="218"/>
      <c r="FN25" s="218"/>
      <c r="FO25" s="185"/>
      <c r="FP25" s="219"/>
      <c r="FQ25" s="219"/>
      <c r="FT25" s="222"/>
      <c r="FU25" s="185"/>
      <c r="FV25" s="219"/>
      <c r="FW25" s="219"/>
      <c r="FY25" s="219"/>
      <c r="FZ25" s="219"/>
      <c r="GA25" s="213"/>
      <c r="GC25" s="179"/>
      <c r="GD25" s="218"/>
      <c r="GE25" s="179"/>
      <c r="GF25" s="179"/>
      <c r="GG25" s="218"/>
      <c r="GH25" s="179"/>
      <c r="GI25" s="224"/>
      <c r="GN25" s="222"/>
      <c r="GU25" s="213"/>
      <c r="GW25" s="179"/>
      <c r="GX25" s="218"/>
      <c r="GY25" s="179"/>
      <c r="GZ25" s="179"/>
      <c r="HA25" s="218"/>
      <c r="HB25" s="179"/>
      <c r="HC25" s="224"/>
      <c r="HH25" s="222"/>
      <c r="HO25" s="213"/>
      <c r="HQ25" s="179"/>
      <c r="HR25" s="218"/>
      <c r="HS25" s="179"/>
      <c r="HT25" s="179"/>
      <c r="HU25" s="218"/>
      <c r="HV25" s="179"/>
      <c r="HW25" s="224"/>
      <c r="IB25" s="222"/>
      <c r="II25" s="213"/>
      <c r="IK25" s="179"/>
      <c r="IL25" s="218"/>
      <c r="IM25" s="179"/>
      <c r="IN25" s="179"/>
      <c r="IO25" s="218"/>
      <c r="IP25" s="179"/>
      <c r="IQ25" s="224"/>
      <c r="IV25" s="222"/>
    </row>
    <row r="26" spans="2:262" s="217" customFormat="1" ht="13.5" customHeight="1" x14ac:dyDescent="0.25">
      <c r="B26" s="179"/>
      <c r="C26" s="213"/>
      <c r="E26" s="185"/>
      <c r="F26" s="218"/>
      <c r="G26" s="219"/>
      <c r="H26" s="179"/>
      <c r="I26" s="218"/>
      <c r="J26" s="219"/>
      <c r="K26" s="219"/>
      <c r="L26" s="219"/>
      <c r="M26" s="219"/>
      <c r="P26" s="222"/>
      <c r="Q26" s="185"/>
      <c r="R26" s="219"/>
      <c r="S26" s="219"/>
      <c r="U26" s="219"/>
      <c r="V26" s="219"/>
      <c r="W26" s="213"/>
      <c r="Y26" s="185"/>
      <c r="Z26" s="218"/>
      <c r="AA26" s="218"/>
      <c r="AB26" s="179"/>
      <c r="AC26" s="218"/>
      <c r="AD26" s="218"/>
      <c r="AE26" s="185"/>
      <c r="AF26" s="219"/>
      <c r="AG26" s="219"/>
      <c r="AJ26" s="222"/>
      <c r="AK26" s="185"/>
      <c r="AM26" s="219"/>
      <c r="AO26" s="219"/>
      <c r="AP26" s="219"/>
      <c r="AQ26" s="213"/>
      <c r="AS26" s="185"/>
      <c r="AT26" s="218"/>
      <c r="AU26" s="218"/>
      <c r="AV26" s="179"/>
      <c r="AW26" s="218"/>
      <c r="AX26" s="218"/>
      <c r="AY26" s="185"/>
      <c r="AZ26" s="219"/>
      <c r="BA26" s="219"/>
      <c r="BD26" s="222"/>
      <c r="BE26" s="185"/>
      <c r="BF26" s="219"/>
      <c r="BG26" s="219"/>
      <c r="BI26" s="219"/>
      <c r="BJ26" s="219"/>
      <c r="BK26" s="213"/>
      <c r="BM26" s="185"/>
      <c r="BN26" s="218"/>
      <c r="BO26" s="218"/>
      <c r="BP26" s="179"/>
      <c r="BQ26" s="218"/>
      <c r="BR26" s="218"/>
      <c r="BS26" s="185"/>
      <c r="BT26" s="219"/>
      <c r="BU26" s="219"/>
      <c r="BX26" s="222"/>
      <c r="BY26" s="185"/>
      <c r="BZ26" s="219"/>
      <c r="CA26" s="219"/>
      <c r="CC26" s="219"/>
      <c r="CD26" s="219"/>
      <c r="CE26" s="185"/>
      <c r="CG26" s="185"/>
      <c r="CH26" s="218"/>
      <c r="CI26" s="218"/>
      <c r="CJ26" s="179"/>
      <c r="CK26" s="218"/>
      <c r="CL26" s="218"/>
      <c r="CM26" s="185"/>
      <c r="CN26" s="219"/>
      <c r="CO26" s="219"/>
      <c r="CR26" s="222"/>
      <c r="CS26" s="185"/>
      <c r="CT26" s="219"/>
      <c r="CU26" s="219"/>
      <c r="CW26" s="219"/>
      <c r="CX26" s="219"/>
      <c r="CY26" s="213"/>
      <c r="DA26" s="185"/>
      <c r="DB26" s="218"/>
      <c r="DC26" s="218"/>
      <c r="DD26" s="179"/>
      <c r="DE26" s="218"/>
      <c r="DF26" s="218"/>
      <c r="DG26" s="185"/>
      <c r="DH26" s="219"/>
      <c r="DI26" s="219"/>
      <c r="DL26" s="222"/>
      <c r="DM26" s="185"/>
      <c r="DN26" s="219"/>
      <c r="DO26" s="219"/>
      <c r="DQ26" s="219"/>
      <c r="DR26" s="219"/>
      <c r="DS26" s="213"/>
      <c r="DU26" s="185"/>
      <c r="DV26" s="218"/>
      <c r="DW26" s="218"/>
      <c r="DX26" s="179"/>
      <c r="DY26" s="218"/>
      <c r="DZ26" s="218"/>
      <c r="EA26" s="185"/>
      <c r="EC26" s="223"/>
      <c r="EF26" s="222"/>
      <c r="EG26" s="185"/>
      <c r="EH26" s="219"/>
      <c r="EI26" s="219"/>
      <c r="EK26" s="219"/>
      <c r="EL26" s="219"/>
      <c r="EM26" s="213"/>
      <c r="EO26" s="185"/>
      <c r="EP26" s="218"/>
      <c r="EQ26" s="218"/>
      <c r="ER26" s="179"/>
      <c r="ES26" s="218"/>
      <c r="ET26" s="218"/>
      <c r="EU26" s="185"/>
      <c r="EV26" s="219"/>
      <c r="EW26" s="219"/>
      <c r="EZ26" s="222"/>
      <c r="FA26" s="185"/>
      <c r="FB26" s="219"/>
      <c r="FC26" s="219"/>
      <c r="FE26" s="219"/>
      <c r="FF26" s="219"/>
      <c r="FG26" s="213"/>
      <c r="FI26" s="185"/>
      <c r="FJ26" s="218"/>
      <c r="FK26" s="218"/>
      <c r="FL26" s="179"/>
      <c r="FM26" s="218"/>
      <c r="FN26" s="218"/>
      <c r="FO26" s="185"/>
      <c r="FP26" s="219"/>
      <c r="FQ26" s="219"/>
      <c r="FT26" s="222"/>
      <c r="FU26" s="185"/>
      <c r="FV26" s="219"/>
      <c r="FW26" s="219"/>
      <c r="FY26" s="219"/>
      <c r="FZ26" s="219"/>
      <c r="GA26" s="213"/>
      <c r="GC26" s="179"/>
      <c r="GD26" s="218"/>
      <c r="GE26" s="179"/>
      <c r="GF26" s="179"/>
      <c r="GG26" s="218"/>
      <c r="GH26" s="179"/>
      <c r="GI26" s="224"/>
      <c r="GN26" s="222"/>
      <c r="GU26" s="213"/>
      <c r="GW26" s="179"/>
      <c r="GX26" s="218"/>
      <c r="GY26" s="179"/>
      <c r="GZ26" s="179"/>
      <c r="HA26" s="218"/>
      <c r="HB26" s="179"/>
      <c r="HC26" s="224"/>
      <c r="HH26" s="222"/>
      <c r="HO26" s="213"/>
      <c r="HQ26" s="179"/>
      <c r="HR26" s="218"/>
      <c r="HS26" s="179"/>
      <c r="HT26" s="179"/>
      <c r="HU26" s="218"/>
      <c r="HV26" s="179"/>
      <c r="HW26" s="224"/>
      <c r="IB26" s="222"/>
      <c r="II26" s="213"/>
      <c r="IK26" s="179"/>
      <c r="IL26" s="218"/>
      <c r="IM26" s="179"/>
      <c r="IN26" s="179"/>
      <c r="IO26" s="218"/>
      <c r="IP26" s="179"/>
      <c r="IQ26" s="224"/>
      <c r="IV26" s="222"/>
    </row>
    <row r="27" spans="2:262" s="217" customFormat="1" ht="13.5" customHeight="1" x14ac:dyDescent="0.25">
      <c r="B27" s="179"/>
      <c r="C27" s="213"/>
      <c r="E27" s="185"/>
      <c r="F27" s="218"/>
      <c r="G27" s="219"/>
      <c r="H27" s="179"/>
      <c r="I27" s="218"/>
      <c r="J27" s="219"/>
      <c r="K27" s="219"/>
      <c r="L27" s="219"/>
      <c r="M27" s="219"/>
      <c r="P27" s="222"/>
      <c r="Q27" s="185"/>
      <c r="R27" s="219"/>
      <c r="S27" s="219"/>
      <c r="U27" s="219"/>
      <c r="V27" s="219"/>
      <c r="W27" s="213"/>
      <c r="Y27" s="185"/>
      <c r="Z27" s="218"/>
      <c r="AA27" s="218"/>
      <c r="AB27" s="179"/>
      <c r="AC27" s="218"/>
      <c r="AD27" s="218"/>
      <c r="AE27" s="185"/>
      <c r="AF27" s="219"/>
      <c r="AG27" s="219"/>
      <c r="AJ27" s="222"/>
      <c r="AK27" s="185"/>
      <c r="AM27" s="219"/>
      <c r="AO27" s="219"/>
      <c r="AP27" s="219"/>
      <c r="AQ27" s="213"/>
      <c r="AS27" s="185"/>
      <c r="AT27" s="218"/>
      <c r="AU27" s="218"/>
      <c r="AV27" s="179"/>
      <c r="AW27" s="218"/>
      <c r="AX27" s="218"/>
      <c r="AY27" s="185"/>
      <c r="AZ27" s="219"/>
      <c r="BA27" s="219"/>
      <c r="BD27" s="222"/>
      <c r="BE27" s="185"/>
      <c r="BF27" s="219"/>
      <c r="BG27" s="219"/>
      <c r="BI27" s="219"/>
      <c r="BJ27" s="219"/>
      <c r="BK27" s="213"/>
      <c r="BM27" s="185"/>
      <c r="BN27" s="218"/>
      <c r="BO27" s="218"/>
      <c r="BP27" s="179"/>
      <c r="BQ27" s="218"/>
      <c r="BR27" s="218"/>
      <c r="BS27" s="185"/>
      <c r="BT27" s="219"/>
      <c r="BU27" s="219"/>
      <c r="BX27" s="222"/>
      <c r="BY27" s="185"/>
      <c r="BZ27" s="219"/>
      <c r="CA27" s="219"/>
      <c r="CC27" s="219"/>
      <c r="CD27" s="219"/>
      <c r="CE27" s="185"/>
      <c r="CG27" s="185"/>
      <c r="CH27" s="218"/>
      <c r="CI27" s="218"/>
      <c r="CJ27" s="179"/>
      <c r="CK27" s="218"/>
      <c r="CL27" s="218"/>
      <c r="CM27" s="185"/>
      <c r="CN27" s="219"/>
      <c r="CO27" s="219"/>
      <c r="CR27" s="222"/>
      <c r="CS27" s="185"/>
      <c r="CT27" s="219"/>
      <c r="CU27" s="219"/>
      <c r="CW27" s="219"/>
      <c r="CX27" s="219"/>
      <c r="CY27" s="213"/>
      <c r="DA27" s="185"/>
      <c r="DB27" s="218"/>
      <c r="DC27" s="218"/>
      <c r="DD27" s="179"/>
      <c r="DE27" s="218"/>
      <c r="DF27" s="218"/>
      <c r="DG27" s="185"/>
      <c r="DH27" s="219"/>
      <c r="DI27" s="219"/>
      <c r="DL27" s="222"/>
      <c r="DM27" s="185"/>
      <c r="DN27" s="219"/>
      <c r="DO27" s="219"/>
      <c r="DQ27" s="219"/>
      <c r="DR27" s="219"/>
      <c r="DS27" s="213"/>
      <c r="DU27" s="185"/>
      <c r="DV27" s="218"/>
      <c r="DW27" s="218"/>
      <c r="DX27" s="179"/>
      <c r="DY27" s="218"/>
      <c r="DZ27" s="218"/>
      <c r="EA27" s="185"/>
      <c r="EC27" s="223"/>
      <c r="EF27" s="222"/>
      <c r="EG27" s="185"/>
      <c r="EH27" s="219"/>
      <c r="EI27" s="219"/>
      <c r="EK27" s="219"/>
      <c r="EL27" s="219"/>
      <c r="EM27" s="213"/>
      <c r="EO27" s="185"/>
      <c r="EP27" s="218"/>
      <c r="EQ27" s="218"/>
      <c r="ER27" s="179"/>
      <c r="ES27" s="218"/>
      <c r="ET27" s="218"/>
      <c r="EU27" s="185"/>
      <c r="EV27" s="219"/>
      <c r="EW27" s="219"/>
      <c r="EZ27" s="222"/>
      <c r="FA27" s="185"/>
      <c r="FB27" s="219"/>
      <c r="FC27" s="219"/>
      <c r="FE27" s="219"/>
      <c r="FF27" s="219"/>
      <c r="FG27" s="213"/>
      <c r="FI27" s="185"/>
      <c r="FJ27" s="218"/>
      <c r="FK27" s="218"/>
      <c r="FL27" s="179"/>
      <c r="FM27" s="218"/>
      <c r="FN27" s="218"/>
      <c r="FO27" s="185"/>
      <c r="FP27" s="219"/>
      <c r="FQ27" s="219"/>
      <c r="FT27" s="222"/>
      <c r="FU27" s="185"/>
      <c r="FV27" s="219"/>
      <c r="FW27" s="219"/>
      <c r="FY27" s="219"/>
      <c r="FZ27" s="219"/>
      <c r="GA27" s="180"/>
      <c r="GB27" s="227"/>
      <c r="GC27" s="227"/>
      <c r="GD27" s="228"/>
      <c r="GE27" s="185"/>
      <c r="GF27" s="185"/>
      <c r="GG27" s="218"/>
      <c r="GH27" s="185"/>
      <c r="GI27" s="202"/>
      <c r="GJ27" s="179"/>
      <c r="GK27" s="179"/>
      <c r="GL27" s="179"/>
      <c r="GM27" s="179"/>
      <c r="GN27" s="203"/>
      <c r="GO27" s="179"/>
      <c r="GP27" s="179"/>
      <c r="GQ27" s="179"/>
      <c r="GR27" s="179"/>
      <c r="GS27" s="179"/>
      <c r="GT27" s="179"/>
      <c r="GU27" s="180"/>
      <c r="GV27" s="227"/>
      <c r="GW27" s="227"/>
      <c r="GX27" s="228"/>
      <c r="GY27" s="185"/>
      <c r="GZ27" s="185"/>
      <c r="HA27" s="218"/>
      <c r="HB27" s="185"/>
      <c r="HC27" s="202"/>
      <c r="HD27" s="179"/>
      <c r="HE27" s="179"/>
      <c r="HF27" s="179"/>
      <c r="HG27" s="179"/>
      <c r="HH27" s="203"/>
      <c r="HI27" s="179"/>
      <c r="HJ27" s="179"/>
      <c r="HK27" s="179"/>
      <c r="HL27" s="179"/>
      <c r="HM27" s="179"/>
      <c r="HN27" s="179"/>
      <c r="HO27" s="180"/>
      <c r="HP27" s="227"/>
      <c r="HQ27" s="227"/>
      <c r="HR27" s="228"/>
      <c r="HS27" s="185"/>
      <c r="HT27" s="185"/>
      <c r="HU27" s="218"/>
      <c r="HV27" s="185"/>
      <c r="HW27" s="202"/>
      <c r="HX27" s="179"/>
      <c r="HY27" s="179"/>
      <c r="HZ27" s="179"/>
      <c r="IA27" s="179"/>
      <c r="IB27" s="203"/>
      <c r="IC27" s="179"/>
      <c r="ID27" s="179"/>
      <c r="IE27" s="179"/>
      <c r="IF27" s="179"/>
      <c r="IG27" s="179"/>
      <c r="IH27" s="179"/>
      <c r="II27" s="180"/>
      <c r="IJ27" s="227"/>
      <c r="IK27" s="227"/>
      <c r="IL27" s="228"/>
      <c r="IM27" s="185"/>
      <c r="IN27" s="185"/>
      <c r="IO27" s="218"/>
      <c r="IP27" s="185"/>
      <c r="IQ27" s="202"/>
      <c r="IR27" s="179"/>
      <c r="IS27" s="179"/>
      <c r="IT27" s="179"/>
      <c r="IU27" s="179"/>
      <c r="IV27" s="203"/>
      <c r="IW27" s="179"/>
      <c r="IX27" s="179"/>
      <c r="IY27" s="179"/>
      <c r="IZ27" s="179"/>
      <c r="JA27" s="179"/>
      <c r="JB27" s="179"/>
    </row>
    <row r="28" spans="2:262" s="217" customFormat="1" ht="13.5" customHeight="1" x14ac:dyDescent="0.25">
      <c r="B28" s="179"/>
      <c r="C28" s="213"/>
      <c r="E28" s="185"/>
      <c r="F28" s="218"/>
      <c r="G28" s="219"/>
      <c r="H28" s="179"/>
      <c r="I28" s="218"/>
      <c r="J28" s="219"/>
      <c r="K28" s="219"/>
      <c r="L28" s="219"/>
      <c r="M28" s="219"/>
      <c r="P28" s="222"/>
      <c r="Q28" s="185"/>
      <c r="R28" s="219"/>
      <c r="S28" s="219"/>
      <c r="U28" s="219"/>
      <c r="V28" s="219"/>
      <c r="W28" s="213"/>
      <c r="Y28" s="185"/>
      <c r="Z28" s="218"/>
      <c r="AA28" s="218"/>
      <c r="AB28" s="179"/>
      <c r="AC28" s="218"/>
      <c r="AD28" s="218"/>
      <c r="AE28" s="185"/>
      <c r="AF28" s="219"/>
      <c r="AG28" s="219"/>
      <c r="AJ28" s="222"/>
      <c r="AK28" s="185"/>
      <c r="AM28" s="219"/>
      <c r="AO28" s="219"/>
      <c r="AP28" s="219"/>
      <c r="AQ28" s="213"/>
      <c r="AS28" s="185"/>
      <c r="AT28" s="218"/>
      <c r="AU28" s="218"/>
      <c r="AV28" s="179"/>
      <c r="AW28" s="218"/>
      <c r="AX28" s="218"/>
      <c r="AY28" s="185"/>
      <c r="AZ28" s="219"/>
      <c r="BA28" s="219"/>
      <c r="BD28" s="222"/>
      <c r="BE28" s="185"/>
      <c r="BF28" s="219"/>
      <c r="BG28" s="219"/>
      <c r="BI28" s="219"/>
      <c r="BJ28" s="219"/>
      <c r="BK28" s="213"/>
      <c r="BM28" s="185"/>
      <c r="BN28" s="218"/>
      <c r="BO28" s="218"/>
      <c r="BP28" s="179"/>
      <c r="BQ28" s="218"/>
      <c r="BR28" s="218"/>
      <c r="BS28" s="185"/>
      <c r="BT28" s="219"/>
      <c r="BU28" s="219"/>
      <c r="BX28" s="222"/>
      <c r="BY28" s="185"/>
      <c r="BZ28" s="219"/>
      <c r="CA28" s="219"/>
      <c r="CC28" s="219"/>
      <c r="CD28" s="219"/>
      <c r="CE28" s="185"/>
      <c r="CG28" s="185"/>
      <c r="CH28" s="218"/>
      <c r="CI28" s="218"/>
      <c r="CJ28" s="179"/>
      <c r="CK28" s="218"/>
      <c r="CL28" s="218"/>
      <c r="CM28" s="185"/>
      <c r="CN28" s="219"/>
      <c r="CO28" s="219"/>
      <c r="CR28" s="222"/>
      <c r="CS28" s="185"/>
      <c r="CT28" s="219"/>
      <c r="CU28" s="219"/>
      <c r="CW28" s="219"/>
      <c r="CX28" s="219"/>
      <c r="CY28" s="213"/>
      <c r="DA28" s="185"/>
      <c r="DB28" s="218"/>
      <c r="DC28" s="218"/>
      <c r="DD28" s="179"/>
      <c r="DE28" s="218"/>
      <c r="DF28" s="218"/>
      <c r="DG28" s="185"/>
      <c r="DH28" s="219"/>
      <c r="DI28" s="219"/>
      <c r="DL28" s="222"/>
      <c r="DM28" s="185"/>
      <c r="DN28" s="219"/>
      <c r="DO28" s="219"/>
      <c r="DQ28" s="219"/>
      <c r="DR28" s="219"/>
      <c r="DS28" s="213"/>
      <c r="DU28" s="185"/>
      <c r="DV28" s="218"/>
      <c r="DW28" s="218"/>
      <c r="DX28" s="179"/>
      <c r="DY28" s="218"/>
      <c r="DZ28" s="218"/>
      <c r="EA28" s="185"/>
      <c r="EC28" s="223"/>
      <c r="EF28" s="222"/>
      <c r="EG28" s="185"/>
      <c r="EH28" s="219"/>
      <c r="EI28" s="219"/>
      <c r="EK28" s="219"/>
      <c r="EL28" s="219"/>
      <c r="EM28" s="213"/>
      <c r="EO28" s="185"/>
      <c r="EP28" s="218"/>
      <c r="EQ28" s="218"/>
      <c r="ER28" s="179"/>
      <c r="ES28" s="218"/>
      <c r="ET28" s="218"/>
      <c r="EU28" s="185"/>
      <c r="EV28" s="219"/>
      <c r="EW28" s="219"/>
      <c r="EZ28" s="222"/>
      <c r="FA28" s="185"/>
      <c r="FB28" s="219"/>
      <c r="FC28" s="219"/>
      <c r="FE28" s="219"/>
      <c r="FF28" s="219"/>
      <c r="FG28" s="213"/>
      <c r="FI28" s="185"/>
      <c r="FJ28" s="218"/>
      <c r="FK28" s="218"/>
      <c r="FL28" s="179"/>
      <c r="FM28" s="218"/>
      <c r="FN28" s="218"/>
      <c r="FO28" s="185"/>
      <c r="FP28" s="219"/>
      <c r="FQ28" s="219"/>
      <c r="FT28" s="222"/>
      <c r="FU28" s="185"/>
      <c r="FV28" s="219"/>
      <c r="FW28" s="219"/>
      <c r="FY28" s="219"/>
      <c r="FZ28" s="219"/>
      <c r="GA28" s="180"/>
      <c r="GB28" s="227"/>
      <c r="GC28" s="227"/>
      <c r="GD28" s="228"/>
      <c r="GE28" s="185"/>
      <c r="GF28" s="185"/>
      <c r="GG28" s="218"/>
      <c r="GH28" s="185"/>
      <c r="GI28" s="202"/>
      <c r="GJ28" s="179"/>
      <c r="GK28" s="179"/>
      <c r="GL28" s="179"/>
      <c r="GM28" s="179"/>
      <c r="GN28" s="203"/>
      <c r="GO28" s="179"/>
      <c r="GP28" s="179"/>
      <c r="GQ28" s="179"/>
      <c r="GR28" s="179"/>
      <c r="GS28" s="179"/>
      <c r="GT28" s="179"/>
      <c r="GU28" s="180"/>
      <c r="GV28" s="227"/>
      <c r="GW28" s="227"/>
      <c r="GX28" s="228"/>
      <c r="GY28" s="185"/>
      <c r="GZ28" s="185"/>
      <c r="HA28" s="218"/>
      <c r="HB28" s="185"/>
      <c r="HC28" s="202"/>
      <c r="HD28" s="179"/>
      <c r="HE28" s="179"/>
      <c r="HF28" s="179"/>
      <c r="HG28" s="179"/>
      <c r="HH28" s="203"/>
      <c r="HI28" s="179"/>
      <c r="HJ28" s="179"/>
      <c r="HK28" s="179"/>
      <c r="HL28" s="179"/>
      <c r="HM28" s="179"/>
      <c r="HN28" s="179"/>
      <c r="HO28" s="180"/>
      <c r="HP28" s="227"/>
      <c r="HQ28" s="227"/>
      <c r="HR28" s="228"/>
      <c r="HS28" s="185"/>
      <c r="HT28" s="185"/>
      <c r="HU28" s="218"/>
      <c r="HV28" s="185"/>
      <c r="HW28" s="202"/>
      <c r="HX28" s="179"/>
      <c r="HY28" s="179"/>
      <c r="HZ28" s="179"/>
      <c r="IA28" s="179"/>
      <c r="IB28" s="203"/>
      <c r="IC28" s="179"/>
      <c r="ID28" s="179"/>
      <c r="IE28" s="179"/>
      <c r="IF28" s="179"/>
      <c r="IG28" s="179"/>
      <c r="IH28" s="179"/>
      <c r="II28" s="180"/>
      <c r="IJ28" s="227"/>
      <c r="IK28" s="227"/>
      <c r="IL28" s="228"/>
      <c r="IM28" s="185"/>
      <c r="IN28" s="185"/>
      <c r="IO28" s="218"/>
      <c r="IP28" s="185"/>
      <c r="IQ28" s="202"/>
      <c r="IR28" s="179"/>
      <c r="IS28" s="179"/>
      <c r="IT28" s="179"/>
      <c r="IU28" s="179"/>
      <c r="IV28" s="203"/>
      <c r="IW28" s="179"/>
      <c r="IX28" s="179"/>
      <c r="IY28" s="179"/>
      <c r="IZ28" s="179"/>
      <c r="JA28" s="179"/>
      <c r="JB28" s="179"/>
    </row>
    <row r="29" spans="2:262" s="217" customFormat="1" ht="13.5" customHeight="1" x14ac:dyDescent="0.25">
      <c r="B29" s="179"/>
      <c r="C29" s="213"/>
      <c r="E29" s="185"/>
      <c r="F29" s="218"/>
      <c r="G29" s="219"/>
      <c r="H29" s="179"/>
      <c r="I29" s="218"/>
      <c r="J29" s="219"/>
      <c r="K29" s="219"/>
      <c r="L29" s="219"/>
      <c r="M29" s="219"/>
      <c r="P29" s="222"/>
      <c r="Q29" s="185"/>
      <c r="R29" s="219"/>
      <c r="S29" s="219"/>
      <c r="U29" s="219"/>
      <c r="V29" s="219"/>
      <c r="W29" s="213"/>
      <c r="Y29" s="185"/>
      <c r="Z29" s="218"/>
      <c r="AA29" s="218"/>
      <c r="AB29" s="179"/>
      <c r="AC29" s="218"/>
      <c r="AD29" s="218"/>
      <c r="AE29" s="185"/>
      <c r="AF29" s="219"/>
      <c r="AG29" s="219"/>
      <c r="AJ29" s="222"/>
      <c r="AK29" s="185"/>
      <c r="AM29" s="219"/>
      <c r="AO29" s="219"/>
      <c r="AP29" s="219"/>
      <c r="AQ29" s="213"/>
      <c r="AS29" s="185"/>
      <c r="AT29" s="218"/>
      <c r="AU29" s="218"/>
      <c r="AV29" s="179"/>
      <c r="AW29" s="218"/>
      <c r="AX29" s="218"/>
      <c r="AY29" s="185"/>
      <c r="AZ29" s="219"/>
      <c r="BA29" s="219"/>
      <c r="BD29" s="222"/>
      <c r="BE29" s="185"/>
      <c r="BF29" s="219"/>
      <c r="BG29" s="219"/>
      <c r="BI29" s="219"/>
      <c r="BJ29" s="219"/>
      <c r="BK29" s="213"/>
      <c r="BM29" s="185"/>
      <c r="BN29" s="218"/>
      <c r="BO29" s="218"/>
      <c r="BP29" s="179"/>
      <c r="BQ29" s="218"/>
      <c r="BR29" s="218"/>
      <c r="BS29" s="185"/>
      <c r="BT29" s="219"/>
      <c r="BU29" s="219"/>
      <c r="BX29" s="222"/>
      <c r="BY29" s="185"/>
      <c r="BZ29" s="219"/>
      <c r="CA29" s="219"/>
      <c r="CC29" s="219"/>
      <c r="CD29" s="219"/>
      <c r="CE29" s="185"/>
      <c r="CG29" s="185"/>
      <c r="CH29" s="218"/>
      <c r="CI29" s="218"/>
      <c r="CJ29" s="179"/>
      <c r="CK29" s="218"/>
      <c r="CL29" s="218"/>
      <c r="CM29" s="185"/>
      <c r="CN29" s="219"/>
      <c r="CO29" s="219"/>
      <c r="CR29" s="222"/>
      <c r="CS29" s="185"/>
      <c r="CT29" s="219"/>
      <c r="CU29" s="219"/>
      <c r="CW29" s="219"/>
      <c r="CX29" s="219"/>
      <c r="CY29" s="213"/>
      <c r="DA29" s="185"/>
      <c r="DB29" s="218"/>
      <c r="DC29" s="218"/>
      <c r="DD29" s="179"/>
      <c r="DE29" s="218"/>
      <c r="DF29" s="218"/>
      <c r="DG29" s="185"/>
      <c r="DH29" s="219"/>
      <c r="DI29" s="219"/>
      <c r="DL29" s="222"/>
      <c r="DM29" s="185"/>
      <c r="DN29" s="219"/>
      <c r="DO29" s="219"/>
      <c r="DQ29" s="219"/>
      <c r="DR29" s="219"/>
      <c r="DS29" s="213"/>
      <c r="DU29" s="185"/>
      <c r="DV29" s="218"/>
      <c r="DW29" s="218"/>
      <c r="DX29" s="179"/>
      <c r="DY29" s="218"/>
      <c r="DZ29" s="218"/>
      <c r="EA29" s="185"/>
      <c r="EC29" s="223"/>
      <c r="EF29" s="222"/>
      <c r="EG29" s="185"/>
      <c r="EH29" s="219"/>
      <c r="EI29" s="219"/>
      <c r="EK29" s="219"/>
      <c r="EL29" s="219"/>
      <c r="EM29" s="213"/>
      <c r="EO29" s="185"/>
      <c r="EP29" s="218"/>
      <c r="EQ29" s="218"/>
      <c r="ER29" s="179"/>
      <c r="ES29" s="218"/>
      <c r="ET29" s="218"/>
      <c r="EU29" s="185"/>
      <c r="EV29" s="219"/>
      <c r="EW29" s="219"/>
      <c r="EZ29" s="222"/>
      <c r="FA29" s="185"/>
      <c r="FB29" s="219"/>
      <c r="FC29" s="219"/>
      <c r="FE29" s="219"/>
      <c r="FF29" s="219"/>
      <c r="FG29" s="213"/>
      <c r="FI29" s="185"/>
      <c r="FJ29" s="218"/>
      <c r="FK29" s="218"/>
      <c r="FL29" s="179"/>
      <c r="FM29" s="218"/>
      <c r="FN29" s="218"/>
      <c r="FO29" s="185"/>
      <c r="FP29" s="219"/>
      <c r="FQ29" s="219"/>
      <c r="FT29" s="222"/>
      <c r="FU29" s="185"/>
      <c r="FV29" s="219"/>
      <c r="FW29" s="219"/>
      <c r="FY29" s="219"/>
      <c r="FZ29" s="219"/>
      <c r="GA29" s="180"/>
      <c r="GB29" s="227"/>
      <c r="GC29" s="227"/>
      <c r="GD29" s="228"/>
      <c r="GE29" s="185"/>
      <c r="GF29" s="185"/>
      <c r="GG29" s="218"/>
      <c r="GH29" s="185"/>
      <c r="GI29" s="202"/>
      <c r="GJ29" s="179"/>
      <c r="GK29" s="179"/>
      <c r="GL29" s="179"/>
      <c r="GM29" s="179"/>
      <c r="GN29" s="203"/>
      <c r="GO29" s="179"/>
      <c r="GP29" s="179"/>
      <c r="GQ29" s="179"/>
      <c r="GR29" s="179"/>
      <c r="GS29" s="179"/>
      <c r="GT29" s="179"/>
      <c r="GU29" s="180"/>
      <c r="GV29" s="227"/>
      <c r="GW29" s="227"/>
      <c r="GX29" s="228"/>
      <c r="GY29" s="185"/>
      <c r="GZ29" s="185"/>
      <c r="HA29" s="218"/>
      <c r="HB29" s="185"/>
      <c r="HC29" s="202"/>
      <c r="HD29" s="179"/>
      <c r="HE29" s="179"/>
      <c r="HF29" s="179"/>
      <c r="HG29" s="179"/>
      <c r="HH29" s="203"/>
      <c r="HI29" s="179"/>
      <c r="HJ29" s="179"/>
      <c r="HK29" s="179"/>
      <c r="HL29" s="179"/>
      <c r="HM29" s="179"/>
      <c r="HN29" s="179"/>
      <c r="HO29" s="180"/>
      <c r="HP29" s="227"/>
      <c r="HQ29" s="227"/>
      <c r="HR29" s="228"/>
      <c r="HS29" s="185"/>
      <c r="HT29" s="185"/>
      <c r="HU29" s="218"/>
      <c r="HV29" s="185"/>
      <c r="HW29" s="202"/>
      <c r="HX29" s="179"/>
      <c r="HY29" s="179"/>
      <c r="HZ29" s="179"/>
      <c r="IA29" s="179"/>
      <c r="IB29" s="203"/>
      <c r="IC29" s="179"/>
      <c r="ID29" s="179"/>
      <c r="IE29" s="179"/>
      <c r="IF29" s="179"/>
      <c r="IG29" s="179"/>
      <c r="IH29" s="179"/>
      <c r="II29" s="180"/>
      <c r="IJ29" s="227"/>
      <c r="IK29" s="227"/>
      <c r="IL29" s="228"/>
      <c r="IM29" s="185"/>
      <c r="IN29" s="185"/>
      <c r="IO29" s="218"/>
      <c r="IP29" s="185"/>
      <c r="IQ29" s="202"/>
      <c r="IR29" s="179"/>
      <c r="IS29" s="179"/>
      <c r="IT29" s="179"/>
      <c r="IU29" s="179"/>
      <c r="IV29" s="203"/>
      <c r="IW29" s="179"/>
      <c r="IX29" s="179"/>
      <c r="IY29" s="179"/>
      <c r="IZ29" s="179"/>
      <c r="JA29" s="179"/>
      <c r="JB29" s="179"/>
    </row>
    <row r="30" spans="2:262" s="217" customFormat="1" ht="13.5" customHeight="1" x14ac:dyDescent="0.25">
      <c r="B30" s="179"/>
      <c r="C30" s="213"/>
      <c r="E30" s="185"/>
      <c r="F30" s="218"/>
      <c r="G30" s="219"/>
      <c r="H30" s="179"/>
      <c r="I30" s="218"/>
      <c r="J30" s="219"/>
      <c r="K30" s="219"/>
      <c r="L30" s="219"/>
      <c r="M30" s="219"/>
      <c r="P30" s="222"/>
      <c r="Q30" s="185"/>
      <c r="R30" s="219"/>
      <c r="S30" s="219"/>
      <c r="U30" s="219"/>
      <c r="V30" s="219"/>
      <c r="W30" s="213"/>
      <c r="Y30" s="185"/>
      <c r="Z30" s="218"/>
      <c r="AA30" s="218"/>
      <c r="AB30" s="179"/>
      <c r="AC30" s="218"/>
      <c r="AD30" s="218"/>
      <c r="AE30" s="185"/>
      <c r="AF30" s="219"/>
      <c r="AG30" s="219"/>
      <c r="AJ30" s="222"/>
      <c r="AK30" s="185"/>
      <c r="AM30" s="219"/>
      <c r="AO30" s="219"/>
      <c r="AP30" s="219"/>
      <c r="AQ30" s="213"/>
      <c r="AS30" s="185"/>
      <c r="AT30" s="218"/>
      <c r="AU30" s="218"/>
      <c r="AV30" s="179"/>
      <c r="AW30" s="218"/>
      <c r="AX30" s="218"/>
      <c r="AY30" s="185"/>
      <c r="AZ30" s="219"/>
      <c r="BA30" s="219"/>
      <c r="BD30" s="222"/>
      <c r="BE30" s="185"/>
      <c r="BF30" s="219"/>
      <c r="BG30" s="219"/>
      <c r="BI30" s="219"/>
      <c r="BJ30" s="219"/>
      <c r="BK30" s="213"/>
      <c r="BM30" s="185"/>
      <c r="BN30" s="218"/>
      <c r="BO30" s="218"/>
      <c r="BP30" s="179"/>
      <c r="BQ30" s="218"/>
      <c r="BR30" s="218"/>
      <c r="BS30" s="185"/>
      <c r="BT30" s="219"/>
      <c r="BU30" s="219"/>
      <c r="BX30" s="222"/>
      <c r="BY30" s="185"/>
      <c r="BZ30" s="219"/>
      <c r="CA30" s="219"/>
      <c r="CC30" s="219"/>
      <c r="CD30" s="219"/>
      <c r="CE30" s="185"/>
      <c r="CG30" s="185"/>
      <c r="CH30" s="218"/>
      <c r="CI30" s="218"/>
      <c r="CJ30" s="179"/>
      <c r="CK30" s="218"/>
      <c r="CL30" s="218"/>
      <c r="CM30" s="185"/>
      <c r="CN30" s="219"/>
      <c r="CO30" s="219"/>
      <c r="CR30" s="222"/>
      <c r="CS30" s="185"/>
      <c r="CT30" s="219"/>
      <c r="CU30" s="219"/>
      <c r="CW30" s="219"/>
      <c r="CX30" s="219"/>
      <c r="CY30" s="213"/>
      <c r="DA30" s="185"/>
      <c r="DB30" s="218"/>
      <c r="DC30" s="218"/>
      <c r="DD30" s="179"/>
      <c r="DE30" s="218"/>
      <c r="DF30" s="218"/>
      <c r="DG30" s="185"/>
      <c r="DH30" s="219"/>
      <c r="DI30" s="219"/>
      <c r="DL30" s="222"/>
      <c r="DM30" s="185"/>
      <c r="DN30" s="219"/>
      <c r="DO30" s="219"/>
      <c r="DQ30" s="219"/>
      <c r="DR30" s="219"/>
      <c r="DS30" s="213"/>
      <c r="DU30" s="185"/>
      <c r="DV30" s="218"/>
      <c r="DW30" s="218"/>
      <c r="DX30" s="179"/>
      <c r="DY30" s="218"/>
      <c r="DZ30" s="218"/>
      <c r="EA30" s="185"/>
      <c r="EC30" s="223"/>
      <c r="EF30" s="222"/>
      <c r="EG30" s="185"/>
      <c r="EH30" s="219"/>
      <c r="EI30" s="219"/>
      <c r="EK30" s="219"/>
      <c r="EL30" s="219"/>
      <c r="EM30" s="213"/>
      <c r="EO30" s="185"/>
      <c r="EP30" s="218"/>
      <c r="EQ30" s="218"/>
      <c r="ER30" s="179"/>
      <c r="ES30" s="218"/>
      <c r="ET30" s="218"/>
      <c r="EU30" s="185"/>
      <c r="EV30" s="219"/>
      <c r="EW30" s="219"/>
      <c r="EZ30" s="222"/>
      <c r="FA30" s="185"/>
      <c r="FB30" s="219"/>
      <c r="FC30" s="219"/>
      <c r="FE30" s="219"/>
      <c r="FF30" s="219"/>
      <c r="FG30" s="213"/>
      <c r="FI30" s="185"/>
      <c r="FJ30" s="218"/>
      <c r="FK30" s="218"/>
      <c r="FL30" s="179"/>
      <c r="FM30" s="218"/>
      <c r="FN30" s="218"/>
      <c r="FO30" s="185"/>
      <c r="FP30" s="219"/>
      <c r="FQ30" s="219"/>
      <c r="FT30" s="222"/>
      <c r="FU30" s="185"/>
      <c r="FV30" s="219"/>
      <c r="FW30" s="219"/>
      <c r="FY30" s="219"/>
      <c r="FZ30" s="219"/>
      <c r="GA30" s="180"/>
      <c r="GB30" s="227"/>
      <c r="GC30" s="227"/>
      <c r="GD30" s="228"/>
      <c r="GE30" s="185"/>
      <c r="GF30" s="185"/>
      <c r="GG30" s="218"/>
      <c r="GH30" s="185"/>
      <c r="GI30" s="202"/>
      <c r="GJ30" s="179"/>
      <c r="GK30" s="179"/>
      <c r="GL30" s="179"/>
      <c r="GM30" s="179"/>
      <c r="GN30" s="203"/>
      <c r="GO30" s="179"/>
      <c r="GP30" s="179"/>
      <c r="GQ30" s="179"/>
      <c r="GR30" s="179"/>
      <c r="GS30" s="179"/>
      <c r="GT30" s="179"/>
      <c r="GU30" s="180"/>
      <c r="GV30" s="227"/>
      <c r="GW30" s="227"/>
      <c r="GX30" s="228"/>
      <c r="GY30" s="185"/>
      <c r="GZ30" s="185"/>
      <c r="HA30" s="218"/>
      <c r="HB30" s="185"/>
      <c r="HC30" s="202"/>
      <c r="HD30" s="179"/>
      <c r="HE30" s="179"/>
      <c r="HF30" s="179"/>
      <c r="HG30" s="179"/>
      <c r="HH30" s="203"/>
      <c r="HI30" s="179"/>
      <c r="HJ30" s="179"/>
      <c r="HK30" s="179"/>
      <c r="HL30" s="179"/>
      <c r="HM30" s="179"/>
      <c r="HN30" s="179"/>
      <c r="HO30" s="180"/>
      <c r="HP30" s="227"/>
      <c r="HQ30" s="227"/>
      <c r="HR30" s="228"/>
      <c r="HS30" s="185"/>
      <c r="HT30" s="185"/>
      <c r="HU30" s="218"/>
      <c r="HV30" s="185"/>
      <c r="HW30" s="202"/>
      <c r="HX30" s="179"/>
      <c r="HY30" s="179"/>
      <c r="HZ30" s="179"/>
      <c r="IA30" s="179"/>
      <c r="IB30" s="203"/>
      <c r="IC30" s="179"/>
      <c r="ID30" s="179"/>
      <c r="IE30" s="179"/>
      <c r="IF30" s="179"/>
      <c r="IG30" s="179"/>
      <c r="IH30" s="179"/>
      <c r="II30" s="180"/>
      <c r="IJ30" s="227"/>
      <c r="IK30" s="227"/>
      <c r="IL30" s="228"/>
      <c r="IM30" s="185"/>
      <c r="IN30" s="185"/>
      <c r="IO30" s="218"/>
      <c r="IP30" s="185"/>
      <c r="IQ30" s="202"/>
      <c r="IR30" s="179"/>
      <c r="IS30" s="179"/>
      <c r="IT30" s="179"/>
      <c r="IU30" s="179"/>
      <c r="IV30" s="203"/>
      <c r="IW30" s="179"/>
      <c r="IX30" s="179"/>
      <c r="IY30" s="179"/>
      <c r="IZ30" s="179"/>
      <c r="JA30" s="179"/>
      <c r="JB30" s="179"/>
    </row>
    <row r="31" spans="2:262" s="217" customFormat="1" ht="13.5" customHeight="1" x14ac:dyDescent="0.25">
      <c r="B31" s="179"/>
      <c r="C31" s="213"/>
      <c r="E31" s="185"/>
      <c r="F31" s="218"/>
      <c r="G31" s="219"/>
      <c r="H31" s="179"/>
      <c r="I31" s="218"/>
      <c r="J31" s="219"/>
      <c r="K31" s="219"/>
      <c r="L31" s="219"/>
      <c r="M31" s="219"/>
      <c r="P31" s="222"/>
      <c r="Q31" s="185"/>
      <c r="R31" s="219"/>
      <c r="S31" s="219"/>
      <c r="U31" s="219"/>
      <c r="V31" s="219"/>
      <c r="W31" s="213"/>
      <c r="Y31" s="185"/>
      <c r="Z31" s="218"/>
      <c r="AA31" s="218"/>
      <c r="AB31" s="179"/>
      <c r="AC31" s="218"/>
      <c r="AD31" s="218"/>
      <c r="AE31" s="185"/>
      <c r="AF31" s="219"/>
      <c r="AG31" s="219"/>
      <c r="AJ31" s="222"/>
      <c r="AK31" s="185"/>
      <c r="AM31" s="219"/>
      <c r="AO31" s="219"/>
      <c r="AP31" s="219"/>
      <c r="AQ31" s="213"/>
      <c r="AS31" s="185"/>
      <c r="AT31" s="218"/>
      <c r="AU31" s="218"/>
      <c r="AV31" s="179"/>
      <c r="AW31" s="218"/>
      <c r="AX31" s="218"/>
      <c r="AY31" s="185"/>
      <c r="AZ31" s="219"/>
      <c r="BA31" s="219"/>
      <c r="BD31" s="222"/>
      <c r="BE31" s="185"/>
      <c r="BF31" s="219"/>
      <c r="BG31" s="219"/>
      <c r="BI31" s="219"/>
      <c r="BJ31" s="219"/>
      <c r="BK31" s="213"/>
      <c r="BM31" s="185"/>
      <c r="BN31" s="218"/>
      <c r="BO31" s="218"/>
      <c r="BP31" s="179"/>
      <c r="BQ31" s="218"/>
      <c r="BR31" s="218"/>
      <c r="BS31" s="185"/>
      <c r="BT31" s="219"/>
      <c r="BU31" s="219"/>
      <c r="BX31" s="222"/>
      <c r="BY31" s="185"/>
      <c r="BZ31" s="219"/>
      <c r="CA31" s="219"/>
      <c r="CC31" s="219"/>
      <c r="CD31" s="219"/>
      <c r="CE31" s="185"/>
      <c r="CG31" s="185"/>
      <c r="CH31" s="218"/>
      <c r="CI31" s="218"/>
      <c r="CJ31" s="179"/>
      <c r="CK31" s="218"/>
      <c r="CL31" s="218"/>
      <c r="CM31" s="185"/>
      <c r="CN31" s="219"/>
      <c r="CO31" s="219"/>
      <c r="CR31" s="222"/>
      <c r="CS31" s="185"/>
      <c r="CT31" s="219"/>
      <c r="CU31" s="219"/>
      <c r="CW31" s="219"/>
      <c r="CX31" s="219"/>
      <c r="CY31" s="213"/>
      <c r="DA31" s="185"/>
      <c r="DB31" s="218"/>
      <c r="DC31" s="218"/>
      <c r="DD31" s="179"/>
      <c r="DE31" s="218"/>
      <c r="DF31" s="218"/>
      <c r="DG31" s="185"/>
      <c r="DH31" s="219"/>
      <c r="DI31" s="219"/>
      <c r="DL31" s="222"/>
      <c r="DM31" s="185"/>
      <c r="DN31" s="219"/>
      <c r="DO31" s="219"/>
      <c r="DQ31" s="219"/>
      <c r="DR31" s="219"/>
      <c r="DS31" s="213"/>
      <c r="DU31" s="185"/>
      <c r="DV31" s="218"/>
      <c r="DW31" s="218"/>
      <c r="DX31" s="179"/>
      <c r="DY31" s="218"/>
      <c r="DZ31" s="218"/>
      <c r="EA31" s="185"/>
      <c r="EC31" s="223"/>
      <c r="EF31" s="222"/>
      <c r="EG31" s="185"/>
      <c r="EH31" s="219"/>
      <c r="EI31" s="219"/>
      <c r="EK31" s="219"/>
      <c r="EL31" s="219"/>
      <c r="EM31" s="213"/>
      <c r="EO31" s="185"/>
      <c r="EP31" s="218"/>
      <c r="EQ31" s="218"/>
      <c r="ER31" s="179"/>
      <c r="ES31" s="218"/>
      <c r="ET31" s="218"/>
      <c r="EU31" s="185"/>
      <c r="EV31" s="219"/>
      <c r="EW31" s="219"/>
      <c r="EZ31" s="222"/>
      <c r="FA31" s="185"/>
      <c r="FB31" s="219"/>
      <c r="FC31" s="219"/>
      <c r="FE31" s="219"/>
      <c r="FF31" s="219"/>
      <c r="FG31" s="213"/>
      <c r="FI31" s="185"/>
      <c r="FJ31" s="218"/>
      <c r="FK31" s="218"/>
      <c r="FL31" s="179"/>
      <c r="FM31" s="218"/>
      <c r="FN31" s="218"/>
      <c r="FO31" s="185"/>
      <c r="FP31" s="219"/>
      <c r="FQ31" s="219"/>
      <c r="FT31" s="222"/>
      <c r="FU31" s="185"/>
      <c r="FV31" s="219"/>
      <c r="FW31" s="219"/>
      <c r="FY31" s="219"/>
      <c r="FZ31" s="219"/>
      <c r="GA31" s="180"/>
      <c r="GB31" s="227"/>
      <c r="GC31" s="227"/>
      <c r="GD31" s="228"/>
      <c r="GE31" s="185"/>
      <c r="GF31" s="185"/>
      <c r="GG31" s="218"/>
      <c r="GH31" s="185"/>
      <c r="GI31" s="202"/>
      <c r="GJ31" s="179"/>
      <c r="GK31" s="179"/>
      <c r="GL31" s="179"/>
      <c r="GM31" s="179"/>
      <c r="GN31" s="203"/>
      <c r="GO31" s="179"/>
      <c r="GP31" s="179"/>
      <c r="GQ31" s="179"/>
      <c r="GR31" s="179"/>
      <c r="GS31" s="179"/>
      <c r="GT31" s="179"/>
      <c r="GU31" s="180"/>
      <c r="GV31" s="227"/>
      <c r="GW31" s="227"/>
      <c r="GX31" s="228"/>
      <c r="GY31" s="185"/>
      <c r="GZ31" s="185"/>
      <c r="HA31" s="218"/>
      <c r="HB31" s="185"/>
      <c r="HC31" s="202"/>
      <c r="HD31" s="179"/>
      <c r="HE31" s="179"/>
      <c r="HF31" s="179"/>
      <c r="HG31" s="179"/>
      <c r="HH31" s="203"/>
      <c r="HI31" s="179"/>
      <c r="HJ31" s="179"/>
      <c r="HK31" s="179"/>
      <c r="HL31" s="179"/>
      <c r="HM31" s="179"/>
      <c r="HN31" s="179"/>
      <c r="HO31" s="180"/>
      <c r="HP31" s="227"/>
      <c r="HQ31" s="227"/>
      <c r="HR31" s="228"/>
      <c r="HS31" s="185"/>
      <c r="HT31" s="185"/>
      <c r="HU31" s="218"/>
      <c r="HV31" s="185"/>
      <c r="HW31" s="202"/>
      <c r="HX31" s="179"/>
      <c r="HY31" s="179"/>
      <c r="HZ31" s="179"/>
      <c r="IA31" s="179"/>
      <c r="IB31" s="203"/>
      <c r="IC31" s="179"/>
      <c r="ID31" s="179"/>
      <c r="IE31" s="179"/>
      <c r="IF31" s="179"/>
      <c r="IG31" s="179"/>
      <c r="IH31" s="179"/>
      <c r="II31" s="180"/>
      <c r="IJ31" s="227"/>
      <c r="IK31" s="227"/>
      <c r="IL31" s="228"/>
      <c r="IM31" s="185"/>
      <c r="IN31" s="185"/>
      <c r="IO31" s="218"/>
      <c r="IP31" s="185"/>
      <c r="IQ31" s="202"/>
      <c r="IR31" s="179"/>
      <c r="IS31" s="179"/>
      <c r="IT31" s="179"/>
      <c r="IU31" s="179"/>
      <c r="IV31" s="203"/>
      <c r="IW31" s="179"/>
      <c r="IX31" s="179"/>
      <c r="IY31" s="179"/>
      <c r="IZ31" s="179"/>
      <c r="JA31" s="179"/>
      <c r="JB31" s="179"/>
    </row>
    <row r="32" spans="2:262" s="217" customFormat="1" ht="13.5" customHeight="1" x14ac:dyDescent="0.25">
      <c r="B32" s="179"/>
      <c r="C32" s="213"/>
      <c r="E32" s="185"/>
      <c r="F32" s="218"/>
      <c r="G32" s="219"/>
      <c r="H32" s="179"/>
      <c r="I32" s="218"/>
      <c r="J32" s="219"/>
      <c r="K32" s="219"/>
      <c r="L32" s="219"/>
      <c r="M32" s="219"/>
      <c r="P32" s="222"/>
      <c r="Q32" s="185"/>
      <c r="R32" s="219"/>
      <c r="S32" s="219"/>
      <c r="U32" s="219"/>
      <c r="V32" s="219"/>
      <c r="W32" s="213"/>
      <c r="Y32" s="185"/>
      <c r="Z32" s="218"/>
      <c r="AA32" s="218"/>
      <c r="AB32" s="179"/>
      <c r="AC32" s="218"/>
      <c r="AD32" s="218"/>
      <c r="AE32" s="185"/>
      <c r="AF32" s="219"/>
      <c r="AG32" s="219"/>
      <c r="AJ32" s="222"/>
      <c r="AK32" s="185"/>
      <c r="AM32" s="219"/>
      <c r="AO32" s="219"/>
      <c r="AP32" s="219"/>
      <c r="AQ32" s="213"/>
      <c r="AS32" s="185"/>
      <c r="AT32" s="218"/>
      <c r="AU32" s="218"/>
      <c r="AV32" s="179"/>
      <c r="AW32" s="218"/>
      <c r="AX32" s="218"/>
      <c r="AY32" s="185"/>
      <c r="AZ32" s="219"/>
      <c r="BA32" s="219"/>
      <c r="BD32" s="222"/>
      <c r="BE32" s="185"/>
      <c r="BF32" s="219"/>
      <c r="BG32" s="219"/>
      <c r="BI32" s="219"/>
      <c r="BJ32" s="219"/>
      <c r="BK32" s="213"/>
      <c r="BM32" s="185"/>
      <c r="BN32" s="218"/>
      <c r="BO32" s="218"/>
      <c r="BP32" s="179"/>
      <c r="BQ32" s="218"/>
      <c r="BR32" s="218"/>
      <c r="BS32" s="185"/>
      <c r="BT32" s="219"/>
      <c r="BU32" s="219"/>
      <c r="BX32" s="222"/>
      <c r="BY32" s="185"/>
      <c r="BZ32" s="219"/>
      <c r="CA32" s="219"/>
      <c r="CC32" s="219"/>
      <c r="CD32" s="219"/>
      <c r="CE32" s="185"/>
      <c r="CG32" s="185"/>
      <c r="CH32" s="218"/>
      <c r="CI32" s="218"/>
      <c r="CJ32" s="179"/>
      <c r="CK32" s="218"/>
      <c r="CL32" s="218"/>
      <c r="CM32" s="185"/>
      <c r="CN32" s="219"/>
      <c r="CO32" s="219"/>
      <c r="CR32" s="222"/>
      <c r="CS32" s="185"/>
      <c r="CT32" s="219"/>
      <c r="CU32" s="219"/>
      <c r="CW32" s="219"/>
      <c r="CX32" s="219"/>
      <c r="CY32" s="213"/>
      <c r="DA32" s="185"/>
      <c r="DB32" s="218"/>
      <c r="DC32" s="218"/>
      <c r="DD32" s="179"/>
      <c r="DE32" s="218"/>
      <c r="DF32" s="218"/>
      <c r="DG32" s="185"/>
      <c r="DH32" s="219"/>
      <c r="DI32" s="219"/>
      <c r="DL32" s="222"/>
      <c r="DM32" s="185"/>
      <c r="DN32" s="219"/>
      <c r="DO32" s="219"/>
      <c r="DQ32" s="219"/>
      <c r="DR32" s="219"/>
      <c r="DS32" s="213"/>
      <c r="DU32" s="185"/>
      <c r="DV32" s="218"/>
      <c r="DW32" s="218"/>
      <c r="DX32" s="179"/>
      <c r="DY32" s="218"/>
      <c r="DZ32" s="218"/>
      <c r="EA32" s="185"/>
      <c r="EC32" s="223"/>
      <c r="EF32" s="222"/>
      <c r="EG32" s="185"/>
      <c r="EH32" s="219"/>
      <c r="EI32" s="219"/>
      <c r="EK32" s="219"/>
      <c r="EL32" s="219"/>
      <c r="EM32" s="213"/>
      <c r="EO32" s="185"/>
      <c r="EP32" s="218"/>
      <c r="EQ32" s="218"/>
      <c r="ER32" s="179"/>
      <c r="ES32" s="218"/>
      <c r="ET32" s="218"/>
      <c r="EU32" s="185"/>
      <c r="EV32" s="219"/>
      <c r="EW32" s="219"/>
      <c r="EZ32" s="222"/>
      <c r="FA32" s="185"/>
      <c r="FB32" s="219"/>
      <c r="FC32" s="219"/>
      <c r="FE32" s="219"/>
      <c r="FF32" s="219"/>
      <c r="FG32" s="213"/>
      <c r="FI32" s="185"/>
      <c r="FJ32" s="218"/>
      <c r="FK32" s="218"/>
      <c r="FL32" s="179"/>
      <c r="FM32" s="218"/>
      <c r="FN32" s="218"/>
      <c r="FO32" s="185"/>
      <c r="FP32" s="219"/>
      <c r="FQ32" s="219"/>
      <c r="FT32" s="222"/>
      <c r="FU32" s="185"/>
      <c r="FV32" s="219"/>
      <c r="FW32" s="219"/>
      <c r="FY32" s="219"/>
      <c r="FZ32" s="219"/>
      <c r="GA32" s="180"/>
      <c r="GB32" s="227"/>
      <c r="GC32" s="227"/>
      <c r="GD32" s="228"/>
      <c r="GE32" s="179"/>
      <c r="GF32" s="229"/>
      <c r="GG32" s="228"/>
      <c r="GH32" s="179"/>
      <c r="GI32" s="202"/>
      <c r="GJ32" s="179"/>
      <c r="GK32" s="179"/>
      <c r="GL32" s="179"/>
      <c r="GM32" s="179"/>
      <c r="GN32" s="203"/>
      <c r="GO32" s="179"/>
      <c r="GP32" s="179"/>
      <c r="GQ32" s="179"/>
      <c r="GR32" s="179"/>
      <c r="GS32" s="179"/>
      <c r="GT32" s="179"/>
      <c r="GU32" s="180"/>
      <c r="GV32" s="227"/>
      <c r="GW32" s="227"/>
      <c r="GX32" s="228"/>
      <c r="GY32" s="179"/>
      <c r="GZ32" s="229"/>
      <c r="HA32" s="228"/>
      <c r="HB32" s="179"/>
      <c r="HC32" s="202"/>
      <c r="HD32" s="179"/>
      <c r="HE32" s="179"/>
      <c r="HF32" s="179"/>
      <c r="HG32" s="179"/>
      <c r="HH32" s="203"/>
      <c r="HI32" s="179"/>
      <c r="HJ32" s="179"/>
      <c r="HK32" s="179"/>
      <c r="HL32" s="179"/>
      <c r="HM32" s="179"/>
      <c r="HN32" s="179"/>
      <c r="HO32" s="180"/>
      <c r="HP32" s="227"/>
      <c r="HQ32" s="227"/>
      <c r="HR32" s="228"/>
      <c r="HS32" s="179"/>
      <c r="HT32" s="229"/>
      <c r="HU32" s="228"/>
      <c r="HV32" s="179"/>
      <c r="HW32" s="202"/>
      <c r="HX32" s="179"/>
      <c r="HY32" s="179"/>
      <c r="HZ32" s="179"/>
      <c r="IA32" s="179"/>
      <c r="IB32" s="203"/>
      <c r="IC32" s="179"/>
      <c r="ID32" s="179"/>
      <c r="IE32" s="179"/>
      <c r="IF32" s="179"/>
      <c r="IG32" s="179"/>
      <c r="IH32" s="179"/>
      <c r="II32" s="180"/>
      <c r="IJ32" s="227"/>
      <c r="IK32" s="227"/>
      <c r="IL32" s="228"/>
      <c r="IM32" s="179"/>
      <c r="IN32" s="229"/>
      <c r="IO32" s="228"/>
      <c r="IP32" s="179"/>
      <c r="IQ32" s="202"/>
      <c r="IR32" s="179"/>
      <c r="IS32" s="179"/>
      <c r="IT32" s="179"/>
      <c r="IU32" s="179"/>
      <c r="IV32" s="203"/>
      <c r="IW32" s="179"/>
      <c r="IX32" s="179"/>
      <c r="IY32" s="179"/>
      <c r="IZ32" s="179"/>
      <c r="JA32" s="179"/>
      <c r="JB32" s="179"/>
    </row>
    <row r="33" spans="2:262" s="217" customFormat="1" ht="13.5" customHeight="1" x14ac:dyDescent="0.25">
      <c r="B33" s="179"/>
      <c r="C33" s="213"/>
      <c r="E33" s="185"/>
      <c r="F33" s="218"/>
      <c r="G33" s="219"/>
      <c r="H33" s="179"/>
      <c r="I33" s="218"/>
      <c r="J33" s="219"/>
      <c r="K33" s="219"/>
      <c r="L33" s="219"/>
      <c r="M33" s="219"/>
      <c r="P33" s="222"/>
      <c r="Q33" s="185"/>
      <c r="R33" s="219"/>
      <c r="S33" s="219"/>
      <c r="U33" s="219"/>
      <c r="V33" s="219"/>
      <c r="W33" s="213"/>
      <c r="Y33" s="185"/>
      <c r="Z33" s="218"/>
      <c r="AA33" s="218"/>
      <c r="AB33" s="179"/>
      <c r="AC33" s="218"/>
      <c r="AD33" s="218"/>
      <c r="AE33" s="185"/>
      <c r="AF33" s="219"/>
      <c r="AG33" s="219"/>
      <c r="AJ33" s="222"/>
      <c r="AK33" s="185"/>
      <c r="AM33" s="219"/>
      <c r="AO33" s="219"/>
      <c r="AP33" s="219"/>
      <c r="AQ33" s="213"/>
      <c r="AS33" s="185"/>
      <c r="AT33" s="218"/>
      <c r="AU33" s="218"/>
      <c r="AV33" s="179"/>
      <c r="AW33" s="218"/>
      <c r="AX33" s="218"/>
      <c r="AY33" s="185"/>
      <c r="AZ33" s="219"/>
      <c r="BA33" s="219"/>
      <c r="BD33" s="222"/>
      <c r="BE33" s="185"/>
      <c r="BF33" s="219"/>
      <c r="BG33" s="219"/>
      <c r="BI33" s="219"/>
      <c r="BJ33" s="219"/>
      <c r="BK33" s="213"/>
      <c r="BM33" s="185"/>
      <c r="BN33" s="218"/>
      <c r="BO33" s="218"/>
      <c r="BP33" s="179"/>
      <c r="BQ33" s="218"/>
      <c r="BR33" s="218"/>
      <c r="BS33" s="185"/>
      <c r="BT33" s="219"/>
      <c r="BU33" s="219"/>
      <c r="BX33" s="222"/>
      <c r="BY33" s="185"/>
      <c r="BZ33" s="219"/>
      <c r="CA33" s="219"/>
      <c r="CC33" s="219"/>
      <c r="CD33" s="219"/>
      <c r="CE33" s="185"/>
      <c r="CG33" s="185"/>
      <c r="CH33" s="218"/>
      <c r="CI33" s="218"/>
      <c r="CJ33" s="179"/>
      <c r="CK33" s="218"/>
      <c r="CL33" s="218"/>
      <c r="CM33" s="185"/>
      <c r="CN33" s="219"/>
      <c r="CO33" s="219"/>
      <c r="CR33" s="222"/>
      <c r="CS33" s="185"/>
      <c r="CT33" s="219"/>
      <c r="CU33" s="219"/>
      <c r="CW33" s="219"/>
      <c r="CX33" s="219"/>
      <c r="CY33" s="213"/>
      <c r="DA33" s="185"/>
      <c r="DB33" s="218"/>
      <c r="DC33" s="218"/>
      <c r="DD33" s="179"/>
      <c r="DE33" s="218"/>
      <c r="DF33" s="218"/>
      <c r="DG33" s="185"/>
      <c r="DH33" s="219"/>
      <c r="DI33" s="219"/>
      <c r="DL33" s="222"/>
      <c r="DM33" s="185"/>
      <c r="DN33" s="219"/>
      <c r="DO33" s="219"/>
      <c r="DQ33" s="219"/>
      <c r="DR33" s="219"/>
      <c r="DS33" s="213"/>
      <c r="DU33" s="185"/>
      <c r="DV33" s="218"/>
      <c r="DW33" s="218"/>
      <c r="DX33" s="179"/>
      <c r="DY33" s="218"/>
      <c r="DZ33" s="218"/>
      <c r="EA33" s="185"/>
      <c r="EC33" s="223"/>
      <c r="EF33" s="222"/>
      <c r="EG33" s="185"/>
      <c r="EH33" s="219"/>
      <c r="EI33" s="219"/>
      <c r="EK33" s="219"/>
      <c r="EL33" s="219"/>
      <c r="EM33" s="213"/>
      <c r="EO33" s="185"/>
      <c r="EP33" s="218"/>
      <c r="EQ33" s="218"/>
      <c r="ER33" s="179"/>
      <c r="ES33" s="218"/>
      <c r="ET33" s="218"/>
      <c r="EU33" s="185"/>
      <c r="EV33" s="219"/>
      <c r="EW33" s="219"/>
      <c r="EZ33" s="222"/>
      <c r="FA33" s="185"/>
      <c r="FB33" s="219"/>
      <c r="FC33" s="219"/>
      <c r="FE33" s="219"/>
      <c r="FF33" s="219"/>
      <c r="FG33" s="213"/>
      <c r="FI33" s="185"/>
      <c r="FJ33" s="218"/>
      <c r="FK33" s="218"/>
      <c r="FL33" s="179"/>
      <c r="FM33" s="218"/>
      <c r="FN33" s="218"/>
      <c r="FO33" s="185"/>
      <c r="FP33" s="219"/>
      <c r="FQ33" s="219"/>
      <c r="FT33" s="222"/>
      <c r="FU33" s="185"/>
      <c r="FV33" s="219"/>
      <c r="FW33" s="219"/>
      <c r="FY33" s="219"/>
      <c r="FZ33" s="219"/>
      <c r="GA33" s="180"/>
      <c r="GB33" s="227"/>
      <c r="GC33" s="227"/>
      <c r="GD33" s="228"/>
      <c r="GE33" s="179"/>
      <c r="GF33" s="229"/>
      <c r="GG33" s="228"/>
      <c r="GH33" s="179"/>
      <c r="GI33" s="202"/>
      <c r="GJ33" s="179"/>
      <c r="GK33" s="179"/>
      <c r="GL33" s="179"/>
      <c r="GM33" s="179"/>
      <c r="GN33" s="203"/>
      <c r="GO33" s="179"/>
      <c r="GP33" s="179"/>
      <c r="GQ33" s="179"/>
      <c r="GR33" s="179"/>
      <c r="GS33" s="179"/>
      <c r="GT33" s="179"/>
      <c r="GU33" s="180"/>
      <c r="GV33" s="227"/>
      <c r="GW33" s="227"/>
      <c r="GX33" s="228"/>
      <c r="GY33" s="179"/>
      <c r="GZ33" s="229"/>
      <c r="HA33" s="228"/>
      <c r="HB33" s="179"/>
      <c r="HC33" s="202"/>
      <c r="HD33" s="179"/>
      <c r="HE33" s="179"/>
      <c r="HF33" s="179"/>
      <c r="HG33" s="179"/>
      <c r="HH33" s="203"/>
      <c r="HI33" s="179"/>
      <c r="HJ33" s="179"/>
      <c r="HK33" s="179"/>
      <c r="HL33" s="179"/>
      <c r="HM33" s="179"/>
      <c r="HN33" s="179"/>
      <c r="HO33" s="180"/>
      <c r="HP33" s="227"/>
      <c r="HQ33" s="227"/>
      <c r="HR33" s="228"/>
      <c r="HS33" s="179"/>
      <c r="HT33" s="229"/>
      <c r="HU33" s="228"/>
      <c r="HV33" s="179"/>
      <c r="HW33" s="202"/>
      <c r="HX33" s="179"/>
      <c r="HY33" s="179"/>
      <c r="HZ33" s="179"/>
      <c r="IA33" s="179"/>
      <c r="IB33" s="203"/>
      <c r="IC33" s="179"/>
      <c r="ID33" s="179"/>
      <c r="IE33" s="179"/>
      <c r="IF33" s="179"/>
      <c r="IG33" s="179"/>
      <c r="IH33" s="179"/>
      <c r="II33" s="180"/>
      <c r="IJ33" s="227"/>
      <c r="IK33" s="227"/>
      <c r="IL33" s="228"/>
      <c r="IM33" s="179"/>
      <c r="IN33" s="229"/>
      <c r="IO33" s="228"/>
      <c r="IP33" s="179"/>
      <c r="IQ33" s="202"/>
      <c r="IR33" s="179"/>
      <c r="IS33" s="179"/>
      <c r="IT33" s="179"/>
      <c r="IU33" s="179"/>
      <c r="IV33" s="203"/>
      <c r="IW33" s="179"/>
      <c r="IX33" s="179"/>
      <c r="IY33" s="179"/>
      <c r="IZ33" s="179"/>
      <c r="JA33" s="179"/>
      <c r="JB33" s="179"/>
    </row>
    <row r="34" spans="2:262" s="217" customFormat="1" ht="13.5" customHeight="1" x14ac:dyDescent="0.25">
      <c r="B34" s="179"/>
      <c r="C34" s="213"/>
      <c r="E34" s="185"/>
      <c r="F34" s="218"/>
      <c r="G34" s="219"/>
      <c r="H34" s="179"/>
      <c r="I34" s="218"/>
      <c r="J34" s="219"/>
      <c r="K34" s="219"/>
      <c r="L34" s="219"/>
      <c r="M34" s="219"/>
      <c r="P34" s="222"/>
      <c r="Q34" s="185"/>
      <c r="R34" s="219"/>
      <c r="S34" s="219"/>
      <c r="U34" s="219"/>
      <c r="V34" s="219"/>
      <c r="W34" s="213"/>
      <c r="Y34" s="185"/>
      <c r="Z34" s="218"/>
      <c r="AA34" s="218"/>
      <c r="AB34" s="179"/>
      <c r="AC34" s="218"/>
      <c r="AD34" s="218"/>
      <c r="AE34" s="185"/>
      <c r="AF34" s="219"/>
      <c r="AG34" s="219"/>
      <c r="AJ34" s="222"/>
      <c r="AK34" s="185"/>
      <c r="AM34" s="219"/>
      <c r="AO34" s="219"/>
      <c r="AP34" s="219"/>
      <c r="AQ34" s="213"/>
      <c r="AS34" s="185"/>
      <c r="AT34" s="218"/>
      <c r="AU34" s="218"/>
      <c r="AV34" s="179"/>
      <c r="AW34" s="218"/>
      <c r="AX34" s="218"/>
      <c r="AY34" s="185"/>
      <c r="AZ34" s="219"/>
      <c r="BA34" s="219"/>
      <c r="BD34" s="222"/>
      <c r="BE34" s="185"/>
      <c r="BF34" s="219"/>
      <c r="BG34" s="219"/>
      <c r="BI34" s="219"/>
      <c r="BJ34" s="219"/>
      <c r="BK34" s="213"/>
      <c r="BM34" s="185"/>
      <c r="BN34" s="218"/>
      <c r="BO34" s="218"/>
      <c r="BP34" s="179"/>
      <c r="BQ34" s="218"/>
      <c r="BR34" s="218"/>
      <c r="BS34" s="185"/>
      <c r="BT34" s="219"/>
      <c r="BU34" s="219"/>
      <c r="BX34" s="222"/>
      <c r="BY34" s="185"/>
      <c r="BZ34" s="219"/>
      <c r="CA34" s="219"/>
      <c r="CC34" s="219"/>
      <c r="CD34" s="219"/>
      <c r="CE34" s="185"/>
      <c r="CG34" s="185"/>
      <c r="CH34" s="218"/>
      <c r="CI34" s="218"/>
      <c r="CJ34" s="179"/>
      <c r="CK34" s="218"/>
      <c r="CL34" s="218"/>
      <c r="CM34" s="185"/>
      <c r="CN34" s="219"/>
      <c r="CO34" s="219"/>
      <c r="CR34" s="222"/>
      <c r="CS34" s="185"/>
      <c r="CT34" s="219"/>
      <c r="CU34" s="219"/>
      <c r="CW34" s="219"/>
      <c r="CX34" s="219"/>
      <c r="CY34" s="213"/>
      <c r="DA34" s="185"/>
      <c r="DB34" s="218"/>
      <c r="DC34" s="218"/>
      <c r="DD34" s="179"/>
      <c r="DE34" s="218"/>
      <c r="DF34" s="218"/>
      <c r="DG34" s="185"/>
      <c r="DH34" s="219"/>
      <c r="DI34" s="219"/>
      <c r="DL34" s="222"/>
      <c r="DM34" s="185"/>
      <c r="DN34" s="219"/>
      <c r="DO34" s="219"/>
      <c r="DQ34" s="219"/>
      <c r="DR34" s="219"/>
      <c r="DS34" s="213"/>
      <c r="DU34" s="185"/>
      <c r="DV34" s="218"/>
      <c r="DW34" s="218"/>
      <c r="DX34" s="179"/>
      <c r="DY34" s="218"/>
      <c r="DZ34" s="218"/>
      <c r="EA34" s="185"/>
      <c r="EC34" s="223"/>
      <c r="EF34" s="222"/>
      <c r="EG34" s="185"/>
      <c r="EH34" s="219"/>
      <c r="EI34" s="219"/>
      <c r="EK34" s="219"/>
      <c r="EL34" s="219"/>
      <c r="EM34" s="213"/>
      <c r="EO34" s="185"/>
      <c r="EP34" s="218"/>
      <c r="EQ34" s="218"/>
      <c r="ER34" s="179"/>
      <c r="ES34" s="218"/>
      <c r="ET34" s="218"/>
      <c r="EU34" s="185"/>
      <c r="EV34" s="219"/>
      <c r="EW34" s="219"/>
      <c r="EZ34" s="222"/>
      <c r="FA34" s="185"/>
      <c r="FB34" s="219"/>
      <c r="FC34" s="219"/>
      <c r="FE34" s="219"/>
      <c r="FF34" s="219"/>
      <c r="FG34" s="213"/>
      <c r="FI34" s="185"/>
      <c r="FJ34" s="218"/>
      <c r="FK34" s="218"/>
      <c r="FL34" s="179"/>
      <c r="FM34" s="218"/>
      <c r="FN34" s="218"/>
      <c r="FO34" s="185"/>
      <c r="FP34" s="219"/>
      <c r="FQ34" s="219"/>
      <c r="FT34" s="222"/>
      <c r="FU34" s="185"/>
      <c r="FV34" s="219"/>
      <c r="FW34" s="219"/>
      <c r="FY34" s="219"/>
      <c r="FZ34" s="219"/>
      <c r="GA34" s="180"/>
      <c r="GB34" s="227"/>
      <c r="GC34" s="227"/>
      <c r="GD34" s="228"/>
      <c r="GE34" s="179"/>
      <c r="GF34" s="229"/>
      <c r="GG34" s="228"/>
      <c r="GH34" s="179"/>
      <c r="GI34" s="202"/>
      <c r="GJ34" s="179"/>
      <c r="GK34" s="179"/>
      <c r="GL34" s="179"/>
      <c r="GM34" s="179"/>
      <c r="GN34" s="203"/>
      <c r="GO34" s="179"/>
      <c r="GP34" s="179"/>
      <c r="GQ34" s="179"/>
      <c r="GR34" s="179"/>
      <c r="GS34" s="179"/>
      <c r="GT34" s="179"/>
      <c r="GU34" s="180"/>
      <c r="GV34" s="227"/>
      <c r="GW34" s="227"/>
      <c r="GX34" s="228"/>
      <c r="GY34" s="179"/>
      <c r="GZ34" s="229"/>
      <c r="HA34" s="228"/>
      <c r="HB34" s="179"/>
      <c r="HC34" s="202"/>
      <c r="HD34" s="179"/>
      <c r="HE34" s="179"/>
      <c r="HF34" s="179"/>
      <c r="HG34" s="179"/>
      <c r="HH34" s="203"/>
      <c r="HI34" s="179"/>
      <c r="HJ34" s="179"/>
      <c r="HK34" s="179"/>
      <c r="HL34" s="179"/>
      <c r="HM34" s="179"/>
      <c r="HN34" s="179"/>
      <c r="HO34" s="180"/>
      <c r="HP34" s="227"/>
      <c r="HQ34" s="227"/>
      <c r="HR34" s="228"/>
      <c r="HS34" s="179"/>
      <c r="HT34" s="229"/>
      <c r="HU34" s="228"/>
      <c r="HV34" s="179"/>
      <c r="HW34" s="202"/>
      <c r="HX34" s="179"/>
      <c r="HY34" s="179"/>
      <c r="HZ34" s="179"/>
      <c r="IA34" s="179"/>
      <c r="IB34" s="203"/>
      <c r="IC34" s="179"/>
      <c r="ID34" s="179"/>
      <c r="IE34" s="179"/>
      <c r="IF34" s="179"/>
      <c r="IG34" s="179"/>
      <c r="IH34" s="179"/>
      <c r="II34" s="180"/>
      <c r="IJ34" s="227"/>
      <c r="IK34" s="227"/>
      <c r="IL34" s="228"/>
      <c r="IM34" s="179"/>
      <c r="IN34" s="229"/>
      <c r="IO34" s="228"/>
      <c r="IP34" s="179"/>
      <c r="IQ34" s="202"/>
      <c r="IR34" s="179"/>
      <c r="IS34" s="179"/>
      <c r="IT34" s="179"/>
      <c r="IU34" s="179"/>
      <c r="IV34" s="203"/>
      <c r="IW34" s="179"/>
      <c r="IX34" s="179"/>
      <c r="IY34" s="179"/>
      <c r="IZ34" s="179"/>
      <c r="JA34" s="179"/>
      <c r="JB34" s="179"/>
    </row>
    <row r="35" spans="2:262" s="217" customFormat="1" ht="13.5" customHeight="1" x14ac:dyDescent="0.25">
      <c r="B35" s="179"/>
      <c r="C35" s="213"/>
      <c r="E35" s="185"/>
      <c r="F35" s="218"/>
      <c r="G35" s="219"/>
      <c r="H35" s="179"/>
      <c r="I35" s="218"/>
      <c r="J35" s="219"/>
      <c r="K35" s="219"/>
      <c r="L35" s="219"/>
      <c r="M35" s="219"/>
      <c r="P35" s="222"/>
      <c r="Q35" s="185"/>
      <c r="R35" s="219"/>
      <c r="S35" s="219"/>
      <c r="U35" s="219"/>
      <c r="V35" s="219"/>
      <c r="W35" s="213"/>
      <c r="Y35" s="185"/>
      <c r="Z35" s="218"/>
      <c r="AA35" s="218"/>
      <c r="AB35" s="179"/>
      <c r="AC35" s="218"/>
      <c r="AD35" s="218"/>
      <c r="AE35" s="185"/>
      <c r="AF35" s="219"/>
      <c r="AG35" s="219"/>
      <c r="AJ35" s="222"/>
      <c r="AK35" s="185"/>
      <c r="AM35" s="219"/>
      <c r="AO35" s="219"/>
      <c r="AP35" s="219"/>
      <c r="AQ35" s="213"/>
      <c r="AS35" s="185"/>
      <c r="AT35" s="218"/>
      <c r="AU35" s="218"/>
      <c r="AV35" s="179"/>
      <c r="AW35" s="218"/>
      <c r="AX35" s="218"/>
      <c r="AY35" s="185"/>
      <c r="AZ35" s="219"/>
      <c r="BA35" s="219"/>
      <c r="BD35" s="222"/>
      <c r="BE35" s="185"/>
      <c r="BF35" s="219"/>
      <c r="BG35" s="219"/>
      <c r="BI35" s="219"/>
      <c r="BJ35" s="219"/>
      <c r="BK35" s="213"/>
      <c r="BM35" s="185"/>
      <c r="BN35" s="218"/>
      <c r="BO35" s="218"/>
      <c r="BP35" s="179"/>
      <c r="BQ35" s="218"/>
      <c r="BR35" s="218"/>
      <c r="BS35" s="185"/>
      <c r="BT35" s="219"/>
      <c r="BU35" s="219"/>
      <c r="BX35" s="222"/>
      <c r="BY35" s="185"/>
      <c r="BZ35" s="219"/>
      <c r="CA35" s="219"/>
      <c r="CC35" s="219"/>
      <c r="CD35" s="219"/>
      <c r="CE35" s="185"/>
      <c r="CG35" s="185"/>
      <c r="CH35" s="218"/>
      <c r="CI35" s="218"/>
      <c r="CJ35" s="179"/>
      <c r="CK35" s="218"/>
      <c r="CL35" s="218"/>
      <c r="CM35" s="185"/>
      <c r="CN35" s="219"/>
      <c r="CO35" s="219"/>
      <c r="CR35" s="222"/>
      <c r="CS35" s="185"/>
      <c r="CT35" s="219"/>
      <c r="CU35" s="219"/>
      <c r="CW35" s="219"/>
      <c r="CX35" s="219"/>
      <c r="CY35" s="213"/>
      <c r="DA35" s="185"/>
      <c r="DB35" s="218"/>
      <c r="DC35" s="218"/>
      <c r="DD35" s="179"/>
      <c r="DE35" s="218"/>
      <c r="DF35" s="218"/>
      <c r="DG35" s="185"/>
      <c r="DH35" s="219"/>
      <c r="DI35" s="219"/>
      <c r="DL35" s="222"/>
      <c r="DM35" s="185"/>
      <c r="DN35" s="219"/>
      <c r="DO35" s="219"/>
      <c r="DQ35" s="219"/>
      <c r="DR35" s="219"/>
      <c r="DS35" s="213"/>
      <c r="DU35" s="185"/>
      <c r="DV35" s="218"/>
      <c r="DW35" s="218"/>
      <c r="DX35" s="179"/>
      <c r="DY35" s="218"/>
      <c r="DZ35" s="218"/>
      <c r="EA35" s="185"/>
      <c r="EC35" s="223"/>
      <c r="EF35" s="222"/>
      <c r="EG35" s="185"/>
      <c r="EH35" s="219"/>
      <c r="EI35" s="219"/>
      <c r="EK35" s="219"/>
      <c r="EL35" s="219"/>
      <c r="EM35" s="213"/>
      <c r="EO35" s="185"/>
      <c r="EP35" s="218"/>
      <c r="EQ35" s="218"/>
      <c r="ER35" s="179"/>
      <c r="ES35" s="218"/>
      <c r="ET35" s="218"/>
      <c r="EU35" s="185"/>
      <c r="EV35" s="219"/>
      <c r="EW35" s="219"/>
      <c r="EZ35" s="222"/>
      <c r="FA35" s="185"/>
      <c r="FB35" s="219"/>
      <c r="FC35" s="219"/>
      <c r="FE35" s="219"/>
      <c r="FF35" s="219"/>
      <c r="FG35" s="213"/>
      <c r="FI35" s="185"/>
      <c r="FJ35" s="218"/>
      <c r="FK35" s="218"/>
      <c r="FL35" s="179"/>
      <c r="FM35" s="218"/>
      <c r="FN35" s="218"/>
      <c r="FO35" s="185"/>
      <c r="FP35" s="219"/>
      <c r="FQ35" s="219"/>
      <c r="FT35" s="222"/>
      <c r="FU35" s="185"/>
      <c r="FV35" s="219"/>
      <c r="FW35" s="219"/>
      <c r="FY35" s="219"/>
      <c r="FZ35" s="219"/>
      <c r="GA35" s="180"/>
      <c r="GB35" s="227"/>
      <c r="GC35" s="227"/>
      <c r="GD35" s="228"/>
      <c r="GE35" s="179"/>
      <c r="GF35" s="229"/>
      <c r="GG35" s="228"/>
      <c r="GH35" s="179"/>
      <c r="GI35" s="202"/>
      <c r="GJ35" s="179"/>
      <c r="GK35" s="179"/>
      <c r="GL35" s="179"/>
      <c r="GM35" s="179"/>
      <c r="GN35" s="203"/>
      <c r="GO35" s="179"/>
      <c r="GP35" s="179"/>
      <c r="GQ35" s="179"/>
      <c r="GR35" s="179"/>
      <c r="GS35" s="179"/>
      <c r="GT35" s="179"/>
      <c r="GU35" s="180"/>
      <c r="GV35" s="227"/>
      <c r="GW35" s="227"/>
      <c r="GX35" s="228"/>
      <c r="GY35" s="179"/>
      <c r="GZ35" s="229"/>
      <c r="HA35" s="228"/>
      <c r="HB35" s="179"/>
      <c r="HC35" s="202"/>
      <c r="HD35" s="179"/>
      <c r="HE35" s="179"/>
      <c r="HF35" s="179"/>
      <c r="HG35" s="179"/>
      <c r="HH35" s="203"/>
      <c r="HI35" s="179"/>
      <c r="HJ35" s="179"/>
      <c r="HK35" s="179"/>
      <c r="HL35" s="179"/>
      <c r="HM35" s="179"/>
      <c r="HN35" s="179"/>
      <c r="HO35" s="180"/>
      <c r="HP35" s="227"/>
      <c r="HQ35" s="227"/>
      <c r="HR35" s="228"/>
      <c r="HS35" s="179"/>
      <c r="HT35" s="229"/>
      <c r="HU35" s="228"/>
      <c r="HV35" s="179"/>
      <c r="HW35" s="202"/>
      <c r="HX35" s="179"/>
      <c r="HY35" s="179"/>
      <c r="HZ35" s="179"/>
      <c r="IA35" s="179"/>
      <c r="IB35" s="203"/>
      <c r="IC35" s="179"/>
      <c r="ID35" s="179"/>
      <c r="IE35" s="179"/>
      <c r="IF35" s="179"/>
      <c r="IG35" s="179"/>
      <c r="IH35" s="179"/>
      <c r="II35" s="180"/>
      <c r="IJ35" s="227"/>
      <c r="IK35" s="227"/>
      <c r="IL35" s="228"/>
      <c r="IM35" s="179"/>
      <c r="IN35" s="229"/>
      <c r="IO35" s="228"/>
      <c r="IP35" s="179"/>
      <c r="IQ35" s="202"/>
      <c r="IR35" s="179"/>
      <c r="IS35" s="179"/>
      <c r="IT35" s="179"/>
      <c r="IU35" s="179"/>
      <c r="IV35" s="203"/>
      <c r="IW35" s="179"/>
      <c r="IX35" s="179"/>
      <c r="IY35" s="179"/>
      <c r="IZ35" s="179"/>
      <c r="JA35" s="179"/>
      <c r="JB35" s="179"/>
    </row>
    <row r="36" spans="2:262" s="217" customFormat="1" ht="13.5" customHeight="1" x14ac:dyDescent="0.25">
      <c r="B36" s="179"/>
      <c r="C36" s="213"/>
      <c r="E36" s="185"/>
      <c r="F36" s="218"/>
      <c r="G36" s="219"/>
      <c r="H36" s="179"/>
      <c r="I36" s="218"/>
      <c r="J36" s="219"/>
      <c r="K36" s="219"/>
      <c r="L36" s="219"/>
      <c r="M36" s="219"/>
      <c r="P36" s="222"/>
      <c r="Q36" s="185"/>
      <c r="R36" s="219"/>
      <c r="S36" s="219"/>
      <c r="U36" s="219"/>
      <c r="V36" s="219"/>
      <c r="W36" s="213"/>
      <c r="Y36" s="185"/>
      <c r="Z36" s="218"/>
      <c r="AA36" s="218"/>
      <c r="AB36" s="179"/>
      <c r="AC36" s="218"/>
      <c r="AD36" s="218"/>
      <c r="AE36" s="185"/>
      <c r="AF36" s="219"/>
      <c r="AG36" s="219"/>
      <c r="AJ36" s="222"/>
      <c r="AK36" s="185"/>
      <c r="AM36" s="219"/>
      <c r="AO36" s="219"/>
      <c r="AP36" s="219"/>
      <c r="AQ36" s="213"/>
      <c r="AS36" s="185"/>
      <c r="AT36" s="218"/>
      <c r="AU36" s="218"/>
      <c r="AV36" s="179"/>
      <c r="AW36" s="218"/>
      <c r="AX36" s="218"/>
      <c r="AY36" s="185"/>
      <c r="AZ36" s="219"/>
      <c r="BA36" s="219"/>
      <c r="BD36" s="222"/>
      <c r="BE36" s="185"/>
      <c r="BF36" s="219"/>
      <c r="BG36" s="219"/>
      <c r="BI36" s="219"/>
      <c r="BJ36" s="219"/>
      <c r="BK36" s="213"/>
      <c r="BM36" s="185"/>
      <c r="BN36" s="218"/>
      <c r="BO36" s="218"/>
      <c r="BP36" s="179"/>
      <c r="BQ36" s="218"/>
      <c r="BR36" s="218"/>
      <c r="BS36" s="185"/>
      <c r="BT36" s="219"/>
      <c r="BU36" s="219"/>
      <c r="BX36" s="222"/>
      <c r="BY36" s="185"/>
      <c r="BZ36" s="219"/>
      <c r="CA36" s="219"/>
      <c r="CC36" s="219"/>
      <c r="CD36" s="219"/>
      <c r="CE36" s="185"/>
      <c r="CG36" s="185"/>
      <c r="CH36" s="218"/>
      <c r="CI36" s="218"/>
      <c r="CJ36" s="179"/>
      <c r="CK36" s="218"/>
      <c r="CL36" s="218"/>
      <c r="CM36" s="185"/>
      <c r="CN36" s="219"/>
      <c r="CO36" s="219"/>
      <c r="CR36" s="222"/>
      <c r="CS36" s="185"/>
      <c r="CT36" s="219"/>
      <c r="CU36" s="219"/>
      <c r="CW36" s="219"/>
      <c r="CX36" s="219"/>
      <c r="CY36" s="213"/>
      <c r="DA36" s="185"/>
      <c r="DB36" s="218"/>
      <c r="DC36" s="218"/>
      <c r="DD36" s="179"/>
      <c r="DE36" s="218"/>
      <c r="DF36" s="218"/>
      <c r="DG36" s="185"/>
      <c r="DH36" s="219"/>
      <c r="DI36" s="219"/>
      <c r="DL36" s="222"/>
      <c r="DM36" s="185"/>
      <c r="DN36" s="219"/>
      <c r="DO36" s="219"/>
      <c r="DQ36" s="219"/>
      <c r="DR36" s="219"/>
      <c r="DS36" s="213"/>
      <c r="DU36" s="185"/>
      <c r="DV36" s="218"/>
      <c r="DW36" s="218"/>
      <c r="DX36" s="179"/>
      <c r="DY36" s="218"/>
      <c r="DZ36" s="218"/>
      <c r="EA36" s="185"/>
      <c r="EC36" s="223"/>
      <c r="EF36" s="222"/>
      <c r="EG36" s="185"/>
      <c r="EH36" s="219"/>
      <c r="EI36" s="219"/>
      <c r="EK36" s="219"/>
      <c r="EL36" s="219"/>
      <c r="EM36" s="213"/>
      <c r="EO36" s="185"/>
      <c r="EP36" s="218"/>
      <c r="EQ36" s="218"/>
      <c r="ER36" s="179"/>
      <c r="ES36" s="218"/>
      <c r="ET36" s="218"/>
      <c r="EU36" s="185"/>
      <c r="EV36" s="219"/>
      <c r="EW36" s="219"/>
      <c r="EZ36" s="222"/>
      <c r="FA36" s="185"/>
      <c r="FB36" s="219"/>
      <c r="FC36" s="219"/>
      <c r="FE36" s="219"/>
      <c r="FF36" s="219"/>
      <c r="FG36" s="213"/>
      <c r="FI36" s="185"/>
      <c r="FJ36" s="218"/>
      <c r="FK36" s="218"/>
      <c r="FL36" s="179"/>
      <c r="FM36" s="218"/>
      <c r="FN36" s="218"/>
      <c r="FO36" s="185"/>
      <c r="FP36" s="219"/>
      <c r="FQ36" s="219"/>
      <c r="FT36" s="222"/>
      <c r="FU36" s="185"/>
      <c r="FV36" s="219"/>
      <c r="FW36" s="219"/>
      <c r="FY36" s="219"/>
      <c r="FZ36" s="219"/>
      <c r="GA36" s="180"/>
      <c r="GB36" s="227"/>
      <c r="GC36" s="227"/>
      <c r="GD36" s="228"/>
      <c r="GE36" s="179"/>
      <c r="GF36" s="229"/>
      <c r="GG36" s="228"/>
      <c r="GH36" s="179"/>
      <c r="GI36" s="202"/>
      <c r="GJ36" s="179"/>
      <c r="GK36" s="179"/>
      <c r="GL36" s="179"/>
      <c r="GM36" s="179"/>
      <c r="GN36" s="203"/>
      <c r="GO36" s="179"/>
      <c r="GP36" s="179"/>
      <c r="GQ36" s="179"/>
      <c r="GR36" s="179"/>
      <c r="GS36" s="179"/>
      <c r="GT36" s="179"/>
      <c r="GU36" s="180"/>
      <c r="GV36" s="227"/>
      <c r="GW36" s="227"/>
      <c r="GX36" s="228"/>
      <c r="GY36" s="179"/>
      <c r="GZ36" s="229"/>
      <c r="HA36" s="228"/>
      <c r="HB36" s="179"/>
      <c r="HC36" s="202"/>
      <c r="HD36" s="179"/>
      <c r="HE36" s="179"/>
      <c r="HF36" s="179"/>
      <c r="HG36" s="179"/>
      <c r="HH36" s="203"/>
      <c r="HI36" s="179"/>
      <c r="HJ36" s="179"/>
      <c r="HK36" s="179"/>
      <c r="HL36" s="179"/>
      <c r="HM36" s="179"/>
      <c r="HN36" s="179"/>
      <c r="HO36" s="180"/>
      <c r="HP36" s="227"/>
      <c r="HQ36" s="227"/>
      <c r="HR36" s="228"/>
      <c r="HS36" s="179"/>
      <c r="HT36" s="229"/>
      <c r="HU36" s="228"/>
      <c r="HV36" s="179"/>
      <c r="HW36" s="202"/>
      <c r="HX36" s="179"/>
      <c r="HY36" s="179"/>
      <c r="HZ36" s="179"/>
      <c r="IA36" s="179"/>
      <c r="IB36" s="203"/>
      <c r="IC36" s="179"/>
      <c r="ID36" s="179"/>
      <c r="IE36" s="179"/>
      <c r="IF36" s="179"/>
      <c r="IG36" s="179"/>
      <c r="IH36" s="179"/>
      <c r="II36" s="180"/>
      <c r="IJ36" s="227"/>
      <c r="IK36" s="227"/>
      <c r="IL36" s="228"/>
      <c r="IM36" s="179"/>
      <c r="IN36" s="229"/>
      <c r="IO36" s="228"/>
      <c r="IP36" s="179"/>
      <c r="IQ36" s="202"/>
      <c r="IR36" s="179"/>
      <c r="IS36" s="179"/>
      <c r="IT36" s="179"/>
      <c r="IU36" s="179"/>
      <c r="IV36" s="203"/>
      <c r="IW36" s="179"/>
      <c r="IX36" s="179"/>
      <c r="IY36" s="179"/>
      <c r="IZ36" s="179"/>
      <c r="JA36" s="179"/>
      <c r="JB36" s="179"/>
    </row>
    <row r="37" spans="2:262" s="217" customFormat="1" ht="13.5" customHeight="1" x14ac:dyDescent="0.25">
      <c r="B37" s="179"/>
      <c r="C37" s="213"/>
      <c r="E37" s="185"/>
      <c r="F37" s="218"/>
      <c r="G37" s="219"/>
      <c r="H37" s="179"/>
      <c r="I37" s="218"/>
      <c r="J37" s="219"/>
      <c r="K37" s="185"/>
      <c r="L37" s="219"/>
      <c r="M37" s="219"/>
      <c r="P37" s="222"/>
      <c r="Q37" s="185"/>
      <c r="R37" s="219"/>
      <c r="S37" s="219"/>
      <c r="U37" s="219"/>
      <c r="V37" s="219"/>
      <c r="W37" s="213"/>
      <c r="Y37" s="185"/>
      <c r="Z37" s="218"/>
      <c r="AA37" s="218"/>
      <c r="AB37" s="179"/>
      <c r="AC37" s="218"/>
      <c r="AD37" s="218"/>
      <c r="AE37" s="185"/>
      <c r="AF37" s="219"/>
      <c r="AG37" s="219"/>
      <c r="AJ37" s="222"/>
      <c r="AK37" s="185"/>
      <c r="AM37" s="219"/>
      <c r="AO37" s="219"/>
      <c r="AP37" s="219"/>
      <c r="AQ37" s="213"/>
      <c r="AS37" s="185"/>
      <c r="AT37" s="218"/>
      <c r="AU37" s="218"/>
      <c r="AV37" s="179"/>
      <c r="AW37" s="218"/>
      <c r="AX37" s="218"/>
      <c r="AY37" s="185"/>
      <c r="AZ37" s="219"/>
      <c r="BA37" s="219"/>
      <c r="BD37" s="222"/>
      <c r="BE37" s="185"/>
      <c r="BF37" s="219"/>
      <c r="BG37" s="219"/>
      <c r="BI37" s="219"/>
      <c r="BJ37" s="219"/>
      <c r="BK37" s="213"/>
      <c r="BM37" s="185"/>
      <c r="BN37" s="218"/>
      <c r="BO37" s="218"/>
      <c r="BP37" s="179"/>
      <c r="BQ37" s="218"/>
      <c r="BR37" s="218"/>
      <c r="BS37" s="185"/>
      <c r="BT37" s="219"/>
      <c r="BU37" s="219"/>
      <c r="BX37" s="222"/>
      <c r="BY37" s="185"/>
      <c r="BZ37" s="219"/>
      <c r="CA37" s="219"/>
      <c r="CC37" s="219"/>
      <c r="CD37" s="219"/>
      <c r="CE37" s="185"/>
      <c r="CG37" s="185"/>
      <c r="CH37" s="218"/>
      <c r="CI37" s="218"/>
      <c r="CJ37" s="179"/>
      <c r="CK37" s="218"/>
      <c r="CL37" s="218"/>
      <c r="CM37" s="185"/>
      <c r="CN37" s="219"/>
      <c r="CO37" s="219"/>
      <c r="CR37" s="222"/>
      <c r="CS37" s="185"/>
      <c r="CT37" s="219"/>
      <c r="CU37" s="219"/>
      <c r="CW37" s="219"/>
      <c r="CX37" s="219"/>
      <c r="CY37" s="213"/>
      <c r="DA37" s="185"/>
      <c r="DB37" s="218"/>
      <c r="DC37" s="218"/>
      <c r="DD37" s="179"/>
      <c r="DE37" s="218"/>
      <c r="DF37" s="218"/>
      <c r="DG37" s="185"/>
      <c r="DH37" s="219"/>
      <c r="DI37" s="219"/>
      <c r="DL37" s="222"/>
      <c r="DM37" s="185"/>
      <c r="DN37" s="219"/>
      <c r="DO37" s="219"/>
      <c r="DQ37" s="219"/>
      <c r="DR37" s="219"/>
      <c r="DS37" s="213"/>
      <c r="DU37" s="185"/>
      <c r="DV37" s="218"/>
      <c r="DW37" s="218"/>
      <c r="DX37" s="179"/>
      <c r="DY37" s="218"/>
      <c r="DZ37" s="218"/>
      <c r="EA37" s="185"/>
      <c r="EC37" s="223"/>
      <c r="EF37" s="222"/>
      <c r="EG37" s="185"/>
      <c r="EH37" s="219"/>
      <c r="EI37" s="219"/>
      <c r="EK37" s="219"/>
      <c r="EL37" s="219"/>
      <c r="EM37" s="213"/>
      <c r="EO37" s="185"/>
      <c r="EP37" s="218"/>
      <c r="EQ37" s="218"/>
      <c r="ER37" s="179"/>
      <c r="ES37" s="218"/>
      <c r="ET37" s="218"/>
      <c r="EU37" s="185"/>
      <c r="EV37" s="219"/>
      <c r="EW37" s="219"/>
      <c r="EZ37" s="222"/>
      <c r="FA37" s="185"/>
      <c r="FB37" s="219"/>
      <c r="FC37" s="219"/>
      <c r="FE37" s="219"/>
      <c r="FF37" s="219"/>
      <c r="FG37" s="213"/>
      <c r="FI37" s="185"/>
      <c r="FJ37" s="218"/>
      <c r="FK37" s="218"/>
      <c r="FL37" s="179"/>
      <c r="FM37" s="218"/>
      <c r="FN37" s="218"/>
      <c r="FO37" s="185"/>
      <c r="FP37" s="219"/>
      <c r="FQ37" s="219"/>
      <c r="FT37" s="222"/>
      <c r="FU37" s="185"/>
      <c r="FV37" s="219"/>
      <c r="FW37" s="219"/>
      <c r="FY37" s="219"/>
      <c r="FZ37" s="219"/>
      <c r="GA37" s="180"/>
      <c r="GB37" s="227"/>
      <c r="GC37" s="227"/>
      <c r="GD37" s="228"/>
      <c r="GE37" s="179"/>
      <c r="GF37" s="229"/>
      <c r="GG37" s="228"/>
      <c r="GH37" s="179"/>
      <c r="GI37" s="202"/>
      <c r="GJ37" s="179"/>
      <c r="GK37" s="179"/>
      <c r="GL37" s="179"/>
      <c r="GM37" s="179"/>
      <c r="GN37" s="203"/>
      <c r="GO37" s="179"/>
      <c r="GP37" s="179"/>
      <c r="GQ37" s="179"/>
      <c r="GR37" s="179"/>
      <c r="GS37" s="179"/>
      <c r="GT37" s="179"/>
      <c r="GU37" s="180"/>
      <c r="GV37" s="227"/>
      <c r="GW37" s="227"/>
      <c r="GX37" s="228"/>
      <c r="GY37" s="179"/>
      <c r="GZ37" s="229"/>
      <c r="HA37" s="228"/>
      <c r="HB37" s="179"/>
      <c r="HC37" s="202"/>
      <c r="HD37" s="179"/>
      <c r="HE37" s="179"/>
      <c r="HF37" s="179"/>
      <c r="HG37" s="179"/>
      <c r="HH37" s="203"/>
      <c r="HI37" s="179"/>
      <c r="HJ37" s="179"/>
      <c r="HK37" s="179"/>
      <c r="HL37" s="179"/>
      <c r="HM37" s="179"/>
      <c r="HN37" s="179"/>
      <c r="HO37" s="180"/>
      <c r="HP37" s="227"/>
      <c r="HQ37" s="227"/>
      <c r="HR37" s="228"/>
      <c r="HS37" s="179"/>
      <c r="HT37" s="229"/>
      <c r="HU37" s="228"/>
      <c r="HV37" s="179"/>
      <c r="HW37" s="202"/>
      <c r="HX37" s="179"/>
      <c r="HY37" s="179"/>
      <c r="HZ37" s="179"/>
      <c r="IA37" s="179"/>
      <c r="IB37" s="203"/>
      <c r="IC37" s="179"/>
      <c r="ID37" s="179"/>
      <c r="IE37" s="179"/>
      <c r="IF37" s="179"/>
      <c r="IG37" s="179"/>
      <c r="IH37" s="179"/>
      <c r="II37" s="180"/>
      <c r="IJ37" s="227"/>
      <c r="IK37" s="227"/>
      <c r="IL37" s="228"/>
      <c r="IM37" s="179"/>
      <c r="IN37" s="229"/>
      <c r="IO37" s="228"/>
      <c r="IP37" s="179"/>
      <c r="IQ37" s="202"/>
      <c r="IR37" s="179"/>
      <c r="IS37" s="179"/>
      <c r="IT37" s="179"/>
      <c r="IU37" s="179"/>
      <c r="IV37" s="203"/>
      <c r="IW37" s="179"/>
      <c r="IX37" s="179"/>
      <c r="IY37" s="179"/>
      <c r="IZ37" s="179"/>
      <c r="JA37" s="179"/>
      <c r="JB37" s="179"/>
    </row>
    <row r="38" spans="2:262" s="217" customFormat="1" ht="13.5" customHeight="1" x14ac:dyDescent="0.25">
      <c r="B38" s="179"/>
      <c r="C38" s="213"/>
      <c r="E38" s="185"/>
      <c r="F38" s="218"/>
      <c r="G38" s="219"/>
      <c r="H38" s="179"/>
      <c r="I38" s="218"/>
      <c r="J38" s="219"/>
      <c r="K38" s="185"/>
      <c r="L38" s="219"/>
      <c r="M38" s="219"/>
      <c r="P38" s="222"/>
      <c r="Q38" s="185"/>
      <c r="R38" s="219"/>
      <c r="S38" s="219"/>
      <c r="U38" s="219"/>
      <c r="V38" s="219"/>
      <c r="W38" s="213"/>
      <c r="Y38" s="185"/>
      <c r="Z38" s="218"/>
      <c r="AA38" s="218"/>
      <c r="AB38" s="179"/>
      <c r="AC38" s="218"/>
      <c r="AD38" s="218"/>
      <c r="AE38" s="185"/>
      <c r="AF38" s="219"/>
      <c r="AG38" s="219"/>
      <c r="AJ38" s="222"/>
      <c r="AK38" s="185"/>
      <c r="AM38" s="219"/>
      <c r="AO38" s="219"/>
      <c r="AP38" s="219"/>
      <c r="AQ38" s="213"/>
      <c r="AS38" s="185"/>
      <c r="AT38" s="218"/>
      <c r="AU38" s="218"/>
      <c r="AV38" s="179"/>
      <c r="AW38" s="218"/>
      <c r="AX38" s="218"/>
      <c r="AY38" s="185"/>
      <c r="AZ38" s="219"/>
      <c r="BA38" s="219"/>
      <c r="BD38" s="222"/>
      <c r="BE38" s="185"/>
      <c r="BF38" s="219"/>
      <c r="BG38" s="219"/>
      <c r="BI38" s="219"/>
      <c r="BJ38" s="219"/>
      <c r="BK38" s="213"/>
      <c r="BM38" s="185"/>
      <c r="BN38" s="218"/>
      <c r="BO38" s="218"/>
      <c r="BP38" s="179"/>
      <c r="BQ38" s="218"/>
      <c r="BR38" s="218"/>
      <c r="BS38" s="185"/>
      <c r="BT38" s="219"/>
      <c r="BU38" s="219"/>
      <c r="BX38" s="222"/>
      <c r="BY38" s="185"/>
      <c r="BZ38" s="219"/>
      <c r="CA38" s="219"/>
      <c r="CC38" s="219"/>
      <c r="CD38" s="219"/>
      <c r="CE38" s="185"/>
      <c r="CG38" s="185"/>
      <c r="CH38" s="218"/>
      <c r="CI38" s="218"/>
      <c r="CJ38" s="179"/>
      <c r="CK38" s="218"/>
      <c r="CL38" s="218"/>
      <c r="CM38" s="185"/>
      <c r="CN38" s="219"/>
      <c r="CO38" s="219"/>
      <c r="CR38" s="222"/>
      <c r="CS38" s="185"/>
      <c r="CT38" s="219"/>
      <c r="CU38" s="219"/>
      <c r="CW38" s="219"/>
      <c r="CX38" s="219"/>
      <c r="CY38" s="213"/>
      <c r="DA38" s="185"/>
      <c r="DB38" s="218"/>
      <c r="DC38" s="218"/>
      <c r="DD38" s="179"/>
      <c r="DE38" s="218"/>
      <c r="DF38" s="218"/>
      <c r="DG38" s="185"/>
      <c r="DH38" s="219"/>
      <c r="DI38" s="219"/>
      <c r="DL38" s="222"/>
      <c r="DM38" s="185"/>
      <c r="DN38" s="219"/>
      <c r="DO38" s="219"/>
      <c r="DQ38" s="219"/>
      <c r="DR38" s="219"/>
      <c r="DS38" s="213"/>
      <c r="DU38" s="185"/>
      <c r="DV38" s="218"/>
      <c r="DW38" s="218"/>
      <c r="DX38" s="179"/>
      <c r="DY38" s="218"/>
      <c r="DZ38" s="218"/>
      <c r="EA38" s="185"/>
      <c r="EC38" s="223"/>
      <c r="EF38" s="222"/>
      <c r="EG38" s="185"/>
      <c r="EH38" s="219"/>
      <c r="EI38" s="219"/>
      <c r="EK38" s="219"/>
      <c r="EL38" s="219"/>
      <c r="EM38" s="213"/>
      <c r="EO38" s="185"/>
      <c r="EP38" s="218"/>
      <c r="EQ38" s="218"/>
      <c r="ER38" s="179"/>
      <c r="ES38" s="218"/>
      <c r="ET38" s="218"/>
      <c r="EU38" s="185"/>
      <c r="EV38" s="219"/>
      <c r="EW38" s="219"/>
      <c r="EZ38" s="222"/>
      <c r="FA38" s="185"/>
      <c r="FB38" s="219"/>
      <c r="FC38" s="219"/>
      <c r="FE38" s="219"/>
      <c r="FF38" s="219"/>
      <c r="FG38" s="213"/>
      <c r="FI38" s="185"/>
      <c r="FJ38" s="218"/>
      <c r="FK38" s="218"/>
      <c r="FL38" s="179"/>
      <c r="FM38" s="218"/>
      <c r="FN38" s="218"/>
      <c r="FO38" s="185"/>
      <c r="FP38" s="219"/>
      <c r="FQ38" s="219"/>
      <c r="FT38" s="222"/>
      <c r="FU38" s="185"/>
      <c r="FV38" s="219"/>
      <c r="FW38" s="219"/>
      <c r="FY38" s="219"/>
      <c r="FZ38" s="219"/>
      <c r="GA38" s="180"/>
      <c r="GB38" s="227"/>
      <c r="GC38" s="227"/>
      <c r="GD38" s="228"/>
      <c r="GE38" s="179"/>
      <c r="GF38" s="229"/>
      <c r="GG38" s="228"/>
      <c r="GH38" s="179"/>
      <c r="GI38" s="202"/>
      <c r="GJ38" s="179"/>
      <c r="GK38" s="179"/>
      <c r="GL38" s="179"/>
      <c r="GM38" s="179"/>
      <c r="GN38" s="203"/>
      <c r="GO38" s="179"/>
      <c r="GP38" s="179"/>
      <c r="GQ38" s="179"/>
      <c r="GR38" s="179"/>
      <c r="GS38" s="179"/>
      <c r="GT38" s="179"/>
      <c r="GU38" s="180"/>
      <c r="GV38" s="227"/>
      <c r="GW38" s="227"/>
      <c r="GX38" s="228"/>
      <c r="GY38" s="179"/>
      <c r="GZ38" s="229"/>
      <c r="HA38" s="228"/>
      <c r="HB38" s="179"/>
      <c r="HC38" s="202"/>
      <c r="HD38" s="179"/>
      <c r="HE38" s="179"/>
      <c r="HF38" s="179"/>
      <c r="HG38" s="179"/>
      <c r="HH38" s="203"/>
      <c r="HI38" s="179"/>
      <c r="HJ38" s="179"/>
      <c r="HK38" s="179"/>
      <c r="HL38" s="179"/>
      <c r="HM38" s="179"/>
      <c r="HN38" s="179"/>
      <c r="HO38" s="180"/>
      <c r="HP38" s="227"/>
      <c r="HQ38" s="227"/>
      <c r="HR38" s="228"/>
      <c r="HS38" s="179"/>
      <c r="HT38" s="229"/>
      <c r="HU38" s="228"/>
      <c r="HV38" s="179"/>
      <c r="HW38" s="202"/>
      <c r="HX38" s="179"/>
      <c r="HY38" s="179"/>
      <c r="HZ38" s="179"/>
      <c r="IA38" s="179"/>
      <c r="IB38" s="203"/>
      <c r="IC38" s="179"/>
      <c r="ID38" s="179"/>
      <c r="IE38" s="179"/>
      <c r="IF38" s="179"/>
      <c r="IG38" s="179"/>
      <c r="IH38" s="179"/>
      <c r="II38" s="180"/>
      <c r="IJ38" s="227"/>
      <c r="IK38" s="227"/>
      <c r="IL38" s="228"/>
      <c r="IM38" s="179"/>
      <c r="IN38" s="229"/>
      <c r="IO38" s="228"/>
      <c r="IP38" s="179"/>
      <c r="IQ38" s="202"/>
      <c r="IR38" s="179"/>
      <c r="IS38" s="179"/>
      <c r="IT38" s="179"/>
      <c r="IU38" s="179"/>
      <c r="IV38" s="203"/>
      <c r="IW38" s="179"/>
      <c r="IX38" s="179"/>
      <c r="IY38" s="179"/>
      <c r="IZ38" s="179"/>
      <c r="JA38" s="179"/>
      <c r="JB38" s="179"/>
    </row>
    <row r="39" spans="2:262" s="217" customFormat="1" ht="13.5" customHeight="1" x14ac:dyDescent="0.25">
      <c r="B39" s="179"/>
      <c r="C39" s="213"/>
      <c r="E39" s="185"/>
      <c r="F39" s="218"/>
      <c r="G39" s="219"/>
      <c r="H39" s="179"/>
      <c r="I39" s="218"/>
      <c r="J39" s="219"/>
      <c r="K39" s="185"/>
      <c r="L39" s="219"/>
      <c r="M39" s="219"/>
      <c r="P39" s="222"/>
      <c r="Q39" s="185"/>
      <c r="R39" s="219"/>
      <c r="S39" s="219"/>
      <c r="U39" s="219"/>
      <c r="V39" s="219"/>
      <c r="W39" s="213"/>
      <c r="Y39" s="185"/>
      <c r="Z39" s="218"/>
      <c r="AA39" s="218"/>
      <c r="AB39" s="179"/>
      <c r="AC39" s="218"/>
      <c r="AD39" s="218"/>
      <c r="AE39" s="185"/>
      <c r="AF39" s="219"/>
      <c r="AG39" s="219"/>
      <c r="AJ39" s="222"/>
      <c r="AK39" s="185"/>
      <c r="AM39" s="219"/>
      <c r="AO39" s="219"/>
      <c r="AP39" s="219"/>
      <c r="AQ39" s="213"/>
      <c r="AS39" s="185"/>
      <c r="AT39" s="218"/>
      <c r="AU39" s="218"/>
      <c r="AV39" s="179"/>
      <c r="AW39" s="218"/>
      <c r="AX39" s="218"/>
      <c r="AY39" s="185"/>
      <c r="AZ39" s="219"/>
      <c r="BA39" s="219"/>
      <c r="BD39" s="222"/>
      <c r="BE39" s="185"/>
      <c r="BF39" s="219"/>
      <c r="BG39" s="219"/>
      <c r="BI39" s="219"/>
      <c r="BJ39" s="219"/>
      <c r="BK39" s="213"/>
      <c r="BM39" s="185"/>
      <c r="BN39" s="218"/>
      <c r="BO39" s="218"/>
      <c r="BP39" s="179"/>
      <c r="BQ39" s="218"/>
      <c r="BR39" s="218"/>
      <c r="BS39" s="185"/>
      <c r="BT39" s="219"/>
      <c r="BU39" s="219"/>
      <c r="BX39" s="222"/>
      <c r="BY39" s="185"/>
      <c r="BZ39" s="219"/>
      <c r="CA39" s="219"/>
      <c r="CC39" s="219"/>
      <c r="CD39" s="219"/>
      <c r="CE39" s="185"/>
      <c r="CG39" s="185"/>
      <c r="CH39" s="218"/>
      <c r="CI39" s="218"/>
      <c r="CJ39" s="179"/>
      <c r="CK39" s="218"/>
      <c r="CL39" s="218"/>
      <c r="CM39" s="185"/>
      <c r="CN39" s="219"/>
      <c r="CO39" s="219"/>
      <c r="CR39" s="222"/>
      <c r="CS39" s="185"/>
      <c r="CT39" s="219"/>
      <c r="CU39" s="219"/>
      <c r="CW39" s="219"/>
      <c r="CX39" s="219"/>
      <c r="CY39" s="213"/>
      <c r="DA39" s="185"/>
      <c r="DB39" s="218"/>
      <c r="DC39" s="218"/>
      <c r="DD39" s="179"/>
      <c r="DE39" s="218"/>
      <c r="DF39" s="218"/>
      <c r="DG39" s="185"/>
      <c r="DH39" s="219"/>
      <c r="DI39" s="219"/>
      <c r="DL39" s="222"/>
      <c r="DM39" s="185"/>
      <c r="DN39" s="219"/>
      <c r="DO39" s="219"/>
      <c r="DQ39" s="219"/>
      <c r="DR39" s="219"/>
      <c r="DS39" s="213"/>
      <c r="DU39" s="185"/>
      <c r="DV39" s="218"/>
      <c r="DW39" s="218"/>
      <c r="DX39" s="179"/>
      <c r="DY39" s="218"/>
      <c r="DZ39" s="218"/>
      <c r="EA39" s="185"/>
      <c r="EC39" s="223"/>
      <c r="EF39" s="222"/>
      <c r="EG39" s="185"/>
      <c r="EH39" s="219"/>
      <c r="EI39" s="219"/>
      <c r="EK39" s="219"/>
      <c r="EL39" s="219"/>
      <c r="EM39" s="213"/>
      <c r="EO39" s="185"/>
      <c r="EP39" s="218"/>
      <c r="EQ39" s="218"/>
      <c r="ER39" s="179"/>
      <c r="ES39" s="218"/>
      <c r="ET39" s="218"/>
      <c r="EU39" s="185"/>
      <c r="EV39" s="219"/>
      <c r="EW39" s="219"/>
      <c r="EZ39" s="222"/>
      <c r="FA39" s="185"/>
      <c r="FB39" s="219"/>
      <c r="FC39" s="219"/>
      <c r="FE39" s="219"/>
      <c r="FF39" s="219"/>
      <c r="FG39" s="213"/>
      <c r="FI39" s="185"/>
      <c r="FJ39" s="218"/>
      <c r="FK39" s="218"/>
      <c r="FL39" s="179"/>
      <c r="FM39" s="218"/>
      <c r="FN39" s="218"/>
      <c r="FO39" s="185"/>
      <c r="FP39" s="219"/>
      <c r="FQ39" s="219"/>
      <c r="FT39" s="222"/>
      <c r="FU39" s="185"/>
      <c r="FV39" s="219"/>
      <c r="FW39" s="219"/>
      <c r="FY39" s="219"/>
      <c r="FZ39" s="219"/>
      <c r="GA39" s="180"/>
      <c r="GB39" s="227"/>
      <c r="GC39" s="227"/>
      <c r="GD39" s="228"/>
      <c r="GE39" s="179"/>
      <c r="GF39" s="229"/>
      <c r="GG39" s="228"/>
      <c r="GH39" s="179"/>
      <c r="GI39" s="202"/>
      <c r="GJ39" s="179"/>
      <c r="GK39" s="179"/>
      <c r="GL39" s="179"/>
      <c r="GM39" s="179"/>
      <c r="GN39" s="203"/>
      <c r="GO39" s="179"/>
      <c r="GP39" s="179"/>
      <c r="GQ39" s="179"/>
      <c r="GR39" s="179"/>
      <c r="GS39" s="179"/>
      <c r="GT39" s="179"/>
      <c r="GU39" s="180"/>
      <c r="GV39" s="227"/>
      <c r="GW39" s="227"/>
      <c r="GX39" s="228"/>
      <c r="GY39" s="179"/>
      <c r="GZ39" s="229"/>
      <c r="HA39" s="228"/>
      <c r="HB39" s="179"/>
      <c r="HC39" s="202"/>
      <c r="HD39" s="179"/>
      <c r="HE39" s="179"/>
      <c r="HF39" s="179"/>
      <c r="HG39" s="179"/>
      <c r="HH39" s="203"/>
      <c r="HI39" s="179"/>
      <c r="HJ39" s="179"/>
      <c r="HK39" s="179"/>
      <c r="HL39" s="179"/>
      <c r="HM39" s="179"/>
      <c r="HN39" s="179"/>
      <c r="HO39" s="180"/>
      <c r="HP39" s="227"/>
      <c r="HQ39" s="227"/>
      <c r="HR39" s="228"/>
      <c r="HS39" s="179"/>
      <c r="HT39" s="229"/>
      <c r="HU39" s="228"/>
      <c r="HV39" s="179"/>
      <c r="HW39" s="202"/>
      <c r="HX39" s="179"/>
      <c r="HY39" s="179"/>
      <c r="HZ39" s="179"/>
      <c r="IA39" s="179"/>
      <c r="IB39" s="203"/>
      <c r="IC39" s="179"/>
      <c r="ID39" s="179"/>
      <c r="IE39" s="179"/>
      <c r="IF39" s="179"/>
      <c r="IG39" s="179"/>
      <c r="IH39" s="179"/>
      <c r="II39" s="180"/>
      <c r="IJ39" s="227"/>
      <c r="IK39" s="227"/>
      <c r="IL39" s="228"/>
      <c r="IM39" s="179"/>
      <c r="IN39" s="229"/>
      <c r="IO39" s="228"/>
      <c r="IP39" s="179"/>
      <c r="IQ39" s="202"/>
      <c r="IR39" s="179"/>
      <c r="IS39" s="179"/>
      <c r="IT39" s="179"/>
      <c r="IU39" s="179"/>
      <c r="IV39" s="203"/>
      <c r="IW39" s="179"/>
      <c r="IX39" s="179"/>
      <c r="IY39" s="179"/>
      <c r="IZ39" s="179"/>
      <c r="JA39" s="179"/>
      <c r="JB39" s="179"/>
    </row>
    <row r="40" spans="2:262" s="217" customFormat="1" ht="13.5" customHeight="1" x14ac:dyDescent="0.25">
      <c r="B40" s="179"/>
      <c r="C40" s="213"/>
      <c r="E40" s="185"/>
      <c r="F40" s="218"/>
      <c r="G40" s="219"/>
      <c r="H40" s="179"/>
      <c r="I40" s="218"/>
      <c r="J40" s="219"/>
      <c r="K40" s="185"/>
      <c r="L40" s="219"/>
      <c r="M40" s="219"/>
      <c r="P40" s="222"/>
      <c r="Q40" s="185"/>
      <c r="R40" s="219"/>
      <c r="S40" s="219"/>
      <c r="U40" s="219"/>
      <c r="V40" s="219"/>
      <c r="W40" s="213"/>
      <c r="Y40" s="185"/>
      <c r="Z40" s="218"/>
      <c r="AA40" s="218"/>
      <c r="AB40" s="179"/>
      <c r="AC40" s="218"/>
      <c r="AD40" s="218"/>
      <c r="AE40" s="185"/>
      <c r="AF40" s="219"/>
      <c r="AG40" s="219"/>
      <c r="AJ40" s="222"/>
      <c r="AK40" s="185"/>
      <c r="AM40" s="219"/>
      <c r="AO40" s="219"/>
      <c r="AP40" s="219"/>
      <c r="AQ40" s="213"/>
      <c r="AS40" s="185"/>
      <c r="AT40" s="218"/>
      <c r="AU40" s="218"/>
      <c r="AV40" s="179"/>
      <c r="AW40" s="218"/>
      <c r="AX40" s="218"/>
      <c r="AY40" s="185"/>
      <c r="AZ40" s="219"/>
      <c r="BA40" s="219"/>
      <c r="BD40" s="222"/>
      <c r="BE40" s="185"/>
      <c r="BF40" s="219"/>
      <c r="BG40" s="219"/>
      <c r="BI40" s="219"/>
      <c r="BJ40" s="219"/>
      <c r="BK40" s="213"/>
      <c r="BM40" s="185"/>
      <c r="BN40" s="218"/>
      <c r="BO40" s="218"/>
      <c r="BP40" s="179"/>
      <c r="BQ40" s="218"/>
      <c r="BR40" s="218"/>
      <c r="BS40" s="185"/>
      <c r="BT40" s="219"/>
      <c r="BU40" s="219"/>
      <c r="BX40" s="222"/>
      <c r="BY40" s="185"/>
      <c r="BZ40" s="219"/>
      <c r="CA40" s="219"/>
      <c r="CC40" s="219"/>
      <c r="CD40" s="219"/>
      <c r="CE40" s="185"/>
      <c r="CG40" s="185"/>
      <c r="CH40" s="218"/>
      <c r="CI40" s="218"/>
      <c r="CJ40" s="179"/>
      <c r="CK40" s="218"/>
      <c r="CL40" s="218"/>
      <c r="CM40" s="185"/>
      <c r="CN40" s="219"/>
      <c r="CO40" s="219"/>
      <c r="CR40" s="222"/>
      <c r="CS40" s="185"/>
      <c r="CT40" s="219"/>
      <c r="CU40" s="219"/>
      <c r="CW40" s="219"/>
      <c r="CX40" s="219"/>
      <c r="CY40" s="213"/>
      <c r="DA40" s="185"/>
      <c r="DB40" s="218"/>
      <c r="DC40" s="218"/>
      <c r="DD40" s="179"/>
      <c r="DE40" s="218"/>
      <c r="DF40" s="218"/>
      <c r="DG40" s="185"/>
      <c r="DH40" s="219"/>
      <c r="DI40" s="219"/>
      <c r="DL40" s="222"/>
      <c r="DM40" s="185"/>
      <c r="DN40" s="219"/>
      <c r="DO40" s="219"/>
      <c r="DQ40" s="219"/>
      <c r="DR40" s="219"/>
      <c r="DS40" s="213"/>
      <c r="DU40" s="185"/>
      <c r="DV40" s="218"/>
      <c r="DW40" s="218"/>
      <c r="DX40" s="179"/>
      <c r="DY40" s="218"/>
      <c r="DZ40" s="218"/>
      <c r="EA40" s="185"/>
      <c r="EC40" s="223"/>
      <c r="EF40" s="222"/>
      <c r="EG40" s="185"/>
      <c r="EH40" s="219"/>
      <c r="EI40" s="219"/>
      <c r="EK40" s="219"/>
      <c r="EL40" s="219"/>
      <c r="EM40" s="213"/>
      <c r="EO40" s="185"/>
      <c r="EP40" s="218"/>
      <c r="EQ40" s="218"/>
      <c r="ER40" s="179"/>
      <c r="ES40" s="218"/>
      <c r="ET40" s="218"/>
      <c r="EU40" s="185"/>
      <c r="EV40" s="219"/>
      <c r="EW40" s="219"/>
      <c r="EZ40" s="222"/>
      <c r="FA40" s="185"/>
      <c r="FB40" s="219"/>
      <c r="FC40" s="219"/>
      <c r="FE40" s="219"/>
      <c r="FF40" s="219"/>
      <c r="FG40" s="213"/>
      <c r="FI40" s="185"/>
      <c r="FJ40" s="218"/>
      <c r="FK40" s="218"/>
      <c r="FL40" s="179"/>
      <c r="FM40" s="218"/>
      <c r="FN40" s="218"/>
      <c r="FO40" s="185"/>
      <c r="FP40" s="219"/>
      <c r="FQ40" s="219"/>
      <c r="FT40" s="222"/>
      <c r="FU40" s="185"/>
      <c r="FV40" s="219"/>
      <c r="FW40" s="219"/>
      <c r="FY40" s="219"/>
      <c r="FZ40" s="219"/>
      <c r="GA40" s="180"/>
      <c r="GB40" s="227"/>
      <c r="GC40" s="227"/>
      <c r="GD40" s="228"/>
      <c r="GE40" s="179"/>
      <c r="GF40" s="229"/>
      <c r="GG40" s="228"/>
      <c r="GH40" s="179"/>
      <c r="GI40" s="202"/>
      <c r="GJ40" s="179"/>
      <c r="GK40" s="179"/>
      <c r="GL40" s="179"/>
      <c r="GM40" s="179"/>
      <c r="GN40" s="203"/>
      <c r="GO40" s="179"/>
      <c r="GP40" s="179"/>
      <c r="GQ40" s="179"/>
      <c r="GR40" s="179"/>
      <c r="GS40" s="179"/>
      <c r="GT40" s="179"/>
      <c r="GU40" s="180"/>
      <c r="GV40" s="227"/>
      <c r="GW40" s="227"/>
      <c r="GX40" s="228"/>
      <c r="GY40" s="179"/>
      <c r="GZ40" s="229"/>
      <c r="HA40" s="228"/>
      <c r="HB40" s="179"/>
      <c r="HC40" s="202"/>
      <c r="HD40" s="179"/>
      <c r="HE40" s="179"/>
      <c r="HF40" s="179"/>
      <c r="HG40" s="179"/>
      <c r="HH40" s="203"/>
      <c r="HI40" s="179"/>
      <c r="HJ40" s="179"/>
      <c r="HK40" s="179"/>
      <c r="HL40" s="179"/>
      <c r="HM40" s="179"/>
      <c r="HN40" s="179"/>
      <c r="HO40" s="180"/>
      <c r="HP40" s="227"/>
      <c r="HQ40" s="227"/>
      <c r="HR40" s="228"/>
      <c r="HS40" s="179"/>
      <c r="HT40" s="229"/>
      <c r="HU40" s="228"/>
      <c r="HV40" s="179"/>
      <c r="HW40" s="202"/>
      <c r="HX40" s="179"/>
      <c r="HY40" s="179"/>
      <c r="HZ40" s="179"/>
      <c r="IA40" s="179"/>
      <c r="IB40" s="203"/>
      <c r="IC40" s="179"/>
      <c r="ID40" s="179"/>
      <c r="IE40" s="179"/>
      <c r="IF40" s="179"/>
      <c r="IG40" s="179"/>
      <c r="IH40" s="179"/>
      <c r="II40" s="180"/>
      <c r="IJ40" s="227"/>
      <c r="IK40" s="227"/>
      <c r="IL40" s="228"/>
      <c r="IM40" s="179"/>
      <c r="IN40" s="229"/>
      <c r="IO40" s="228"/>
      <c r="IP40" s="179"/>
      <c r="IQ40" s="202"/>
      <c r="IR40" s="179"/>
      <c r="IS40" s="179"/>
      <c r="IT40" s="179"/>
      <c r="IU40" s="179"/>
      <c r="IV40" s="203"/>
      <c r="IW40" s="179"/>
      <c r="IX40" s="179"/>
      <c r="IY40" s="179"/>
      <c r="IZ40" s="179"/>
      <c r="JA40" s="179"/>
      <c r="JB40" s="179"/>
    </row>
    <row r="41" spans="2:262" s="217" customFormat="1" ht="13.5" customHeight="1" x14ac:dyDescent="0.25">
      <c r="B41" s="179"/>
      <c r="C41" s="213"/>
      <c r="E41" s="185"/>
      <c r="F41" s="218"/>
      <c r="G41" s="219"/>
      <c r="H41" s="179"/>
      <c r="I41" s="218"/>
      <c r="J41" s="219"/>
      <c r="K41" s="185"/>
      <c r="L41" s="219"/>
      <c r="M41" s="219"/>
      <c r="P41" s="222"/>
      <c r="Q41" s="185"/>
      <c r="R41" s="219"/>
      <c r="S41" s="219"/>
      <c r="U41" s="219"/>
      <c r="V41" s="219"/>
      <c r="W41" s="213"/>
      <c r="Y41" s="185"/>
      <c r="Z41" s="218"/>
      <c r="AA41" s="218"/>
      <c r="AB41" s="179"/>
      <c r="AC41" s="218"/>
      <c r="AD41" s="218"/>
      <c r="AE41" s="185"/>
      <c r="AF41" s="219"/>
      <c r="AG41" s="219"/>
      <c r="AJ41" s="222"/>
      <c r="AK41" s="185"/>
      <c r="AM41" s="219"/>
      <c r="AO41" s="219"/>
      <c r="AP41" s="219"/>
      <c r="AQ41" s="213"/>
      <c r="AS41" s="185"/>
      <c r="AT41" s="218"/>
      <c r="AU41" s="218"/>
      <c r="AV41" s="179"/>
      <c r="AW41" s="218"/>
      <c r="AX41" s="218"/>
      <c r="AY41" s="185"/>
      <c r="AZ41" s="219"/>
      <c r="BA41" s="219"/>
      <c r="BD41" s="222"/>
      <c r="BE41" s="185"/>
      <c r="BF41" s="219"/>
      <c r="BG41" s="219"/>
      <c r="BI41" s="219"/>
      <c r="BJ41" s="219"/>
      <c r="BK41" s="213"/>
      <c r="BM41" s="185"/>
      <c r="BN41" s="218"/>
      <c r="BO41" s="218"/>
      <c r="BP41" s="179"/>
      <c r="BQ41" s="218"/>
      <c r="BR41" s="218"/>
      <c r="BS41" s="185"/>
      <c r="BT41" s="219"/>
      <c r="BU41" s="219"/>
      <c r="BX41" s="222"/>
      <c r="BY41" s="185"/>
      <c r="BZ41" s="219"/>
      <c r="CA41" s="219"/>
      <c r="CC41" s="219"/>
      <c r="CD41" s="219"/>
      <c r="CE41" s="185"/>
      <c r="CG41" s="185"/>
      <c r="CH41" s="218"/>
      <c r="CI41" s="218"/>
      <c r="CJ41" s="179"/>
      <c r="CK41" s="218"/>
      <c r="CL41" s="218"/>
      <c r="CM41" s="185"/>
      <c r="CN41" s="219"/>
      <c r="CO41" s="219"/>
      <c r="CR41" s="222"/>
      <c r="CS41" s="185"/>
      <c r="CT41" s="219"/>
      <c r="CU41" s="219"/>
      <c r="CW41" s="219"/>
      <c r="CX41" s="219"/>
      <c r="CY41" s="213"/>
      <c r="DA41" s="185"/>
      <c r="DB41" s="218"/>
      <c r="DC41" s="218"/>
      <c r="DD41" s="179"/>
      <c r="DE41" s="218"/>
      <c r="DF41" s="218"/>
      <c r="DG41" s="185"/>
      <c r="DH41" s="219"/>
      <c r="DI41" s="219"/>
      <c r="DL41" s="222"/>
      <c r="DM41" s="185"/>
      <c r="DN41" s="219"/>
      <c r="DO41" s="219"/>
      <c r="DQ41" s="219"/>
      <c r="DR41" s="219"/>
      <c r="DS41" s="213"/>
      <c r="DU41" s="185"/>
      <c r="DV41" s="218"/>
      <c r="DW41" s="218"/>
      <c r="DX41" s="179"/>
      <c r="DY41" s="218"/>
      <c r="DZ41" s="218"/>
      <c r="EA41" s="185"/>
      <c r="EC41" s="223"/>
      <c r="EF41" s="222"/>
      <c r="EG41" s="185"/>
      <c r="EH41" s="219"/>
      <c r="EI41" s="219"/>
      <c r="EK41" s="219"/>
      <c r="EL41" s="219"/>
      <c r="EM41" s="213"/>
      <c r="EO41" s="185"/>
      <c r="EP41" s="218"/>
      <c r="EQ41" s="218"/>
      <c r="ER41" s="179"/>
      <c r="ES41" s="218"/>
      <c r="ET41" s="218"/>
      <c r="EU41" s="185"/>
      <c r="EV41" s="219"/>
      <c r="EW41" s="219"/>
      <c r="EZ41" s="222"/>
      <c r="FA41" s="185"/>
      <c r="FB41" s="219"/>
      <c r="FC41" s="219"/>
      <c r="FE41" s="219"/>
      <c r="FF41" s="219"/>
      <c r="FG41" s="213"/>
      <c r="FI41" s="185"/>
      <c r="FJ41" s="218"/>
      <c r="FK41" s="218"/>
      <c r="FL41" s="179"/>
      <c r="FM41" s="218"/>
      <c r="FN41" s="218"/>
      <c r="FO41" s="185"/>
      <c r="FP41" s="219"/>
      <c r="FQ41" s="219"/>
      <c r="FT41" s="222"/>
      <c r="FU41" s="185"/>
      <c r="FV41" s="219"/>
      <c r="FW41" s="219"/>
      <c r="FY41" s="219"/>
      <c r="FZ41" s="219"/>
      <c r="GA41" s="180"/>
      <c r="GB41" s="227"/>
      <c r="GC41" s="227"/>
      <c r="GD41" s="228"/>
      <c r="GE41" s="179"/>
      <c r="GF41" s="229"/>
      <c r="GG41" s="228"/>
      <c r="GH41" s="179"/>
      <c r="GI41" s="202"/>
      <c r="GJ41" s="179"/>
      <c r="GK41" s="179"/>
      <c r="GL41" s="179"/>
      <c r="GM41" s="179"/>
      <c r="GN41" s="203"/>
      <c r="GO41" s="179"/>
      <c r="GP41" s="179"/>
      <c r="GQ41" s="179"/>
      <c r="GR41" s="179"/>
      <c r="GS41" s="179"/>
      <c r="GT41" s="179"/>
      <c r="GU41" s="180"/>
      <c r="GV41" s="227"/>
      <c r="GW41" s="227"/>
      <c r="GX41" s="228"/>
      <c r="GY41" s="179"/>
      <c r="GZ41" s="229"/>
      <c r="HA41" s="228"/>
      <c r="HB41" s="179"/>
      <c r="HC41" s="202"/>
      <c r="HD41" s="179"/>
      <c r="HE41" s="179"/>
      <c r="HF41" s="179"/>
      <c r="HG41" s="179"/>
      <c r="HH41" s="203"/>
      <c r="HI41" s="179"/>
      <c r="HJ41" s="179"/>
      <c r="HK41" s="179"/>
      <c r="HL41" s="179"/>
      <c r="HM41" s="179"/>
      <c r="HN41" s="179"/>
      <c r="HO41" s="180"/>
      <c r="HP41" s="227"/>
      <c r="HQ41" s="227"/>
      <c r="HR41" s="228"/>
      <c r="HS41" s="179"/>
      <c r="HT41" s="229"/>
      <c r="HU41" s="228"/>
      <c r="HV41" s="179"/>
      <c r="HW41" s="202"/>
      <c r="HX41" s="179"/>
      <c r="HY41" s="179"/>
      <c r="HZ41" s="179"/>
      <c r="IA41" s="179"/>
      <c r="IB41" s="203"/>
      <c r="IC41" s="179"/>
      <c r="ID41" s="179"/>
      <c r="IE41" s="179"/>
      <c r="IF41" s="179"/>
      <c r="IG41" s="179"/>
      <c r="IH41" s="179"/>
      <c r="II41" s="180"/>
      <c r="IJ41" s="227"/>
      <c r="IK41" s="227"/>
      <c r="IL41" s="228"/>
      <c r="IM41" s="179"/>
      <c r="IN41" s="229"/>
      <c r="IO41" s="228"/>
      <c r="IP41" s="179"/>
      <c r="IQ41" s="202"/>
      <c r="IR41" s="179"/>
      <c r="IS41" s="179"/>
      <c r="IT41" s="179"/>
      <c r="IU41" s="179"/>
      <c r="IV41" s="203"/>
      <c r="IW41" s="179"/>
      <c r="IX41" s="179"/>
      <c r="IY41" s="179"/>
      <c r="IZ41" s="179"/>
      <c r="JA41" s="179"/>
      <c r="JB41" s="179"/>
    </row>
    <row r="42" spans="2:262" s="217" customFormat="1" ht="13.5" customHeight="1" x14ac:dyDescent="0.25">
      <c r="B42" s="179"/>
      <c r="C42" s="213"/>
      <c r="E42" s="185"/>
      <c r="F42" s="218"/>
      <c r="G42" s="219"/>
      <c r="H42" s="179"/>
      <c r="I42" s="218"/>
      <c r="J42" s="219"/>
      <c r="K42" s="185"/>
      <c r="L42" s="219"/>
      <c r="M42" s="219"/>
      <c r="P42" s="222"/>
      <c r="Q42" s="185"/>
      <c r="R42" s="219"/>
      <c r="S42" s="219"/>
      <c r="U42" s="219"/>
      <c r="V42" s="219"/>
      <c r="W42" s="213"/>
      <c r="Y42" s="185"/>
      <c r="Z42" s="218"/>
      <c r="AA42" s="218"/>
      <c r="AB42" s="179"/>
      <c r="AC42" s="218"/>
      <c r="AD42" s="218"/>
      <c r="AE42" s="185"/>
      <c r="AF42" s="219"/>
      <c r="AG42" s="219"/>
      <c r="AJ42" s="222"/>
      <c r="AK42" s="185"/>
      <c r="AM42" s="219"/>
      <c r="AO42" s="219"/>
      <c r="AP42" s="219"/>
      <c r="AQ42" s="213"/>
      <c r="AS42" s="185"/>
      <c r="AT42" s="218"/>
      <c r="AU42" s="218"/>
      <c r="AV42" s="179"/>
      <c r="AW42" s="218"/>
      <c r="AX42" s="218"/>
      <c r="AY42" s="185"/>
      <c r="AZ42" s="219"/>
      <c r="BA42" s="219"/>
      <c r="BD42" s="222"/>
      <c r="BE42" s="185"/>
      <c r="BF42" s="219"/>
      <c r="BG42" s="219"/>
      <c r="BI42" s="219"/>
      <c r="BJ42" s="219"/>
      <c r="BK42" s="213"/>
      <c r="BM42" s="185"/>
      <c r="BN42" s="218"/>
      <c r="BO42" s="218"/>
      <c r="BP42" s="179"/>
      <c r="BQ42" s="218"/>
      <c r="BR42" s="218"/>
      <c r="BS42" s="185"/>
      <c r="BT42" s="219"/>
      <c r="BU42" s="219"/>
      <c r="BX42" s="222"/>
      <c r="BY42" s="185"/>
      <c r="BZ42" s="219"/>
      <c r="CA42" s="219"/>
      <c r="CC42" s="219"/>
      <c r="CD42" s="219"/>
      <c r="CE42" s="185"/>
      <c r="CG42" s="185"/>
      <c r="CH42" s="218"/>
      <c r="CI42" s="218"/>
      <c r="CJ42" s="179"/>
      <c r="CK42" s="218"/>
      <c r="CL42" s="218"/>
      <c r="CM42" s="185"/>
      <c r="CN42" s="219"/>
      <c r="CO42" s="219"/>
      <c r="CR42" s="222"/>
      <c r="CS42" s="185"/>
      <c r="CT42" s="219"/>
      <c r="CU42" s="219"/>
      <c r="CW42" s="219"/>
      <c r="CX42" s="219"/>
      <c r="CY42" s="213"/>
      <c r="DA42" s="185"/>
      <c r="DB42" s="218"/>
      <c r="DC42" s="218"/>
      <c r="DD42" s="179"/>
      <c r="DE42" s="218"/>
      <c r="DF42" s="218"/>
      <c r="DG42" s="185"/>
      <c r="DH42" s="219"/>
      <c r="DI42" s="219"/>
      <c r="DL42" s="222"/>
      <c r="DM42" s="185"/>
      <c r="DN42" s="219"/>
      <c r="DO42" s="219"/>
      <c r="DQ42" s="219"/>
      <c r="DR42" s="219"/>
      <c r="DS42" s="213"/>
      <c r="DU42" s="185"/>
      <c r="DV42" s="218"/>
      <c r="DW42" s="218"/>
      <c r="DX42" s="179"/>
      <c r="DY42" s="218"/>
      <c r="DZ42" s="218"/>
      <c r="EA42" s="185"/>
      <c r="EC42" s="223"/>
      <c r="EF42" s="222"/>
      <c r="EG42" s="185"/>
      <c r="EH42" s="219"/>
      <c r="EI42" s="219"/>
      <c r="EK42" s="219"/>
      <c r="EL42" s="219"/>
      <c r="EM42" s="213"/>
      <c r="EO42" s="185"/>
      <c r="EP42" s="218"/>
      <c r="EQ42" s="218"/>
      <c r="ER42" s="179"/>
      <c r="ES42" s="218"/>
      <c r="ET42" s="218"/>
      <c r="EU42" s="185"/>
      <c r="EV42" s="219"/>
      <c r="EW42" s="219"/>
      <c r="EZ42" s="222"/>
      <c r="FA42" s="185"/>
      <c r="FB42" s="219"/>
      <c r="FC42" s="219"/>
      <c r="FE42" s="219"/>
      <c r="FF42" s="219"/>
      <c r="FG42" s="213"/>
      <c r="FI42" s="185"/>
      <c r="FJ42" s="218"/>
      <c r="FK42" s="218"/>
      <c r="FL42" s="179"/>
      <c r="FM42" s="218"/>
      <c r="FN42" s="218"/>
      <c r="FO42" s="185"/>
      <c r="FP42" s="219"/>
      <c r="FQ42" s="219"/>
      <c r="FT42" s="222"/>
      <c r="FU42" s="185"/>
      <c r="FV42" s="219"/>
      <c r="FW42" s="219"/>
      <c r="FY42" s="219"/>
      <c r="FZ42" s="219"/>
      <c r="GA42" s="180"/>
      <c r="GB42" s="227"/>
      <c r="GC42" s="227"/>
      <c r="GD42" s="228"/>
      <c r="GE42" s="179"/>
      <c r="GF42" s="229"/>
      <c r="GG42" s="228"/>
      <c r="GH42" s="179"/>
      <c r="GI42" s="202"/>
      <c r="GJ42" s="179"/>
      <c r="GK42" s="179"/>
      <c r="GL42" s="179"/>
      <c r="GM42" s="179"/>
      <c r="GN42" s="203"/>
      <c r="GO42" s="179"/>
      <c r="GP42" s="179"/>
      <c r="GQ42" s="179"/>
      <c r="GR42" s="179"/>
      <c r="GS42" s="179"/>
      <c r="GT42" s="179"/>
      <c r="GU42" s="180"/>
      <c r="GV42" s="227"/>
      <c r="GW42" s="227"/>
      <c r="GX42" s="228"/>
      <c r="GY42" s="179"/>
      <c r="GZ42" s="229"/>
      <c r="HA42" s="228"/>
      <c r="HB42" s="179"/>
      <c r="HC42" s="202"/>
      <c r="HD42" s="179"/>
      <c r="HE42" s="179"/>
      <c r="HF42" s="179"/>
      <c r="HG42" s="179"/>
      <c r="HH42" s="203"/>
      <c r="HI42" s="179"/>
      <c r="HJ42" s="179"/>
      <c r="HK42" s="179"/>
      <c r="HL42" s="179"/>
      <c r="HM42" s="179"/>
      <c r="HN42" s="179"/>
      <c r="HO42" s="180"/>
      <c r="HP42" s="227"/>
      <c r="HQ42" s="227"/>
      <c r="HR42" s="228"/>
      <c r="HS42" s="179"/>
      <c r="HT42" s="229"/>
      <c r="HU42" s="228"/>
      <c r="HV42" s="179"/>
      <c r="HW42" s="202"/>
      <c r="HX42" s="179"/>
      <c r="HY42" s="179"/>
      <c r="HZ42" s="179"/>
      <c r="IA42" s="179"/>
      <c r="IB42" s="203"/>
      <c r="IC42" s="179"/>
      <c r="ID42" s="179"/>
      <c r="IE42" s="179"/>
      <c r="IF42" s="179"/>
      <c r="IG42" s="179"/>
      <c r="IH42" s="179"/>
      <c r="II42" s="180"/>
      <c r="IJ42" s="227"/>
      <c r="IK42" s="227"/>
      <c r="IL42" s="228"/>
      <c r="IM42" s="179"/>
      <c r="IN42" s="229"/>
      <c r="IO42" s="228"/>
      <c r="IP42" s="179"/>
      <c r="IQ42" s="202"/>
      <c r="IR42" s="179"/>
      <c r="IS42" s="179"/>
      <c r="IT42" s="179"/>
      <c r="IU42" s="179"/>
      <c r="IV42" s="203"/>
      <c r="IW42" s="179"/>
      <c r="IX42" s="179"/>
      <c r="IY42" s="179"/>
      <c r="IZ42" s="179"/>
      <c r="JA42" s="179"/>
      <c r="JB42" s="179"/>
    </row>
    <row r="43" spans="2:262" s="217" customFormat="1" ht="13.5" customHeight="1" x14ac:dyDescent="0.25">
      <c r="B43" s="179"/>
      <c r="C43" s="213"/>
      <c r="E43" s="185"/>
      <c r="F43" s="218"/>
      <c r="G43" s="219"/>
      <c r="H43" s="179"/>
      <c r="I43" s="218"/>
      <c r="J43" s="219"/>
      <c r="K43" s="185"/>
      <c r="L43" s="219"/>
      <c r="M43" s="219"/>
      <c r="P43" s="222"/>
      <c r="Q43" s="185"/>
      <c r="R43" s="219"/>
      <c r="S43" s="219"/>
      <c r="U43" s="219"/>
      <c r="V43" s="219"/>
      <c r="W43" s="213"/>
      <c r="Y43" s="185"/>
      <c r="Z43" s="218"/>
      <c r="AA43" s="218"/>
      <c r="AB43" s="179"/>
      <c r="AC43" s="218"/>
      <c r="AD43" s="218"/>
      <c r="AE43" s="185"/>
      <c r="AF43" s="219"/>
      <c r="AG43" s="219"/>
      <c r="AJ43" s="222"/>
      <c r="AK43" s="185"/>
      <c r="AM43" s="219"/>
      <c r="AO43" s="219"/>
      <c r="AP43" s="219"/>
      <c r="AQ43" s="213"/>
      <c r="AS43" s="185"/>
      <c r="AT43" s="218"/>
      <c r="AU43" s="218"/>
      <c r="AV43" s="179"/>
      <c r="AW43" s="218"/>
      <c r="AX43" s="218"/>
      <c r="AY43" s="185"/>
      <c r="AZ43" s="219"/>
      <c r="BA43" s="219"/>
      <c r="BD43" s="222"/>
      <c r="BE43" s="185"/>
      <c r="BF43" s="219"/>
      <c r="BG43" s="219"/>
      <c r="BI43" s="219"/>
      <c r="BJ43" s="219"/>
      <c r="BK43" s="213"/>
      <c r="BM43" s="185"/>
      <c r="BN43" s="218"/>
      <c r="BO43" s="218"/>
      <c r="BP43" s="179"/>
      <c r="BQ43" s="218"/>
      <c r="BR43" s="218"/>
      <c r="BS43" s="185"/>
      <c r="BT43" s="219"/>
      <c r="BU43" s="219"/>
      <c r="BX43" s="222"/>
      <c r="BY43" s="185"/>
      <c r="BZ43" s="219"/>
      <c r="CA43" s="219"/>
      <c r="CC43" s="219"/>
      <c r="CD43" s="219"/>
      <c r="CE43" s="185"/>
      <c r="CG43" s="185"/>
      <c r="CH43" s="218"/>
      <c r="CI43" s="218"/>
      <c r="CJ43" s="179"/>
      <c r="CK43" s="218"/>
      <c r="CL43" s="218"/>
      <c r="CM43" s="185"/>
      <c r="CN43" s="219"/>
      <c r="CO43" s="219"/>
      <c r="CR43" s="222"/>
      <c r="CS43" s="185"/>
      <c r="CT43" s="219"/>
      <c r="CU43" s="219"/>
      <c r="CW43" s="219"/>
      <c r="CX43" s="219"/>
      <c r="CY43" s="213"/>
      <c r="DA43" s="185"/>
      <c r="DB43" s="218"/>
      <c r="DC43" s="218"/>
      <c r="DD43" s="179"/>
      <c r="DE43" s="218"/>
      <c r="DF43" s="218"/>
      <c r="DG43" s="185"/>
      <c r="DH43" s="219"/>
      <c r="DI43" s="219"/>
      <c r="DL43" s="222"/>
      <c r="DM43" s="185"/>
      <c r="DN43" s="219"/>
      <c r="DO43" s="219"/>
      <c r="DQ43" s="219"/>
      <c r="DR43" s="219"/>
      <c r="DS43" s="213"/>
      <c r="DU43" s="185"/>
      <c r="DV43" s="218"/>
      <c r="DW43" s="218"/>
      <c r="DX43" s="179"/>
      <c r="DY43" s="218"/>
      <c r="DZ43" s="218"/>
      <c r="EA43" s="185"/>
      <c r="EC43" s="223"/>
      <c r="EF43" s="222"/>
      <c r="EG43" s="185"/>
      <c r="EH43" s="219"/>
      <c r="EI43" s="219"/>
      <c r="EK43" s="219"/>
      <c r="EL43" s="219"/>
      <c r="EM43" s="213"/>
      <c r="EO43" s="185"/>
      <c r="EP43" s="218"/>
      <c r="EQ43" s="218"/>
      <c r="ER43" s="179"/>
      <c r="ES43" s="218"/>
      <c r="ET43" s="218"/>
      <c r="EU43" s="185"/>
      <c r="EV43" s="219"/>
      <c r="EW43" s="219"/>
      <c r="EZ43" s="222"/>
      <c r="FA43" s="185"/>
      <c r="FB43" s="219"/>
      <c r="FC43" s="219"/>
      <c r="FE43" s="219"/>
      <c r="FF43" s="219"/>
      <c r="FG43" s="213"/>
      <c r="FI43" s="185"/>
      <c r="FJ43" s="218"/>
      <c r="FK43" s="218"/>
      <c r="FL43" s="179"/>
      <c r="FM43" s="218"/>
      <c r="FN43" s="218"/>
      <c r="FO43" s="185"/>
      <c r="FP43" s="219"/>
      <c r="FQ43" s="219"/>
      <c r="FT43" s="222"/>
      <c r="FU43" s="185"/>
      <c r="FV43" s="219"/>
      <c r="FW43" s="219"/>
      <c r="FY43" s="219"/>
      <c r="FZ43" s="219"/>
      <c r="GA43" s="180"/>
      <c r="GB43" s="227"/>
      <c r="GC43" s="227"/>
      <c r="GD43" s="228"/>
      <c r="GE43" s="185"/>
      <c r="GF43" s="185"/>
      <c r="GG43" s="218"/>
      <c r="GH43" s="185"/>
      <c r="GI43" s="202"/>
      <c r="GJ43" s="179"/>
      <c r="GK43" s="179"/>
      <c r="GL43" s="179"/>
      <c r="GM43" s="179"/>
      <c r="GN43" s="203"/>
      <c r="GO43" s="179"/>
      <c r="GP43" s="179"/>
      <c r="GQ43" s="179"/>
      <c r="GR43" s="179"/>
      <c r="GS43" s="179"/>
      <c r="GT43" s="179"/>
      <c r="GU43" s="180"/>
      <c r="GV43" s="227"/>
      <c r="GW43" s="227"/>
      <c r="GX43" s="228"/>
      <c r="GY43" s="185"/>
      <c r="GZ43" s="185"/>
      <c r="HA43" s="218"/>
      <c r="HB43" s="185"/>
      <c r="HC43" s="202"/>
      <c r="HD43" s="179"/>
      <c r="HE43" s="179"/>
      <c r="HF43" s="179"/>
      <c r="HG43" s="179"/>
      <c r="HH43" s="203"/>
      <c r="HI43" s="179"/>
      <c r="HJ43" s="179"/>
      <c r="HK43" s="179"/>
      <c r="HL43" s="179"/>
      <c r="HM43" s="179"/>
      <c r="HN43" s="179"/>
      <c r="HO43" s="180"/>
      <c r="HP43" s="227"/>
      <c r="HQ43" s="227"/>
      <c r="HR43" s="228"/>
      <c r="HS43" s="185"/>
      <c r="HT43" s="185"/>
      <c r="HU43" s="218"/>
      <c r="HV43" s="185"/>
      <c r="HW43" s="202"/>
      <c r="HX43" s="179"/>
      <c r="HY43" s="179"/>
      <c r="HZ43" s="179"/>
      <c r="IA43" s="179"/>
      <c r="IB43" s="203"/>
      <c r="IC43" s="179"/>
      <c r="ID43" s="179"/>
      <c r="IE43" s="179"/>
      <c r="IF43" s="179"/>
      <c r="IG43" s="179"/>
      <c r="IH43" s="179"/>
      <c r="II43" s="180"/>
      <c r="IJ43" s="227"/>
      <c r="IK43" s="227"/>
      <c r="IL43" s="228"/>
      <c r="IM43" s="185"/>
      <c r="IN43" s="185"/>
      <c r="IO43" s="218"/>
      <c r="IP43" s="185"/>
      <c r="IQ43" s="202"/>
      <c r="IR43" s="179"/>
      <c r="IS43" s="179"/>
      <c r="IT43" s="179"/>
      <c r="IU43" s="179"/>
      <c r="IV43" s="203"/>
      <c r="IW43" s="179"/>
      <c r="IX43" s="179"/>
      <c r="IY43" s="179"/>
      <c r="IZ43" s="179"/>
      <c r="JA43" s="179"/>
      <c r="JB43" s="179"/>
    </row>
    <row r="44" spans="2:262" s="217" customFormat="1" ht="13.5" customHeight="1" x14ac:dyDescent="0.25">
      <c r="B44" s="179"/>
      <c r="C44" s="213"/>
      <c r="E44" s="185"/>
      <c r="F44" s="218"/>
      <c r="G44" s="219"/>
      <c r="H44" s="179"/>
      <c r="I44" s="218"/>
      <c r="J44" s="219"/>
      <c r="K44" s="185"/>
      <c r="L44" s="219"/>
      <c r="M44" s="219"/>
      <c r="P44" s="222"/>
      <c r="Q44" s="185"/>
      <c r="R44" s="219"/>
      <c r="S44" s="219"/>
      <c r="U44" s="219"/>
      <c r="V44" s="219"/>
      <c r="W44" s="213"/>
      <c r="Y44" s="185"/>
      <c r="Z44" s="218"/>
      <c r="AA44" s="218"/>
      <c r="AB44" s="179"/>
      <c r="AC44" s="218"/>
      <c r="AD44" s="218"/>
      <c r="AE44" s="185"/>
      <c r="AF44" s="219"/>
      <c r="AG44" s="219"/>
      <c r="AJ44" s="222"/>
      <c r="AK44" s="185"/>
      <c r="AM44" s="219"/>
      <c r="AO44" s="219"/>
      <c r="AP44" s="219"/>
      <c r="AQ44" s="213"/>
      <c r="AS44" s="185"/>
      <c r="AT44" s="218"/>
      <c r="AU44" s="218"/>
      <c r="AV44" s="179"/>
      <c r="AW44" s="218"/>
      <c r="AX44" s="218"/>
      <c r="AY44" s="185"/>
      <c r="AZ44" s="219"/>
      <c r="BA44" s="219"/>
      <c r="BD44" s="222"/>
      <c r="BE44" s="185"/>
      <c r="BF44" s="219"/>
      <c r="BG44" s="219"/>
      <c r="BI44" s="219"/>
      <c r="BJ44" s="219"/>
      <c r="BK44" s="213"/>
      <c r="BM44" s="185"/>
      <c r="BN44" s="218"/>
      <c r="BO44" s="218"/>
      <c r="BP44" s="179"/>
      <c r="BQ44" s="218"/>
      <c r="BR44" s="218"/>
      <c r="BS44" s="185"/>
      <c r="BT44" s="219"/>
      <c r="BU44" s="219"/>
      <c r="BX44" s="222"/>
      <c r="BY44" s="185"/>
      <c r="BZ44" s="219"/>
      <c r="CA44" s="219"/>
      <c r="CC44" s="219"/>
      <c r="CD44" s="219"/>
      <c r="CE44" s="185"/>
      <c r="CG44" s="185"/>
      <c r="CH44" s="218"/>
      <c r="CI44" s="218"/>
      <c r="CJ44" s="179"/>
      <c r="CK44" s="218"/>
      <c r="CL44" s="218"/>
      <c r="CM44" s="185"/>
      <c r="CN44" s="219"/>
      <c r="CO44" s="219"/>
      <c r="CR44" s="222"/>
      <c r="CS44" s="185"/>
      <c r="CT44" s="219"/>
      <c r="CU44" s="219"/>
      <c r="CW44" s="219"/>
      <c r="CX44" s="219"/>
      <c r="CY44" s="213"/>
      <c r="DA44" s="185"/>
      <c r="DB44" s="218"/>
      <c r="DC44" s="218"/>
      <c r="DD44" s="179"/>
      <c r="DE44" s="218"/>
      <c r="DF44" s="218"/>
      <c r="DG44" s="185"/>
      <c r="DH44" s="219"/>
      <c r="DI44" s="219"/>
      <c r="DL44" s="222"/>
      <c r="DM44" s="185"/>
      <c r="DN44" s="219"/>
      <c r="DO44" s="219"/>
      <c r="DQ44" s="219"/>
      <c r="DR44" s="219"/>
      <c r="DS44" s="213"/>
      <c r="DU44" s="185"/>
      <c r="DV44" s="218"/>
      <c r="DW44" s="218"/>
      <c r="DX44" s="179"/>
      <c r="DY44" s="218"/>
      <c r="DZ44" s="218"/>
      <c r="EA44" s="185"/>
      <c r="EC44" s="223"/>
      <c r="EF44" s="222"/>
      <c r="EG44" s="185"/>
      <c r="EH44" s="219"/>
      <c r="EI44" s="219"/>
      <c r="EK44" s="219"/>
      <c r="EL44" s="219"/>
      <c r="EM44" s="213"/>
      <c r="EO44" s="185"/>
      <c r="EP44" s="218"/>
      <c r="EQ44" s="218"/>
      <c r="ER44" s="179"/>
      <c r="ES44" s="218"/>
      <c r="ET44" s="218"/>
      <c r="EU44" s="185"/>
      <c r="EV44" s="219"/>
      <c r="EW44" s="219"/>
      <c r="EZ44" s="222"/>
      <c r="FA44" s="185"/>
      <c r="FB44" s="219"/>
      <c r="FC44" s="219"/>
      <c r="FE44" s="219"/>
      <c r="FF44" s="219"/>
      <c r="FG44" s="213"/>
      <c r="FI44" s="185"/>
      <c r="FJ44" s="218"/>
      <c r="FK44" s="218"/>
      <c r="FL44" s="179"/>
      <c r="FM44" s="218"/>
      <c r="FN44" s="218"/>
      <c r="FO44" s="185"/>
      <c r="FP44" s="219"/>
      <c r="FQ44" s="219"/>
      <c r="FT44" s="222"/>
      <c r="FU44" s="185"/>
      <c r="FV44" s="219"/>
      <c r="FW44" s="219"/>
      <c r="FY44" s="219"/>
      <c r="FZ44" s="219"/>
      <c r="GA44" s="180"/>
      <c r="GB44" s="227"/>
      <c r="GC44" s="227"/>
      <c r="GD44" s="228"/>
      <c r="GE44" s="179"/>
      <c r="GF44" s="229"/>
      <c r="GG44" s="228"/>
      <c r="GH44" s="179"/>
      <c r="GI44" s="202"/>
      <c r="GJ44" s="179"/>
      <c r="GK44" s="179"/>
      <c r="GL44" s="179"/>
      <c r="GM44" s="179"/>
      <c r="GN44" s="203"/>
      <c r="GO44" s="179"/>
      <c r="GP44" s="179"/>
      <c r="GQ44" s="179"/>
      <c r="GR44" s="179"/>
      <c r="GS44" s="179"/>
      <c r="GT44" s="179"/>
      <c r="GU44" s="180"/>
      <c r="GV44" s="227"/>
      <c r="GW44" s="227"/>
      <c r="GX44" s="228"/>
      <c r="GY44" s="179"/>
      <c r="GZ44" s="229"/>
      <c r="HA44" s="228"/>
      <c r="HB44" s="179"/>
      <c r="HC44" s="202"/>
      <c r="HD44" s="179"/>
      <c r="HE44" s="179"/>
      <c r="HF44" s="179"/>
      <c r="HG44" s="179"/>
      <c r="HH44" s="203"/>
      <c r="HI44" s="179"/>
      <c r="HJ44" s="179"/>
      <c r="HK44" s="179"/>
      <c r="HL44" s="179"/>
      <c r="HM44" s="179"/>
      <c r="HN44" s="179"/>
      <c r="HO44" s="180"/>
      <c r="HP44" s="227"/>
      <c r="HQ44" s="227"/>
      <c r="HR44" s="228"/>
      <c r="HS44" s="179"/>
      <c r="HT44" s="229"/>
      <c r="HU44" s="228"/>
      <c r="HV44" s="179"/>
      <c r="HW44" s="202"/>
      <c r="HX44" s="179"/>
      <c r="HY44" s="179"/>
      <c r="HZ44" s="179"/>
      <c r="IA44" s="179"/>
      <c r="IB44" s="203"/>
      <c r="IC44" s="179"/>
      <c r="ID44" s="179"/>
      <c r="IE44" s="179"/>
      <c r="IF44" s="179"/>
      <c r="IG44" s="179"/>
      <c r="IH44" s="179"/>
      <c r="II44" s="180"/>
      <c r="IJ44" s="227"/>
      <c r="IK44" s="227"/>
      <c r="IL44" s="228"/>
      <c r="IM44" s="179"/>
      <c r="IN44" s="229"/>
      <c r="IO44" s="228"/>
      <c r="IP44" s="179"/>
      <c r="IQ44" s="202"/>
      <c r="IR44" s="179"/>
      <c r="IS44" s="179"/>
      <c r="IT44" s="179"/>
      <c r="IU44" s="179"/>
      <c r="IV44" s="203"/>
      <c r="IW44" s="179"/>
      <c r="IX44" s="179"/>
      <c r="IY44" s="179"/>
      <c r="IZ44" s="179"/>
      <c r="JA44" s="179"/>
      <c r="JB44" s="179"/>
    </row>
    <row r="45" spans="2:262" s="217" customFormat="1" ht="13.5" customHeight="1" x14ac:dyDescent="0.25">
      <c r="B45" s="179"/>
      <c r="C45" s="213"/>
      <c r="E45" s="185"/>
      <c r="F45" s="218"/>
      <c r="G45" s="219"/>
      <c r="H45" s="179"/>
      <c r="I45" s="218"/>
      <c r="J45" s="219"/>
      <c r="K45" s="185"/>
      <c r="L45" s="219"/>
      <c r="M45" s="219"/>
      <c r="P45" s="222"/>
      <c r="Q45" s="185"/>
      <c r="R45" s="219"/>
      <c r="S45" s="219"/>
      <c r="U45" s="219"/>
      <c r="V45" s="219"/>
      <c r="W45" s="213"/>
      <c r="Y45" s="185"/>
      <c r="Z45" s="218"/>
      <c r="AA45" s="218"/>
      <c r="AB45" s="179"/>
      <c r="AC45" s="218"/>
      <c r="AD45" s="218"/>
      <c r="AE45" s="185"/>
      <c r="AF45" s="219"/>
      <c r="AG45" s="219"/>
      <c r="AJ45" s="222"/>
      <c r="AK45" s="185"/>
      <c r="AM45" s="219"/>
      <c r="AO45" s="219"/>
      <c r="AP45" s="219"/>
      <c r="AQ45" s="213"/>
      <c r="AS45" s="185"/>
      <c r="AT45" s="218"/>
      <c r="AU45" s="218"/>
      <c r="AV45" s="179"/>
      <c r="AW45" s="218"/>
      <c r="AX45" s="218"/>
      <c r="AY45" s="185"/>
      <c r="AZ45" s="219"/>
      <c r="BA45" s="219"/>
      <c r="BD45" s="222"/>
      <c r="BE45" s="185"/>
      <c r="BF45" s="219"/>
      <c r="BG45" s="219"/>
      <c r="BI45" s="219"/>
      <c r="BJ45" s="219"/>
      <c r="BK45" s="213"/>
      <c r="BM45" s="185"/>
      <c r="BN45" s="218"/>
      <c r="BO45" s="218"/>
      <c r="BP45" s="179"/>
      <c r="BQ45" s="218"/>
      <c r="BR45" s="218"/>
      <c r="BS45" s="185"/>
      <c r="BT45" s="219"/>
      <c r="BU45" s="219"/>
      <c r="BX45" s="222"/>
      <c r="BY45" s="185"/>
      <c r="BZ45" s="219"/>
      <c r="CA45" s="219"/>
      <c r="CC45" s="219"/>
      <c r="CD45" s="219"/>
      <c r="CE45" s="185"/>
      <c r="CG45" s="185"/>
      <c r="CH45" s="218"/>
      <c r="CI45" s="218"/>
      <c r="CJ45" s="179"/>
      <c r="CK45" s="218"/>
      <c r="CL45" s="218"/>
      <c r="CM45" s="185"/>
      <c r="CN45" s="219"/>
      <c r="CO45" s="219"/>
      <c r="CR45" s="222"/>
      <c r="CS45" s="185"/>
      <c r="CT45" s="219"/>
      <c r="CU45" s="219"/>
      <c r="CW45" s="219"/>
      <c r="CX45" s="219"/>
      <c r="CY45" s="213"/>
      <c r="DA45" s="185"/>
      <c r="DB45" s="218"/>
      <c r="DC45" s="218"/>
      <c r="DD45" s="179"/>
      <c r="DE45" s="218"/>
      <c r="DF45" s="218"/>
      <c r="DG45" s="185"/>
      <c r="DH45" s="219"/>
      <c r="DI45" s="219"/>
      <c r="DL45" s="222"/>
      <c r="DM45" s="185"/>
      <c r="DN45" s="219"/>
      <c r="DO45" s="219"/>
      <c r="DQ45" s="219"/>
      <c r="DR45" s="219"/>
      <c r="DS45" s="213"/>
      <c r="DU45" s="185"/>
      <c r="DV45" s="218"/>
      <c r="DW45" s="218"/>
      <c r="DX45" s="179"/>
      <c r="DY45" s="218"/>
      <c r="DZ45" s="218"/>
      <c r="EA45" s="185"/>
      <c r="EC45" s="223"/>
      <c r="EF45" s="222"/>
      <c r="EG45" s="185"/>
      <c r="EH45" s="219"/>
      <c r="EI45" s="219"/>
      <c r="EK45" s="219"/>
      <c r="EL45" s="219"/>
      <c r="EM45" s="213"/>
      <c r="EO45" s="185"/>
      <c r="EP45" s="218"/>
      <c r="EQ45" s="218"/>
      <c r="ER45" s="179"/>
      <c r="ES45" s="218"/>
      <c r="ET45" s="218"/>
      <c r="EU45" s="185"/>
      <c r="EV45" s="219"/>
      <c r="EW45" s="219"/>
      <c r="EZ45" s="222"/>
      <c r="FA45" s="185"/>
      <c r="FB45" s="219"/>
      <c r="FC45" s="219"/>
      <c r="FE45" s="219"/>
      <c r="FF45" s="219"/>
      <c r="FG45" s="213"/>
      <c r="FI45" s="185"/>
      <c r="FJ45" s="218"/>
      <c r="FK45" s="218"/>
      <c r="FL45" s="179"/>
      <c r="FM45" s="218"/>
      <c r="FN45" s="218"/>
      <c r="FO45" s="185"/>
      <c r="FP45" s="219"/>
      <c r="FQ45" s="219"/>
      <c r="FT45" s="222"/>
      <c r="FU45" s="185"/>
      <c r="FV45" s="219"/>
      <c r="FW45" s="219"/>
      <c r="FY45" s="219"/>
      <c r="FZ45" s="219"/>
      <c r="GA45" s="180"/>
      <c r="GB45" s="227"/>
      <c r="GC45" s="227"/>
      <c r="GD45" s="228"/>
      <c r="GE45" s="179"/>
      <c r="GF45" s="229"/>
      <c r="GG45" s="228"/>
      <c r="GH45" s="179"/>
      <c r="GI45" s="202"/>
      <c r="GJ45" s="179"/>
      <c r="GK45" s="179"/>
      <c r="GL45" s="179"/>
      <c r="GM45" s="179"/>
      <c r="GN45" s="203"/>
      <c r="GO45" s="179"/>
      <c r="GP45" s="179"/>
      <c r="GQ45" s="179"/>
      <c r="GR45" s="179"/>
      <c r="GS45" s="179"/>
      <c r="GT45" s="179"/>
      <c r="GU45" s="180"/>
      <c r="GV45" s="227"/>
      <c r="GW45" s="227"/>
      <c r="GX45" s="228"/>
      <c r="GY45" s="179"/>
      <c r="GZ45" s="229"/>
      <c r="HA45" s="228"/>
      <c r="HB45" s="179"/>
      <c r="HC45" s="202"/>
      <c r="HD45" s="179"/>
      <c r="HE45" s="179"/>
      <c r="HF45" s="179"/>
      <c r="HG45" s="179"/>
      <c r="HH45" s="203"/>
      <c r="HI45" s="179"/>
      <c r="HJ45" s="179"/>
      <c r="HK45" s="179"/>
      <c r="HL45" s="179"/>
      <c r="HM45" s="179"/>
      <c r="HN45" s="179"/>
      <c r="HO45" s="180"/>
      <c r="HP45" s="227"/>
      <c r="HQ45" s="227"/>
      <c r="HR45" s="228"/>
      <c r="HS45" s="179"/>
      <c r="HT45" s="229"/>
      <c r="HU45" s="228"/>
      <c r="HV45" s="179"/>
      <c r="HW45" s="202"/>
      <c r="HX45" s="179"/>
      <c r="HY45" s="179"/>
      <c r="HZ45" s="179"/>
      <c r="IA45" s="179"/>
      <c r="IB45" s="203"/>
      <c r="IC45" s="179"/>
      <c r="ID45" s="179"/>
      <c r="IE45" s="179"/>
      <c r="IF45" s="179"/>
      <c r="IG45" s="179"/>
      <c r="IH45" s="179"/>
      <c r="II45" s="180"/>
      <c r="IJ45" s="227"/>
      <c r="IK45" s="227"/>
      <c r="IL45" s="228"/>
      <c r="IM45" s="179"/>
      <c r="IN45" s="229"/>
      <c r="IO45" s="228"/>
      <c r="IP45" s="179"/>
      <c r="IQ45" s="202"/>
      <c r="IR45" s="179"/>
      <c r="IS45" s="179"/>
      <c r="IT45" s="179"/>
      <c r="IU45" s="179"/>
      <c r="IV45" s="203"/>
      <c r="IW45" s="179"/>
      <c r="IX45" s="179"/>
      <c r="IY45" s="179"/>
      <c r="IZ45" s="179"/>
      <c r="JA45" s="179"/>
      <c r="JB45" s="179"/>
    </row>
    <row r="46" spans="2:262" s="217" customFormat="1" ht="13.5" customHeight="1" x14ac:dyDescent="0.25">
      <c r="B46" s="179"/>
      <c r="C46" s="213"/>
      <c r="E46" s="185"/>
      <c r="F46" s="218"/>
      <c r="G46" s="219"/>
      <c r="H46" s="179"/>
      <c r="I46" s="218"/>
      <c r="J46" s="219"/>
      <c r="K46" s="185"/>
      <c r="L46" s="219"/>
      <c r="M46" s="219"/>
      <c r="P46" s="222"/>
      <c r="Q46" s="185"/>
      <c r="R46" s="219"/>
      <c r="S46" s="219"/>
      <c r="U46" s="219"/>
      <c r="V46" s="219"/>
      <c r="W46" s="213"/>
      <c r="Y46" s="185"/>
      <c r="Z46" s="218"/>
      <c r="AA46" s="218"/>
      <c r="AB46" s="179"/>
      <c r="AC46" s="218"/>
      <c r="AD46" s="218"/>
      <c r="AE46" s="185"/>
      <c r="AF46" s="219"/>
      <c r="AG46" s="219"/>
      <c r="AJ46" s="222"/>
      <c r="AK46" s="185"/>
      <c r="AM46" s="219"/>
      <c r="AO46" s="219"/>
      <c r="AP46" s="219"/>
      <c r="AQ46" s="213"/>
      <c r="AS46" s="185"/>
      <c r="AT46" s="218"/>
      <c r="AU46" s="218"/>
      <c r="AV46" s="179"/>
      <c r="AW46" s="218"/>
      <c r="AX46" s="218"/>
      <c r="AY46" s="185"/>
      <c r="AZ46" s="219"/>
      <c r="BA46" s="219"/>
      <c r="BD46" s="222"/>
      <c r="BE46" s="185"/>
      <c r="BF46" s="219"/>
      <c r="BG46" s="219"/>
      <c r="BI46" s="219"/>
      <c r="BJ46" s="219"/>
      <c r="BK46" s="213"/>
      <c r="BM46" s="185"/>
      <c r="BN46" s="218"/>
      <c r="BO46" s="218"/>
      <c r="BP46" s="179"/>
      <c r="BQ46" s="218"/>
      <c r="BR46" s="218"/>
      <c r="BS46" s="185"/>
      <c r="BT46" s="219"/>
      <c r="BU46" s="219"/>
      <c r="BX46" s="222"/>
      <c r="BY46" s="185"/>
      <c r="BZ46" s="219"/>
      <c r="CA46" s="219"/>
      <c r="CC46" s="219"/>
      <c r="CD46" s="219"/>
      <c r="CE46" s="185"/>
      <c r="CG46" s="185"/>
      <c r="CH46" s="218"/>
      <c r="CI46" s="218"/>
      <c r="CJ46" s="179"/>
      <c r="CK46" s="218"/>
      <c r="CL46" s="218"/>
      <c r="CM46" s="185"/>
      <c r="CN46" s="219"/>
      <c r="CO46" s="219"/>
      <c r="CR46" s="222"/>
      <c r="CS46" s="185"/>
      <c r="CT46" s="219"/>
      <c r="CU46" s="219"/>
      <c r="CW46" s="219"/>
      <c r="CX46" s="219"/>
      <c r="CY46" s="213"/>
      <c r="DA46" s="185"/>
      <c r="DB46" s="218"/>
      <c r="DC46" s="218"/>
      <c r="DD46" s="179"/>
      <c r="DE46" s="218"/>
      <c r="DF46" s="218"/>
      <c r="DG46" s="185"/>
      <c r="DH46" s="219"/>
      <c r="DI46" s="219"/>
      <c r="DL46" s="222"/>
      <c r="DM46" s="185"/>
      <c r="DN46" s="219"/>
      <c r="DO46" s="219"/>
      <c r="DQ46" s="219"/>
      <c r="DR46" s="219"/>
      <c r="DS46" s="213"/>
      <c r="DU46" s="185"/>
      <c r="DV46" s="218"/>
      <c r="DW46" s="218"/>
      <c r="DX46" s="179"/>
      <c r="DY46" s="218"/>
      <c r="DZ46" s="218"/>
      <c r="EA46" s="185"/>
      <c r="EC46" s="223"/>
      <c r="EF46" s="222"/>
      <c r="EG46" s="185"/>
      <c r="EH46" s="219"/>
      <c r="EI46" s="219"/>
      <c r="EK46" s="219"/>
      <c r="EL46" s="219"/>
      <c r="EM46" s="213"/>
      <c r="EO46" s="185"/>
      <c r="EP46" s="218"/>
      <c r="EQ46" s="218"/>
      <c r="ER46" s="179"/>
      <c r="ES46" s="218"/>
      <c r="ET46" s="218"/>
      <c r="EU46" s="185"/>
      <c r="EV46" s="219"/>
      <c r="EW46" s="219"/>
      <c r="EZ46" s="222"/>
      <c r="FA46" s="185"/>
      <c r="FB46" s="219"/>
      <c r="FC46" s="219"/>
      <c r="FE46" s="219"/>
      <c r="FF46" s="219"/>
      <c r="FG46" s="213"/>
      <c r="FI46" s="185"/>
      <c r="FJ46" s="218"/>
      <c r="FK46" s="218"/>
      <c r="FL46" s="179"/>
      <c r="FM46" s="218"/>
      <c r="FN46" s="218"/>
      <c r="FO46" s="185"/>
      <c r="FP46" s="219"/>
      <c r="FQ46" s="219"/>
      <c r="FT46" s="222"/>
      <c r="FU46" s="185"/>
      <c r="FV46" s="219"/>
      <c r="FW46" s="219"/>
      <c r="FY46" s="219"/>
      <c r="FZ46" s="219"/>
      <c r="GA46" s="180"/>
      <c r="GB46" s="227"/>
      <c r="GC46" s="227"/>
      <c r="GD46" s="228"/>
      <c r="GE46" s="179"/>
      <c r="GF46" s="229"/>
      <c r="GG46" s="228"/>
      <c r="GH46" s="179"/>
      <c r="GI46" s="202"/>
      <c r="GJ46" s="179"/>
      <c r="GK46" s="179"/>
      <c r="GL46" s="179"/>
      <c r="GM46" s="179"/>
      <c r="GN46" s="203"/>
      <c r="GO46" s="179"/>
      <c r="GP46" s="179"/>
      <c r="GQ46" s="179"/>
      <c r="GR46" s="179"/>
      <c r="GS46" s="179"/>
      <c r="GT46" s="179"/>
      <c r="GU46" s="180"/>
      <c r="GV46" s="227"/>
      <c r="GW46" s="227"/>
      <c r="GX46" s="228"/>
      <c r="GY46" s="179"/>
      <c r="GZ46" s="229"/>
      <c r="HA46" s="228"/>
      <c r="HB46" s="179"/>
      <c r="HC46" s="202"/>
      <c r="HD46" s="179"/>
      <c r="HE46" s="179"/>
      <c r="HF46" s="179"/>
      <c r="HG46" s="179"/>
      <c r="HH46" s="203"/>
      <c r="HI46" s="179"/>
      <c r="HJ46" s="179"/>
      <c r="HK46" s="179"/>
      <c r="HL46" s="179"/>
      <c r="HM46" s="179"/>
      <c r="HN46" s="179"/>
      <c r="HO46" s="180"/>
      <c r="HP46" s="227"/>
      <c r="HQ46" s="227"/>
      <c r="HR46" s="228"/>
      <c r="HS46" s="179"/>
      <c r="HT46" s="229"/>
      <c r="HU46" s="228"/>
      <c r="HV46" s="179"/>
      <c r="HW46" s="202"/>
      <c r="HX46" s="179"/>
      <c r="HY46" s="179"/>
      <c r="HZ46" s="179"/>
      <c r="IA46" s="179"/>
      <c r="IB46" s="203"/>
      <c r="IC46" s="179"/>
      <c r="ID46" s="179"/>
      <c r="IE46" s="179"/>
      <c r="IF46" s="179"/>
      <c r="IG46" s="179"/>
      <c r="IH46" s="179"/>
      <c r="II46" s="180"/>
      <c r="IJ46" s="227"/>
      <c r="IK46" s="227"/>
      <c r="IL46" s="228"/>
      <c r="IM46" s="179"/>
      <c r="IN46" s="229"/>
      <c r="IO46" s="228"/>
      <c r="IP46" s="179"/>
      <c r="IQ46" s="202"/>
      <c r="IR46" s="179"/>
      <c r="IS46" s="179"/>
      <c r="IT46" s="179"/>
      <c r="IU46" s="179"/>
      <c r="IV46" s="203"/>
      <c r="IW46" s="179"/>
      <c r="IX46" s="179"/>
      <c r="IY46" s="179"/>
      <c r="IZ46" s="179"/>
      <c r="JA46" s="179"/>
      <c r="JB46" s="179"/>
    </row>
    <row r="47" spans="2:262" s="217" customFormat="1" ht="13.5" customHeight="1" x14ac:dyDescent="0.25">
      <c r="B47" s="179"/>
      <c r="C47" s="213"/>
      <c r="E47" s="185"/>
      <c r="F47" s="218"/>
      <c r="G47" s="219"/>
      <c r="H47" s="179"/>
      <c r="I47" s="218"/>
      <c r="J47" s="219"/>
      <c r="K47" s="185"/>
      <c r="L47" s="219"/>
      <c r="M47" s="219"/>
      <c r="P47" s="222"/>
      <c r="Q47" s="185"/>
      <c r="R47" s="219"/>
      <c r="S47" s="219"/>
      <c r="U47" s="219"/>
      <c r="V47" s="219"/>
      <c r="W47" s="213"/>
      <c r="Y47" s="185"/>
      <c r="Z47" s="218"/>
      <c r="AA47" s="218"/>
      <c r="AB47" s="179"/>
      <c r="AC47" s="218"/>
      <c r="AD47" s="218"/>
      <c r="AE47" s="185"/>
      <c r="AF47" s="219"/>
      <c r="AG47" s="219"/>
      <c r="AJ47" s="222"/>
      <c r="AK47" s="185"/>
      <c r="AM47" s="219"/>
      <c r="AO47" s="219"/>
      <c r="AP47" s="219"/>
      <c r="AQ47" s="213"/>
      <c r="AS47" s="185"/>
      <c r="AT47" s="218"/>
      <c r="AU47" s="218"/>
      <c r="AV47" s="179"/>
      <c r="AW47" s="218"/>
      <c r="AX47" s="218"/>
      <c r="AY47" s="185"/>
      <c r="AZ47" s="219"/>
      <c r="BA47" s="219"/>
      <c r="BD47" s="222"/>
      <c r="BE47" s="185"/>
      <c r="BF47" s="219"/>
      <c r="BG47" s="219"/>
      <c r="BI47" s="219"/>
      <c r="BJ47" s="219"/>
      <c r="BK47" s="213"/>
      <c r="BM47" s="185"/>
      <c r="BN47" s="218"/>
      <c r="BO47" s="218"/>
      <c r="BP47" s="179"/>
      <c r="BQ47" s="218"/>
      <c r="BR47" s="218"/>
      <c r="BS47" s="185"/>
      <c r="BT47" s="219"/>
      <c r="BU47" s="219"/>
      <c r="BX47" s="222"/>
      <c r="BY47" s="185"/>
      <c r="BZ47" s="219"/>
      <c r="CA47" s="219"/>
      <c r="CC47" s="219"/>
      <c r="CD47" s="219"/>
      <c r="CE47" s="185"/>
      <c r="CG47" s="185"/>
      <c r="CH47" s="218"/>
      <c r="CI47" s="218"/>
      <c r="CJ47" s="179"/>
      <c r="CK47" s="218"/>
      <c r="CL47" s="218"/>
      <c r="CM47" s="185"/>
      <c r="CN47" s="219"/>
      <c r="CO47" s="219"/>
      <c r="CR47" s="222"/>
      <c r="CS47" s="185"/>
      <c r="CT47" s="219"/>
      <c r="CU47" s="219"/>
      <c r="CW47" s="219"/>
      <c r="CX47" s="219"/>
      <c r="CY47" s="213"/>
      <c r="DA47" s="185"/>
      <c r="DB47" s="218"/>
      <c r="DC47" s="218"/>
      <c r="DD47" s="179"/>
      <c r="DE47" s="218"/>
      <c r="DF47" s="218"/>
      <c r="DG47" s="185"/>
      <c r="DH47" s="219"/>
      <c r="DI47" s="219"/>
      <c r="DL47" s="222"/>
      <c r="DM47" s="185"/>
      <c r="DN47" s="219"/>
      <c r="DO47" s="219"/>
      <c r="DQ47" s="219"/>
      <c r="DR47" s="219"/>
      <c r="DS47" s="213"/>
      <c r="DU47" s="185"/>
      <c r="DV47" s="218"/>
      <c r="DW47" s="218"/>
      <c r="DX47" s="179"/>
      <c r="DY47" s="218"/>
      <c r="DZ47" s="218"/>
      <c r="EA47" s="185"/>
      <c r="EC47" s="223"/>
      <c r="EF47" s="222"/>
      <c r="EG47" s="185"/>
      <c r="EH47" s="219"/>
      <c r="EI47" s="219"/>
      <c r="EK47" s="219"/>
      <c r="EL47" s="219"/>
      <c r="EM47" s="213"/>
      <c r="EO47" s="185"/>
      <c r="EP47" s="218"/>
      <c r="EQ47" s="218"/>
      <c r="ER47" s="179"/>
      <c r="ES47" s="218"/>
      <c r="ET47" s="218"/>
      <c r="EU47" s="185"/>
      <c r="EV47" s="219"/>
      <c r="EW47" s="219"/>
      <c r="EZ47" s="222"/>
      <c r="FA47" s="185"/>
      <c r="FB47" s="219"/>
      <c r="FC47" s="219"/>
      <c r="FE47" s="219"/>
      <c r="FF47" s="219"/>
      <c r="FG47" s="213"/>
      <c r="FI47" s="185"/>
      <c r="FJ47" s="218"/>
      <c r="FK47" s="218"/>
      <c r="FL47" s="179"/>
      <c r="FM47" s="218"/>
      <c r="FN47" s="218"/>
      <c r="FO47" s="185"/>
      <c r="FP47" s="219"/>
      <c r="FQ47" s="219"/>
      <c r="FT47" s="222"/>
      <c r="FU47" s="185"/>
      <c r="FV47" s="219"/>
      <c r="FW47" s="219"/>
      <c r="FY47" s="219"/>
      <c r="FZ47" s="219"/>
      <c r="GA47" s="180"/>
      <c r="GB47" s="227"/>
      <c r="GC47" s="227"/>
      <c r="GD47" s="228"/>
      <c r="GE47" s="179"/>
      <c r="GF47" s="229"/>
      <c r="GG47" s="228"/>
      <c r="GH47" s="179"/>
      <c r="GI47" s="202"/>
      <c r="GJ47" s="179"/>
      <c r="GK47" s="179"/>
      <c r="GL47" s="179"/>
      <c r="GM47" s="179"/>
      <c r="GN47" s="203"/>
      <c r="GO47" s="179"/>
      <c r="GP47" s="179"/>
      <c r="GQ47" s="179"/>
      <c r="GR47" s="179"/>
      <c r="GS47" s="179"/>
      <c r="GT47" s="179"/>
      <c r="GU47" s="180"/>
      <c r="GV47" s="227"/>
      <c r="GW47" s="227"/>
      <c r="GX47" s="228"/>
      <c r="GY47" s="179"/>
      <c r="GZ47" s="229"/>
      <c r="HA47" s="228"/>
      <c r="HB47" s="179"/>
      <c r="HC47" s="202"/>
      <c r="HD47" s="179"/>
      <c r="HE47" s="179"/>
      <c r="HF47" s="179"/>
      <c r="HG47" s="179"/>
      <c r="HH47" s="203"/>
      <c r="HI47" s="179"/>
      <c r="HJ47" s="179"/>
      <c r="HK47" s="179"/>
      <c r="HL47" s="179"/>
      <c r="HM47" s="179"/>
      <c r="HN47" s="179"/>
      <c r="HO47" s="180"/>
      <c r="HP47" s="227"/>
      <c r="HQ47" s="227"/>
      <c r="HR47" s="228"/>
      <c r="HS47" s="179"/>
      <c r="HT47" s="229"/>
      <c r="HU47" s="228"/>
      <c r="HV47" s="179"/>
      <c r="HW47" s="202"/>
      <c r="HX47" s="179"/>
      <c r="HY47" s="179"/>
      <c r="HZ47" s="179"/>
      <c r="IA47" s="179"/>
      <c r="IB47" s="203"/>
      <c r="IC47" s="179"/>
      <c r="ID47" s="179"/>
      <c r="IE47" s="179"/>
      <c r="IF47" s="179"/>
      <c r="IG47" s="179"/>
      <c r="IH47" s="179"/>
      <c r="II47" s="180"/>
      <c r="IJ47" s="227"/>
      <c r="IK47" s="227"/>
      <c r="IL47" s="228"/>
      <c r="IM47" s="179"/>
      <c r="IN47" s="229"/>
      <c r="IO47" s="228"/>
      <c r="IP47" s="179"/>
      <c r="IQ47" s="202"/>
      <c r="IR47" s="179"/>
      <c r="IS47" s="179"/>
      <c r="IT47" s="179"/>
      <c r="IU47" s="179"/>
      <c r="IV47" s="203"/>
      <c r="IW47" s="179"/>
      <c r="IX47" s="179"/>
      <c r="IY47" s="179"/>
      <c r="IZ47" s="179"/>
      <c r="JA47" s="179"/>
      <c r="JB47" s="179"/>
    </row>
    <row r="48" spans="2:262" s="217" customFormat="1" ht="13.5" customHeight="1" x14ac:dyDescent="0.25">
      <c r="B48" s="179"/>
      <c r="C48" s="213"/>
      <c r="E48" s="185"/>
      <c r="F48" s="218"/>
      <c r="G48" s="219"/>
      <c r="H48" s="179"/>
      <c r="I48" s="218"/>
      <c r="J48" s="219"/>
      <c r="K48" s="185"/>
      <c r="L48" s="219"/>
      <c r="M48" s="219"/>
      <c r="P48" s="222"/>
      <c r="Q48" s="185"/>
      <c r="R48" s="219"/>
      <c r="S48" s="219"/>
      <c r="U48" s="219"/>
      <c r="V48" s="219"/>
      <c r="W48" s="213"/>
      <c r="Y48" s="185"/>
      <c r="Z48" s="218"/>
      <c r="AA48" s="218"/>
      <c r="AB48" s="179"/>
      <c r="AC48" s="218"/>
      <c r="AD48" s="218"/>
      <c r="AE48" s="185"/>
      <c r="AF48" s="219"/>
      <c r="AG48" s="219"/>
      <c r="AJ48" s="222"/>
      <c r="AK48" s="185"/>
      <c r="AM48" s="219"/>
      <c r="AO48" s="219"/>
      <c r="AP48" s="219"/>
      <c r="AQ48" s="213"/>
      <c r="AS48" s="185"/>
      <c r="AT48" s="218"/>
      <c r="AU48" s="218"/>
      <c r="AV48" s="179"/>
      <c r="AW48" s="218"/>
      <c r="AX48" s="218"/>
      <c r="AY48" s="185"/>
      <c r="AZ48" s="219"/>
      <c r="BA48" s="219"/>
      <c r="BD48" s="222"/>
      <c r="BE48" s="185"/>
      <c r="BF48" s="219"/>
      <c r="BG48" s="219"/>
      <c r="BI48" s="219"/>
      <c r="BJ48" s="219"/>
      <c r="BK48" s="213"/>
      <c r="BM48" s="185"/>
      <c r="BN48" s="218"/>
      <c r="BO48" s="218"/>
      <c r="BP48" s="179"/>
      <c r="BQ48" s="218"/>
      <c r="BR48" s="218"/>
      <c r="BS48" s="185"/>
      <c r="BT48" s="219"/>
      <c r="BU48" s="219"/>
      <c r="BX48" s="222"/>
      <c r="BY48" s="185"/>
      <c r="BZ48" s="219"/>
      <c r="CA48" s="219"/>
      <c r="CC48" s="219"/>
      <c r="CD48" s="219"/>
      <c r="CE48" s="185"/>
      <c r="CG48" s="185"/>
      <c r="CH48" s="218"/>
      <c r="CI48" s="218"/>
      <c r="CJ48" s="179"/>
      <c r="CK48" s="218"/>
      <c r="CL48" s="218"/>
      <c r="CM48" s="185"/>
      <c r="CN48" s="219"/>
      <c r="CO48" s="219"/>
      <c r="CR48" s="222"/>
      <c r="CS48" s="185"/>
      <c r="CT48" s="219"/>
      <c r="CU48" s="219"/>
      <c r="CW48" s="219"/>
      <c r="CX48" s="219"/>
      <c r="CY48" s="213"/>
      <c r="DA48" s="185"/>
      <c r="DB48" s="218"/>
      <c r="DC48" s="218"/>
      <c r="DD48" s="179"/>
      <c r="DE48" s="218"/>
      <c r="DF48" s="218"/>
      <c r="DG48" s="185"/>
      <c r="DH48" s="219"/>
      <c r="DI48" s="219"/>
      <c r="DL48" s="222"/>
      <c r="DM48" s="185"/>
      <c r="DN48" s="219"/>
      <c r="DO48" s="219"/>
      <c r="DQ48" s="219"/>
      <c r="DR48" s="219"/>
      <c r="DS48" s="213"/>
      <c r="DU48" s="185"/>
      <c r="DV48" s="218"/>
      <c r="DW48" s="218"/>
      <c r="DX48" s="179"/>
      <c r="DY48" s="218"/>
      <c r="DZ48" s="218"/>
      <c r="EA48" s="185"/>
      <c r="EC48" s="223"/>
      <c r="EF48" s="222"/>
      <c r="EG48" s="185"/>
      <c r="EH48" s="219"/>
      <c r="EI48" s="219"/>
      <c r="EK48" s="219"/>
      <c r="EL48" s="219"/>
      <c r="EM48" s="213"/>
      <c r="EO48" s="185"/>
      <c r="EP48" s="218"/>
      <c r="EQ48" s="218"/>
      <c r="ER48" s="179"/>
      <c r="ES48" s="218"/>
      <c r="ET48" s="218"/>
      <c r="EU48" s="185"/>
      <c r="EV48" s="219"/>
      <c r="EW48" s="219"/>
      <c r="EZ48" s="222"/>
      <c r="FA48" s="185"/>
      <c r="FB48" s="219"/>
      <c r="FC48" s="219"/>
      <c r="FE48" s="219"/>
      <c r="FF48" s="219"/>
      <c r="FG48" s="213"/>
      <c r="FI48" s="185"/>
      <c r="FJ48" s="218"/>
      <c r="FK48" s="218"/>
      <c r="FL48" s="179"/>
      <c r="FM48" s="218"/>
      <c r="FN48" s="218"/>
      <c r="FO48" s="185"/>
      <c r="FP48" s="219"/>
      <c r="FQ48" s="219"/>
      <c r="FT48" s="222"/>
      <c r="FU48" s="185"/>
      <c r="FV48" s="219"/>
      <c r="FW48" s="219"/>
      <c r="FY48" s="219"/>
      <c r="FZ48" s="219"/>
      <c r="GA48" s="180"/>
      <c r="GB48" s="227"/>
      <c r="GC48" s="227"/>
      <c r="GD48" s="228"/>
      <c r="GE48" s="179"/>
      <c r="GF48" s="229"/>
      <c r="GG48" s="228"/>
      <c r="GH48" s="179"/>
      <c r="GI48" s="202"/>
      <c r="GJ48" s="179"/>
      <c r="GK48" s="179"/>
      <c r="GL48" s="179"/>
      <c r="GM48" s="179"/>
      <c r="GN48" s="203"/>
      <c r="GO48" s="179"/>
      <c r="GP48" s="179"/>
      <c r="GQ48" s="179"/>
      <c r="GR48" s="179"/>
      <c r="GS48" s="179"/>
      <c r="GT48" s="179"/>
      <c r="GU48" s="180"/>
      <c r="GV48" s="227"/>
      <c r="GW48" s="227"/>
      <c r="GX48" s="228"/>
      <c r="GY48" s="179"/>
      <c r="GZ48" s="229"/>
      <c r="HA48" s="228"/>
      <c r="HB48" s="179"/>
      <c r="HC48" s="202"/>
      <c r="HD48" s="179"/>
      <c r="HE48" s="179"/>
      <c r="HF48" s="179"/>
      <c r="HG48" s="179"/>
      <c r="HH48" s="203"/>
      <c r="HI48" s="179"/>
      <c r="HJ48" s="179"/>
      <c r="HK48" s="179"/>
      <c r="HL48" s="179"/>
      <c r="HM48" s="179"/>
      <c r="HN48" s="179"/>
      <c r="HO48" s="180"/>
      <c r="HP48" s="227"/>
      <c r="HQ48" s="227"/>
      <c r="HR48" s="228"/>
      <c r="HS48" s="179"/>
      <c r="HT48" s="229"/>
      <c r="HU48" s="228"/>
      <c r="HV48" s="179"/>
      <c r="HW48" s="202"/>
      <c r="HX48" s="179"/>
      <c r="HY48" s="179"/>
      <c r="HZ48" s="179"/>
      <c r="IA48" s="179"/>
      <c r="IB48" s="203"/>
      <c r="IC48" s="179"/>
      <c r="ID48" s="179"/>
      <c r="IE48" s="179"/>
      <c r="IF48" s="179"/>
      <c r="IG48" s="179"/>
      <c r="IH48" s="179"/>
      <c r="II48" s="180"/>
      <c r="IJ48" s="227"/>
      <c r="IK48" s="227"/>
      <c r="IL48" s="228"/>
      <c r="IM48" s="179"/>
      <c r="IN48" s="229"/>
      <c r="IO48" s="228"/>
      <c r="IP48" s="179"/>
      <c r="IQ48" s="202"/>
      <c r="IR48" s="179"/>
      <c r="IS48" s="179"/>
      <c r="IT48" s="179"/>
      <c r="IU48" s="179"/>
      <c r="IV48" s="203"/>
      <c r="IW48" s="179"/>
      <c r="IX48" s="179"/>
      <c r="IY48" s="179"/>
      <c r="IZ48" s="179"/>
      <c r="JA48" s="179"/>
      <c r="JB48" s="179"/>
    </row>
    <row r="49" spans="2:262" s="217" customFormat="1" ht="13.5" customHeight="1" x14ac:dyDescent="0.25">
      <c r="B49" s="179"/>
      <c r="C49" s="213"/>
      <c r="E49" s="185"/>
      <c r="F49" s="218"/>
      <c r="G49" s="219"/>
      <c r="H49" s="179"/>
      <c r="I49" s="218"/>
      <c r="J49" s="219"/>
      <c r="K49" s="185"/>
      <c r="L49" s="219"/>
      <c r="M49" s="219"/>
      <c r="P49" s="222"/>
      <c r="Q49" s="185"/>
      <c r="R49" s="219"/>
      <c r="S49" s="219"/>
      <c r="U49" s="219"/>
      <c r="V49" s="219"/>
      <c r="W49" s="213"/>
      <c r="Y49" s="185"/>
      <c r="Z49" s="218"/>
      <c r="AA49" s="218"/>
      <c r="AB49" s="179"/>
      <c r="AC49" s="218"/>
      <c r="AD49" s="218"/>
      <c r="AE49" s="185"/>
      <c r="AF49" s="219"/>
      <c r="AG49" s="219"/>
      <c r="AJ49" s="222"/>
      <c r="AK49" s="185"/>
      <c r="AM49" s="219"/>
      <c r="AO49" s="219"/>
      <c r="AP49" s="219"/>
      <c r="AQ49" s="213"/>
      <c r="AS49" s="185"/>
      <c r="AT49" s="218"/>
      <c r="AU49" s="218"/>
      <c r="AV49" s="179"/>
      <c r="AW49" s="218"/>
      <c r="AX49" s="218"/>
      <c r="AY49" s="185"/>
      <c r="AZ49" s="219"/>
      <c r="BA49" s="219"/>
      <c r="BD49" s="222"/>
      <c r="BE49" s="185"/>
      <c r="BF49" s="219"/>
      <c r="BG49" s="219"/>
      <c r="BI49" s="219"/>
      <c r="BJ49" s="219"/>
      <c r="BK49" s="213"/>
      <c r="BM49" s="185"/>
      <c r="BN49" s="218"/>
      <c r="BO49" s="218"/>
      <c r="BP49" s="179"/>
      <c r="BQ49" s="218"/>
      <c r="BR49" s="218"/>
      <c r="BS49" s="185"/>
      <c r="BT49" s="219"/>
      <c r="BU49" s="219"/>
      <c r="BX49" s="222"/>
      <c r="BY49" s="185"/>
      <c r="BZ49" s="219"/>
      <c r="CA49" s="219"/>
      <c r="CC49" s="219"/>
      <c r="CD49" s="219"/>
      <c r="CE49" s="185"/>
      <c r="CG49" s="185"/>
      <c r="CH49" s="218"/>
      <c r="CI49" s="218"/>
      <c r="CJ49" s="179"/>
      <c r="CK49" s="218"/>
      <c r="CL49" s="218"/>
      <c r="CM49" s="185"/>
      <c r="CN49" s="219"/>
      <c r="CO49" s="219"/>
      <c r="CR49" s="222"/>
      <c r="CS49" s="185"/>
      <c r="CT49" s="219"/>
      <c r="CU49" s="219"/>
      <c r="CW49" s="219"/>
      <c r="CX49" s="219"/>
      <c r="CY49" s="213"/>
      <c r="DA49" s="185"/>
      <c r="DB49" s="218"/>
      <c r="DC49" s="218"/>
      <c r="DD49" s="179"/>
      <c r="DE49" s="218"/>
      <c r="DF49" s="218"/>
      <c r="DG49" s="185"/>
      <c r="DH49" s="219"/>
      <c r="DI49" s="219"/>
      <c r="DL49" s="222"/>
      <c r="DM49" s="185"/>
      <c r="DN49" s="219"/>
      <c r="DO49" s="219"/>
      <c r="DQ49" s="219"/>
      <c r="DR49" s="219"/>
      <c r="DS49" s="213"/>
      <c r="DU49" s="185"/>
      <c r="DV49" s="218"/>
      <c r="DW49" s="218"/>
      <c r="DX49" s="179"/>
      <c r="DY49" s="218"/>
      <c r="DZ49" s="218"/>
      <c r="EA49" s="185"/>
      <c r="EC49" s="223"/>
      <c r="EF49" s="222"/>
      <c r="EG49" s="185"/>
      <c r="EH49" s="219"/>
      <c r="EI49" s="219"/>
      <c r="EK49" s="219"/>
      <c r="EL49" s="219"/>
      <c r="EM49" s="213"/>
      <c r="EO49" s="185"/>
      <c r="EP49" s="218"/>
      <c r="EQ49" s="218"/>
      <c r="ER49" s="179"/>
      <c r="ES49" s="218"/>
      <c r="ET49" s="218"/>
      <c r="EU49" s="185"/>
      <c r="EV49" s="219"/>
      <c r="EW49" s="219"/>
      <c r="EZ49" s="222"/>
      <c r="FA49" s="185"/>
      <c r="FB49" s="219"/>
      <c r="FC49" s="219"/>
      <c r="FE49" s="219"/>
      <c r="FF49" s="219"/>
      <c r="FG49" s="213"/>
      <c r="FI49" s="185"/>
      <c r="FJ49" s="218"/>
      <c r="FK49" s="218"/>
      <c r="FL49" s="179"/>
      <c r="FM49" s="218"/>
      <c r="FN49" s="218"/>
      <c r="FO49" s="185"/>
      <c r="FP49" s="219"/>
      <c r="FQ49" s="219"/>
      <c r="FT49" s="222"/>
      <c r="FU49" s="185"/>
      <c r="FV49" s="219"/>
      <c r="FW49" s="219"/>
      <c r="FY49" s="219"/>
      <c r="FZ49" s="219"/>
      <c r="GA49" s="180"/>
      <c r="GB49" s="227"/>
      <c r="GC49" s="227"/>
      <c r="GD49" s="228"/>
      <c r="GE49" s="179"/>
      <c r="GF49" s="229"/>
      <c r="GG49" s="228"/>
      <c r="GH49" s="179"/>
      <c r="GI49" s="202"/>
      <c r="GJ49" s="179"/>
      <c r="GK49" s="179"/>
      <c r="GL49" s="179"/>
      <c r="GM49" s="179"/>
      <c r="GN49" s="203"/>
      <c r="GO49" s="179"/>
      <c r="GP49" s="179"/>
      <c r="GQ49" s="179"/>
      <c r="GR49" s="179"/>
      <c r="GS49" s="179"/>
      <c r="GT49" s="179"/>
      <c r="GU49" s="180"/>
      <c r="GV49" s="227"/>
      <c r="GW49" s="227"/>
      <c r="GX49" s="228"/>
      <c r="GY49" s="179"/>
      <c r="GZ49" s="229"/>
      <c r="HA49" s="228"/>
      <c r="HB49" s="179"/>
      <c r="HC49" s="202"/>
      <c r="HD49" s="179"/>
      <c r="HE49" s="179"/>
      <c r="HF49" s="179"/>
      <c r="HG49" s="179"/>
      <c r="HH49" s="203"/>
      <c r="HI49" s="179"/>
      <c r="HJ49" s="179"/>
      <c r="HK49" s="179"/>
      <c r="HL49" s="179"/>
      <c r="HM49" s="179"/>
      <c r="HN49" s="179"/>
      <c r="HO49" s="180"/>
      <c r="HP49" s="227"/>
      <c r="HQ49" s="227"/>
      <c r="HR49" s="228"/>
      <c r="HS49" s="179"/>
      <c r="HT49" s="229"/>
      <c r="HU49" s="228"/>
      <c r="HV49" s="179"/>
      <c r="HW49" s="202"/>
      <c r="HX49" s="179"/>
      <c r="HY49" s="179"/>
      <c r="HZ49" s="179"/>
      <c r="IA49" s="179"/>
      <c r="IB49" s="203"/>
      <c r="IC49" s="179"/>
      <c r="ID49" s="179"/>
      <c r="IE49" s="179"/>
      <c r="IF49" s="179"/>
      <c r="IG49" s="179"/>
      <c r="IH49" s="179"/>
      <c r="II49" s="180"/>
      <c r="IJ49" s="227"/>
      <c r="IK49" s="227"/>
      <c r="IL49" s="228"/>
      <c r="IM49" s="179"/>
      <c r="IN49" s="229"/>
      <c r="IO49" s="228"/>
      <c r="IP49" s="179"/>
      <c r="IQ49" s="202"/>
      <c r="IR49" s="179"/>
      <c r="IS49" s="179"/>
      <c r="IT49" s="179"/>
      <c r="IU49" s="179"/>
      <c r="IV49" s="203"/>
      <c r="IW49" s="179"/>
      <c r="IX49" s="179"/>
      <c r="IY49" s="179"/>
      <c r="IZ49" s="179"/>
      <c r="JA49" s="179"/>
      <c r="JB49" s="179"/>
    </row>
    <row r="50" spans="2:262" s="217" customFormat="1" ht="13.5" customHeight="1" x14ac:dyDescent="0.25">
      <c r="B50" s="179"/>
      <c r="C50" s="213"/>
      <c r="E50" s="185"/>
      <c r="F50" s="218"/>
      <c r="G50" s="219"/>
      <c r="H50" s="179"/>
      <c r="I50" s="218"/>
      <c r="J50" s="219"/>
      <c r="K50" s="185"/>
      <c r="L50" s="219"/>
      <c r="M50" s="219"/>
      <c r="P50" s="222"/>
      <c r="Q50" s="185"/>
      <c r="R50" s="219"/>
      <c r="S50" s="219"/>
      <c r="U50" s="219"/>
      <c r="V50" s="219"/>
      <c r="W50" s="213"/>
      <c r="Y50" s="185"/>
      <c r="Z50" s="218"/>
      <c r="AA50" s="218"/>
      <c r="AB50" s="179"/>
      <c r="AC50" s="218"/>
      <c r="AD50" s="218"/>
      <c r="AE50" s="185"/>
      <c r="AF50" s="219"/>
      <c r="AG50" s="219"/>
      <c r="AJ50" s="222"/>
      <c r="AK50" s="185"/>
      <c r="AM50" s="219"/>
      <c r="AO50" s="219"/>
      <c r="AP50" s="219"/>
      <c r="AQ50" s="213"/>
      <c r="AS50" s="185"/>
      <c r="AT50" s="218"/>
      <c r="AU50" s="218"/>
      <c r="AV50" s="179"/>
      <c r="AW50" s="218"/>
      <c r="AX50" s="218"/>
      <c r="AY50" s="185"/>
      <c r="AZ50" s="219"/>
      <c r="BA50" s="219"/>
      <c r="BD50" s="222"/>
      <c r="BE50" s="185"/>
      <c r="BF50" s="219"/>
      <c r="BG50" s="219"/>
      <c r="BI50" s="219"/>
      <c r="BJ50" s="219"/>
      <c r="BK50" s="213"/>
      <c r="BM50" s="185"/>
      <c r="BN50" s="218"/>
      <c r="BO50" s="218"/>
      <c r="BP50" s="179"/>
      <c r="BQ50" s="218"/>
      <c r="BR50" s="218"/>
      <c r="BS50" s="185"/>
      <c r="BT50" s="219"/>
      <c r="BU50" s="219"/>
      <c r="BX50" s="222"/>
      <c r="BY50" s="185"/>
      <c r="BZ50" s="219"/>
      <c r="CA50" s="219"/>
      <c r="CC50" s="219"/>
      <c r="CD50" s="219"/>
      <c r="CE50" s="185"/>
      <c r="CG50" s="185"/>
      <c r="CH50" s="218"/>
      <c r="CI50" s="218"/>
      <c r="CJ50" s="179"/>
      <c r="CK50" s="218"/>
      <c r="CL50" s="218"/>
      <c r="CM50" s="185"/>
      <c r="CN50" s="219"/>
      <c r="CO50" s="219"/>
      <c r="CR50" s="222"/>
      <c r="CS50" s="185"/>
      <c r="CT50" s="219"/>
      <c r="CU50" s="219"/>
      <c r="CW50" s="219"/>
      <c r="CX50" s="219"/>
      <c r="CY50" s="213"/>
      <c r="DA50" s="185"/>
      <c r="DB50" s="218"/>
      <c r="DC50" s="218"/>
      <c r="DD50" s="179"/>
      <c r="DE50" s="218"/>
      <c r="DF50" s="218"/>
      <c r="DG50" s="185"/>
      <c r="DH50" s="219"/>
      <c r="DI50" s="219"/>
      <c r="DL50" s="222"/>
      <c r="DM50" s="185"/>
      <c r="DN50" s="219"/>
      <c r="DO50" s="219"/>
      <c r="DQ50" s="219"/>
      <c r="DR50" s="219"/>
      <c r="DS50" s="213"/>
      <c r="DU50" s="185"/>
      <c r="DV50" s="218"/>
      <c r="DW50" s="218"/>
      <c r="DX50" s="179"/>
      <c r="DY50" s="218"/>
      <c r="DZ50" s="218"/>
      <c r="EA50" s="185"/>
      <c r="EC50" s="223"/>
      <c r="EF50" s="222"/>
      <c r="EG50" s="185"/>
      <c r="EH50" s="219"/>
      <c r="EI50" s="219"/>
      <c r="EK50" s="219"/>
      <c r="EL50" s="219"/>
      <c r="EM50" s="213"/>
      <c r="EO50" s="185"/>
      <c r="EP50" s="218"/>
      <c r="EQ50" s="218"/>
      <c r="ER50" s="179"/>
      <c r="ES50" s="218"/>
      <c r="ET50" s="218"/>
      <c r="EU50" s="185"/>
      <c r="EV50" s="219"/>
      <c r="EW50" s="219"/>
      <c r="EZ50" s="222"/>
      <c r="FA50" s="185"/>
      <c r="FB50" s="219"/>
      <c r="FC50" s="219"/>
      <c r="FE50" s="219"/>
      <c r="FF50" s="219"/>
      <c r="FG50" s="213"/>
      <c r="FI50" s="185"/>
      <c r="FJ50" s="218"/>
      <c r="FK50" s="218"/>
      <c r="FL50" s="179"/>
      <c r="FM50" s="218"/>
      <c r="FN50" s="218"/>
      <c r="FO50" s="185"/>
      <c r="FP50" s="219"/>
      <c r="FQ50" s="219"/>
      <c r="FT50" s="222"/>
      <c r="FU50" s="185"/>
      <c r="FV50" s="219"/>
      <c r="FW50" s="219"/>
      <c r="FY50" s="219"/>
      <c r="FZ50" s="219"/>
      <c r="GA50" s="180"/>
      <c r="GB50" s="227"/>
      <c r="GC50" s="227"/>
      <c r="GD50" s="228"/>
      <c r="GE50" s="179"/>
      <c r="GF50" s="229"/>
      <c r="GG50" s="228"/>
      <c r="GH50" s="179"/>
      <c r="GI50" s="202"/>
      <c r="GJ50" s="179"/>
      <c r="GK50" s="179"/>
      <c r="GL50" s="179"/>
      <c r="GM50" s="179"/>
      <c r="GN50" s="203"/>
      <c r="GO50" s="179"/>
      <c r="GP50" s="179"/>
      <c r="GQ50" s="179"/>
      <c r="GR50" s="179"/>
      <c r="GS50" s="179"/>
      <c r="GT50" s="179"/>
      <c r="GU50" s="180"/>
      <c r="GV50" s="227"/>
      <c r="GW50" s="227"/>
      <c r="GX50" s="228"/>
      <c r="GY50" s="179"/>
      <c r="GZ50" s="229"/>
      <c r="HA50" s="228"/>
      <c r="HB50" s="179"/>
      <c r="HC50" s="202"/>
      <c r="HD50" s="179"/>
      <c r="HE50" s="179"/>
      <c r="HF50" s="179"/>
      <c r="HG50" s="179"/>
      <c r="HH50" s="203"/>
      <c r="HI50" s="179"/>
      <c r="HJ50" s="179"/>
      <c r="HK50" s="179"/>
      <c r="HL50" s="179"/>
      <c r="HM50" s="179"/>
      <c r="HN50" s="179"/>
      <c r="HO50" s="180"/>
      <c r="HP50" s="227"/>
      <c r="HQ50" s="227"/>
      <c r="HR50" s="228"/>
      <c r="HS50" s="179"/>
      <c r="HT50" s="229"/>
      <c r="HU50" s="228"/>
      <c r="HV50" s="179"/>
      <c r="HW50" s="202"/>
      <c r="HX50" s="179"/>
      <c r="HY50" s="179"/>
      <c r="HZ50" s="179"/>
      <c r="IA50" s="179"/>
      <c r="IB50" s="203"/>
      <c r="IC50" s="179"/>
      <c r="ID50" s="179"/>
      <c r="IE50" s="179"/>
      <c r="IF50" s="179"/>
      <c r="IG50" s="179"/>
      <c r="IH50" s="179"/>
      <c r="II50" s="180"/>
      <c r="IJ50" s="227"/>
      <c r="IK50" s="227"/>
      <c r="IL50" s="228"/>
      <c r="IM50" s="179"/>
      <c r="IN50" s="229"/>
      <c r="IO50" s="228"/>
      <c r="IP50" s="179"/>
      <c r="IQ50" s="202"/>
      <c r="IR50" s="179"/>
      <c r="IS50" s="179"/>
      <c r="IT50" s="179"/>
      <c r="IU50" s="179"/>
      <c r="IV50" s="203"/>
      <c r="IW50" s="179"/>
      <c r="IX50" s="179"/>
      <c r="IY50" s="179"/>
      <c r="IZ50" s="179"/>
      <c r="JA50" s="179"/>
      <c r="JB50" s="179"/>
    </row>
    <row r="51" spans="2:262" s="217" customFormat="1" ht="13.5" customHeight="1" x14ac:dyDescent="0.25">
      <c r="B51" s="179"/>
      <c r="C51" s="213"/>
      <c r="E51" s="185"/>
      <c r="F51" s="218"/>
      <c r="G51" s="219"/>
      <c r="H51" s="179"/>
      <c r="I51" s="218"/>
      <c r="J51" s="219"/>
      <c r="K51" s="185"/>
      <c r="L51" s="219"/>
      <c r="M51" s="219"/>
      <c r="P51" s="222"/>
      <c r="Q51" s="185"/>
      <c r="R51" s="219"/>
      <c r="S51" s="219"/>
      <c r="U51" s="219"/>
      <c r="V51" s="219"/>
      <c r="W51" s="213"/>
      <c r="Y51" s="185"/>
      <c r="Z51" s="218"/>
      <c r="AA51" s="218"/>
      <c r="AB51" s="179"/>
      <c r="AC51" s="218"/>
      <c r="AD51" s="218"/>
      <c r="AE51" s="185"/>
      <c r="AF51" s="219"/>
      <c r="AG51" s="219"/>
      <c r="AJ51" s="222"/>
      <c r="AK51" s="185"/>
      <c r="AM51" s="219"/>
      <c r="AO51" s="219"/>
      <c r="AP51" s="219"/>
      <c r="AQ51" s="213"/>
      <c r="AS51" s="185"/>
      <c r="AT51" s="218"/>
      <c r="AU51" s="218"/>
      <c r="AV51" s="179"/>
      <c r="AW51" s="218"/>
      <c r="AX51" s="218"/>
      <c r="AY51" s="185"/>
      <c r="AZ51" s="219"/>
      <c r="BA51" s="219"/>
      <c r="BD51" s="222"/>
      <c r="BE51" s="185"/>
      <c r="BF51" s="219"/>
      <c r="BG51" s="219"/>
      <c r="BI51" s="219"/>
      <c r="BJ51" s="219"/>
      <c r="BK51" s="213"/>
      <c r="BM51" s="185"/>
      <c r="BN51" s="218"/>
      <c r="BO51" s="218"/>
      <c r="BP51" s="179"/>
      <c r="BQ51" s="218"/>
      <c r="BR51" s="218"/>
      <c r="BS51" s="185"/>
      <c r="BT51" s="219"/>
      <c r="BU51" s="219"/>
      <c r="BX51" s="222"/>
      <c r="BY51" s="185"/>
      <c r="BZ51" s="219"/>
      <c r="CA51" s="219"/>
      <c r="CC51" s="219"/>
      <c r="CD51" s="219"/>
      <c r="CE51" s="185"/>
      <c r="CG51" s="185"/>
      <c r="CH51" s="218"/>
      <c r="CI51" s="218"/>
      <c r="CJ51" s="179"/>
      <c r="CK51" s="218"/>
      <c r="CL51" s="218"/>
      <c r="CM51" s="185"/>
      <c r="CN51" s="219"/>
      <c r="CO51" s="219"/>
      <c r="CR51" s="222"/>
      <c r="CS51" s="185"/>
      <c r="CT51" s="219"/>
      <c r="CU51" s="219"/>
      <c r="CW51" s="219"/>
      <c r="CX51" s="219"/>
      <c r="CY51" s="213"/>
      <c r="DA51" s="185"/>
      <c r="DB51" s="218"/>
      <c r="DC51" s="218"/>
      <c r="DD51" s="179"/>
      <c r="DE51" s="218"/>
      <c r="DF51" s="218"/>
      <c r="DG51" s="185"/>
      <c r="DH51" s="219"/>
      <c r="DI51" s="219"/>
      <c r="DL51" s="222"/>
      <c r="DM51" s="185"/>
      <c r="DN51" s="219"/>
      <c r="DO51" s="219"/>
      <c r="DQ51" s="219"/>
      <c r="DR51" s="219"/>
      <c r="DS51" s="213"/>
      <c r="DU51" s="185"/>
      <c r="DV51" s="218"/>
      <c r="DW51" s="218"/>
      <c r="DX51" s="179"/>
      <c r="DY51" s="218"/>
      <c r="DZ51" s="218"/>
      <c r="EA51" s="185"/>
      <c r="EC51" s="223"/>
      <c r="EF51" s="222"/>
      <c r="EG51" s="185"/>
      <c r="EH51" s="219"/>
      <c r="EI51" s="219"/>
      <c r="EK51" s="219"/>
      <c r="EL51" s="219"/>
      <c r="EM51" s="213"/>
      <c r="EO51" s="185"/>
      <c r="EP51" s="218"/>
      <c r="EQ51" s="218"/>
      <c r="ER51" s="179"/>
      <c r="ES51" s="218"/>
      <c r="ET51" s="218"/>
      <c r="EU51" s="185"/>
      <c r="EV51" s="219"/>
      <c r="EW51" s="219"/>
      <c r="EZ51" s="222"/>
      <c r="FA51" s="185"/>
      <c r="FB51" s="219"/>
      <c r="FC51" s="219"/>
      <c r="FE51" s="219"/>
      <c r="FF51" s="219"/>
      <c r="FG51" s="213"/>
      <c r="FI51" s="185"/>
      <c r="FJ51" s="218"/>
      <c r="FK51" s="218"/>
      <c r="FL51" s="179"/>
      <c r="FM51" s="218"/>
      <c r="FN51" s="218"/>
      <c r="FO51" s="185"/>
      <c r="FP51" s="219"/>
      <c r="FQ51" s="219"/>
      <c r="FT51" s="222"/>
      <c r="FU51" s="185"/>
      <c r="FV51" s="219"/>
      <c r="FW51" s="219"/>
      <c r="FY51" s="219"/>
      <c r="FZ51" s="219"/>
      <c r="GA51" s="180"/>
      <c r="GB51" s="227"/>
      <c r="GC51" s="227"/>
      <c r="GD51" s="228"/>
      <c r="GE51" s="179"/>
      <c r="GF51" s="229"/>
      <c r="GG51" s="228"/>
      <c r="GH51" s="179"/>
      <c r="GI51" s="202"/>
      <c r="GJ51" s="179"/>
      <c r="GK51" s="179"/>
      <c r="GL51" s="179"/>
      <c r="GM51" s="179"/>
      <c r="GN51" s="203"/>
      <c r="GO51" s="179"/>
      <c r="GP51" s="179"/>
      <c r="GQ51" s="179"/>
      <c r="GR51" s="179"/>
      <c r="GS51" s="179"/>
      <c r="GT51" s="179"/>
      <c r="GU51" s="180"/>
      <c r="GV51" s="227"/>
      <c r="GW51" s="227"/>
      <c r="GX51" s="228"/>
      <c r="GY51" s="179"/>
      <c r="GZ51" s="229"/>
      <c r="HA51" s="228"/>
      <c r="HB51" s="179"/>
      <c r="HC51" s="202"/>
      <c r="HD51" s="179"/>
      <c r="HE51" s="179"/>
      <c r="HF51" s="179"/>
      <c r="HG51" s="179"/>
      <c r="HH51" s="203"/>
      <c r="HI51" s="179"/>
      <c r="HJ51" s="179"/>
      <c r="HK51" s="179"/>
      <c r="HL51" s="179"/>
      <c r="HM51" s="179"/>
      <c r="HN51" s="179"/>
      <c r="HO51" s="180"/>
      <c r="HP51" s="227"/>
      <c r="HQ51" s="227"/>
      <c r="HR51" s="228"/>
      <c r="HS51" s="179"/>
      <c r="HT51" s="229"/>
      <c r="HU51" s="228"/>
      <c r="HV51" s="179"/>
      <c r="HW51" s="202"/>
      <c r="HX51" s="179"/>
      <c r="HY51" s="179"/>
      <c r="HZ51" s="179"/>
      <c r="IA51" s="179"/>
      <c r="IB51" s="203"/>
      <c r="IC51" s="179"/>
      <c r="ID51" s="179"/>
      <c r="IE51" s="179"/>
      <c r="IF51" s="179"/>
      <c r="IG51" s="179"/>
      <c r="IH51" s="179"/>
      <c r="II51" s="180"/>
      <c r="IJ51" s="227"/>
      <c r="IK51" s="227"/>
      <c r="IL51" s="228"/>
      <c r="IM51" s="179"/>
      <c r="IN51" s="229"/>
      <c r="IO51" s="228"/>
      <c r="IP51" s="179"/>
      <c r="IQ51" s="202"/>
      <c r="IR51" s="179"/>
      <c r="IS51" s="179"/>
      <c r="IT51" s="179"/>
      <c r="IU51" s="179"/>
      <c r="IV51" s="203"/>
      <c r="IW51" s="179"/>
      <c r="IX51" s="179"/>
      <c r="IY51" s="179"/>
      <c r="IZ51" s="179"/>
      <c r="JA51" s="179"/>
      <c r="JB51" s="179"/>
    </row>
    <row r="52" spans="2:262" s="217" customFormat="1" ht="13.5" customHeight="1" x14ac:dyDescent="0.25">
      <c r="B52" s="179"/>
      <c r="C52" s="213"/>
      <c r="E52" s="185"/>
      <c r="F52" s="218"/>
      <c r="G52" s="219"/>
      <c r="H52" s="179"/>
      <c r="I52" s="218"/>
      <c r="J52" s="219"/>
      <c r="K52" s="185"/>
      <c r="L52" s="219"/>
      <c r="M52" s="219"/>
      <c r="P52" s="222"/>
      <c r="Q52" s="185"/>
      <c r="R52" s="219"/>
      <c r="S52" s="219"/>
      <c r="U52" s="219"/>
      <c r="V52" s="219"/>
      <c r="W52" s="213"/>
      <c r="Y52" s="185"/>
      <c r="Z52" s="218"/>
      <c r="AA52" s="218"/>
      <c r="AB52" s="179"/>
      <c r="AC52" s="218"/>
      <c r="AD52" s="218"/>
      <c r="AE52" s="185"/>
      <c r="AF52" s="219"/>
      <c r="AG52" s="219"/>
      <c r="AJ52" s="222"/>
      <c r="AK52" s="185"/>
      <c r="AM52" s="219"/>
      <c r="AO52" s="219"/>
      <c r="AP52" s="219"/>
      <c r="AQ52" s="213"/>
      <c r="AS52" s="185"/>
      <c r="AT52" s="218"/>
      <c r="AU52" s="218"/>
      <c r="AV52" s="179"/>
      <c r="AW52" s="218"/>
      <c r="AX52" s="218"/>
      <c r="AY52" s="185"/>
      <c r="AZ52" s="219"/>
      <c r="BA52" s="219"/>
      <c r="BD52" s="222"/>
      <c r="BE52" s="185"/>
      <c r="BF52" s="219"/>
      <c r="BG52" s="219"/>
      <c r="BI52" s="219"/>
      <c r="BJ52" s="219"/>
      <c r="BK52" s="213"/>
      <c r="BM52" s="185"/>
      <c r="BN52" s="218"/>
      <c r="BO52" s="218"/>
      <c r="BP52" s="179"/>
      <c r="BQ52" s="218"/>
      <c r="BR52" s="218"/>
      <c r="BS52" s="185"/>
      <c r="BT52" s="219"/>
      <c r="BU52" s="219"/>
      <c r="BX52" s="222"/>
      <c r="BY52" s="185"/>
      <c r="BZ52" s="219"/>
      <c r="CA52" s="219"/>
      <c r="CC52" s="219"/>
      <c r="CD52" s="219"/>
      <c r="CE52" s="185"/>
      <c r="CG52" s="185"/>
      <c r="CH52" s="218"/>
      <c r="CI52" s="218"/>
      <c r="CJ52" s="179"/>
      <c r="CK52" s="218"/>
      <c r="CL52" s="218"/>
      <c r="CM52" s="185"/>
      <c r="CN52" s="219"/>
      <c r="CO52" s="219"/>
      <c r="CR52" s="222"/>
      <c r="CS52" s="185"/>
      <c r="CT52" s="219"/>
      <c r="CU52" s="219"/>
      <c r="CW52" s="219"/>
      <c r="CX52" s="219"/>
      <c r="CY52" s="213"/>
      <c r="DA52" s="185"/>
      <c r="DB52" s="218"/>
      <c r="DC52" s="218"/>
      <c r="DD52" s="179"/>
      <c r="DE52" s="218"/>
      <c r="DF52" s="218"/>
      <c r="DG52" s="185"/>
      <c r="DH52" s="219"/>
      <c r="DI52" s="219"/>
      <c r="DL52" s="222"/>
      <c r="DM52" s="185"/>
      <c r="DN52" s="219"/>
      <c r="DO52" s="219"/>
      <c r="DQ52" s="219"/>
      <c r="DR52" s="219"/>
      <c r="DS52" s="213"/>
      <c r="DU52" s="185"/>
      <c r="DV52" s="218"/>
      <c r="DW52" s="218"/>
      <c r="DX52" s="179"/>
      <c r="DY52" s="218"/>
      <c r="DZ52" s="218"/>
      <c r="EA52" s="185"/>
      <c r="EC52" s="223"/>
      <c r="EF52" s="222"/>
      <c r="EG52" s="185"/>
      <c r="EH52" s="219"/>
      <c r="EI52" s="219"/>
      <c r="EK52" s="219"/>
      <c r="EL52" s="219"/>
      <c r="EM52" s="213"/>
      <c r="EO52" s="185"/>
      <c r="EP52" s="218"/>
      <c r="EQ52" s="218"/>
      <c r="ER52" s="179"/>
      <c r="ES52" s="218"/>
      <c r="ET52" s="218"/>
      <c r="EU52" s="185"/>
      <c r="EV52" s="219"/>
      <c r="EW52" s="219"/>
      <c r="EZ52" s="222"/>
      <c r="FA52" s="185"/>
      <c r="FB52" s="219"/>
      <c r="FC52" s="219"/>
      <c r="FE52" s="219"/>
      <c r="FF52" s="219"/>
      <c r="FG52" s="213"/>
      <c r="FI52" s="185"/>
      <c r="FJ52" s="218"/>
      <c r="FK52" s="218"/>
      <c r="FL52" s="179"/>
      <c r="FM52" s="218"/>
      <c r="FN52" s="218"/>
      <c r="FO52" s="185"/>
      <c r="FP52" s="219"/>
      <c r="FQ52" s="219"/>
      <c r="FT52" s="222"/>
      <c r="FU52" s="185"/>
      <c r="FV52" s="219"/>
      <c r="FW52" s="219"/>
      <c r="FY52" s="219"/>
      <c r="FZ52" s="219"/>
      <c r="GA52" s="180"/>
      <c r="GB52" s="227"/>
      <c r="GC52" s="227"/>
      <c r="GD52" s="228"/>
      <c r="GE52" s="179"/>
      <c r="GF52" s="229"/>
      <c r="GG52" s="228"/>
      <c r="GH52" s="179"/>
      <c r="GI52" s="202"/>
      <c r="GJ52" s="179"/>
      <c r="GK52" s="179"/>
      <c r="GL52" s="179"/>
      <c r="GM52" s="179"/>
      <c r="GN52" s="203"/>
      <c r="GO52" s="179"/>
      <c r="GP52" s="179"/>
      <c r="GQ52" s="179"/>
      <c r="GR52" s="179"/>
      <c r="GS52" s="179"/>
      <c r="GT52" s="179"/>
      <c r="GU52" s="180"/>
      <c r="GV52" s="227"/>
      <c r="GW52" s="227"/>
      <c r="GX52" s="228"/>
      <c r="GY52" s="179"/>
      <c r="GZ52" s="229"/>
      <c r="HA52" s="228"/>
      <c r="HB52" s="179"/>
      <c r="HC52" s="202"/>
      <c r="HD52" s="179"/>
      <c r="HE52" s="179"/>
      <c r="HF52" s="179"/>
      <c r="HG52" s="179"/>
      <c r="HH52" s="203"/>
      <c r="HI52" s="179"/>
      <c r="HJ52" s="179"/>
      <c r="HK52" s="179"/>
      <c r="HL52" s="179"/>
      <c r="HM52" s="179"/>
      <c r="HN52" s="179"/>
      <c r="HO52" s="180"/>
      <c r="HP52" s="227"/>
      <c r="HQ52" s="227"/>
      <c r="HR52" s="228"/>
      <c r="HS52" s="179"/>
      <c r="HT52" s="229"/>
      <c r="HU52" s="228"/>
      <c r="HV52" s="179"/>
      <c r="HW52" s="202"/>
      <c r="HX52" s="179"/>
      <c r="HY52" s="179"/>
      <c r="HZ52" s="179"/>
      <c r="IA52" s="179"/>
      <c r="IB52" s="203"/>
      <c r="IC52" s="179"/>
      <c r="ID52" s="179"/>
      <c r="IE52" s="179"/>
      <c r="IF52" s="179"/>
      <c r="IG52" s="179"/>
      <c r="IH52" s="179"/>
      <c r="II52" s="180"/>
      <c r="IJ52" s="227"/>
      <c r="IK52" s="227"/>
      <c r="IL52" s="228"/>
      <c r="IM52" s="179"/>
      <c r="IN52" s="229"/>
      <c r="IO52" s="228"/>
      <c r="IP52" s="179"/>
      <c r="IQ52" s="202"/>
      <c r="IR52" s="179"/>
      <c r="IS52" s="179"/>
      <c r="IT52" s="179"/>
      <c r="IU52" s="179"/>
      <c r="IV52" s="203"/>
      <c r="IW52" s="179"/>
      <c r="IX52" s="179"/>
      <c r="IY52" s="179"/>
      <c r="IZ52" s="179"/>
      <c r="JA52" s="179"/>
      <c r="JB52" s="179"/>
    </row>
    <row r="53" spans="2:262" s="217" customFormat="1" ht="13.5" customHeight="1" x14ac:dyDescent="0.25">
      <c r="B53" s="179"/>
      <c r="C53" s="213"/>
      <c r="E53" s="185"/>
      <c r="F53" s="218"/>
      <c r="G53" s="219"/>
      <c r="H53" s="179"/>
      <c r="I53" s="218"/>
      <c r="J53" s="219"/>
      <c r="K53" s="185"/>
      <c r="L53" s="219"/>
      <c r="M53" s="219"/>
      <c r="P53" s="222"/>
      <c r="Q53" s="185"/>
      <c r="R53" s="219"/>
      <c r="S53" s="219"/>
      <c r="U53" s="219"/>
      <c r="V53" s="219"/>
      <c r="W53" s="213"/>
      <c r="Y53" s="185"/>
      <c r="Z53" s="218"/>
      <c r="AA53" s="218"/>
      <c r="AB53" s="179"/>
      <c r="AC53" s="218"/>
      <c r="AD53" s="218"/>
      <c r="AE53" s="185"/>
      <c r="AF53" s="219"/>
      <c r="AG53" s="219"/>
      <c r="AJ53" s="222"/>
      <c r="AK53" s="185"/>
      <c r="AM53" s="219"/>
      <c r="AO53" s="219"/>
      <c r="AP53" s="219"/>
      <c r="AQ53" s="213"/>
      <c r="AS53" s="185"/>
      <c r="AT53" s="218"/>
      <c r="AU53" s="218"/>
      <c r="AV53" s="179"/>
      <c r="AW53" s="218"/>
      <c r="AX53" s="218"/>
      <c r="AY53" s="185"/>
      <c r="AZ53" s="219"/>
      <c r="BA53" s="219"/>
      <c r="BD53" s="222"/>
      <c r="BE53" s="185"/>
      <c r="BF53" s="219"/>
      <c r="BG53" s="219"/>
      <c r="BI53" s="219"/>
      <c r="BJ53" s="219"/>
      <c r="BK53" s="213"/>
      <c r="BM53" s="185"/>
      <c r="BN53" s="218"/>
      <c r="BO53" s="218"/>
      <c r="BP53" s="179"/>
      <c r="BQ53" s="218"/>
      <c r="BR53" s="218"/>
      <c r="BS53" s="185"/>
      <c r="BT53" s="219"/>
      <c r="BU53" s="219"/>
      <c r="BX53" s="222"/>
      <c r="BY53" s="185"/>
      <c r="BZ53" s="219"/>
      <c r="CA53" s="219"/>
      <c r="CC53" s="219"/>
      <c r="CD53" s="219"/>
      <c r="CE53" s="185"/>
      <c r="CG53" s="185"/>
      <c r="CH53" s="218"/>
      <c r="CI53" s="218"/>
      <c r="CJ53" s="179"/>
      <c r="CK53" s="218"/>
      <c r="CL53" s="218"/>
      <c r="CM53" s="185"/>
      <c r="CN53" s="219"/>
      <c r="CO53" s="219"/>
      <c r="CR53" s="222"/>
      <c r="CS53" s="185"/>
      <c r="CT53" s="219"/>
      <c r="CU53" s="219"/>
      <c r="CW53" s="219"/>
      <c r="CX53" s="219"/>
      <c r="CY53" s="213"/>
      <c r="DA53" s="185"/>
      <c r="DB53" s="218"/>
      <c r="DC53" s="218"/>
      <c r="DD53" s="179"/>
      <c r="DE53" s="218"/>
      <c r="DF53" s="218"/>
      <c r="DG53" s="185"/>
      <c r="DH53" s="219"/>
      <c r="DI53" s="219"/>
      <c r="DL53" s="222"/>
      <c r="DM53" s="185"/>
      <c r="DN53" s="219"/>
      <c r="DO53" s="219"/>
      <c r="DQ53" s="219"/>
      <c r="DR53" s="219"/>
      <c r="DS53" s="213"/>
      <c r="DU53" s="185"/>
      <c r="DV53" s="218"/>
      <c r="DW53" s="218"/>
      <c r="DX53" s="179"/>
      <c r="DY53" s="218"/>
      <c r="DZ53" s="218"/>
      <c r="EA53" s="185"/>
      <c r="EC53" s="223"/>
      <c r="EF53" s="222"/>
      <c r="EG53" s="185"/>
      <c r="EH53" s="219"/>
      <c r="EI53" s="219"/>
      <c r="EK53" s="219"/>
      <c r="EL53" s="219"/>
      <c r="EM53" s="213"/>
      <c r="EO53" s="185"/>
      <c r="EP53" s="218"/>
      <c r="EQ53" s="218"/>
      <c r="ER53" s="179"/>
      <c r="ES53" s="218"/>
      <c r="ET53" s="218"/>
      <c r="EU53" s="185"/>
      <c r="EV53" s="219"/>
      <c r="EW53" s="219"/>
      <c r="EZ53" s="222"/>
      <c r="FA53" s="185"/>
      <c r="FB53" s="219"/>
      <c r="FC53" s="219"/>
      <c r="FE53" s="219"/>
      <c r="FF53" s="219"/>
      <c r="FG53" s="213"/>
      <c r="FI53" s="185"/>
      <c r="FJ53" s="218"/>
      <c r="FK53" s="218"/>
      <c r="FL53" s="179"/>
      <c r="FM53" s="218"/>
      <c r="FN53" s="218"/>
      <c r="FO53" s="185"/>
      <c r="FP53" s="219"/>
      <c r="FQ53" s="219"/>
      <c r="FT53" s="222"/>
      <c r="FU53" s="185"/>
      <c r="FV53" s="219"/>
      <c r="FW53" s="219"/>
      <c r="FY53" s="219"/>
      <c r="FZ53" s="219"/>
      <c r="GA53" s="180"/>
      <c r="GB53" s="227"/>
      <c r="GC53" s="227"/>
      <c r="GD53" s="233"/>
      <c r="GE53" s="179"/>
      <c r="GF53" s="227"/>
      <c r="GG53" s="228"/>
      <c r="GH53" s="179"/>
      <c r="GI53" s="202"/>
      <c r="GJ53" s="179"/>
      <c r="GK53" s="179"/>
      <c r="GL53" s="179"/>
      <c r="GM53" s="179"/>
      <c r="GN53" s="203"/>
      <c r="GO53" s="179"/>
      <c r="GP53" s="179"/>
      <c r="GQ53" s="179"/>
      <c r="GR53" s="179"/>
      <c r="GS53" s="179"/>
      <c r="GT53" s="179"/>
      <c r="GU53" s="180"/>
      <c r="GV53" s="227"/>
      <c r="GW53" s="227"/>
      <c r="GX53" s="233"/>
      <c r="GY53" s="179"/>
      <c r="GZ53" s="227"/>
      <c r="HA53" s="228"/>
      <c r="HB53" s="179"/>
      <c r="HC53" s="202"/>
      <c r="HD53" s="179"/>
      <c r="HE53" s="179"/>
      <c r="HF53" s="179"/>
      <c r="HG53" s="179"/>
      <c r="HH53" s="203"/>
      <c r="HI53" s="179"/>
      <c r="HJ53" s="179"/>
      <c r="HK53" s="179"/>
      <c r="HL53" s="179"/>
      <c r="HM53" s="179"/>
      <c r="HN53" s="179"/>
      <c r="HO53" s="180"/>
      <c r="HP53" s="227"/>
      <c r="HQ53" s="227"/>
      <c r="HR53" s="233"/>
      <c r="HS53" s="179"/>
      <c r="HT53" s="227"/>
      <c r="HU53" s="228"/>
      <c r="HV53" s="179"/>
      <c r="HW53" s="202"/>
      <c r="HX53" s="179"/>
      <c r="HY53" s="179"/>
      <c r="HZ53" s="179"/>
      <c r="IA53" s="179"/>
      <c r="IB53" s="203"/>
      <c r="IC53" s="179"/>
      <c r="ID53" s="179"/>
      <c r="IE53" s="179"/>
      <c r="IF53" s="179"/>
      <c r="IG53" s="179"/>
      <c r="IH53" s="179"/>
      <c r="II53" s="180"/>
      <c r="IJ53" s="227"/>
      <c r="IK53" s="227"/>
      <c r="IL53" s="233"/>
      <c r="IM53" s="179"/>
      <c r="IN53" s="227"/>
      <c r="IO53" s="228"/>
      <c r="IP53" s="179"/>
      <c r="IQ53" s="202"/>
      <c r="IR53" s="179"/>
      <c r="IS53" s="179"/>
      <c r="IT53" s="179"/>
      <c r="IU53" s="179"/>
      <c r="IV53" s="203"/>
      <c r="IW53" s="179"/>
      <c r="IX53" s="179"/>
      <c r="IY53" s="179"/>
      <c r="IZ53" s="179"/>
      <c r="JA53" s="179"/>
      <c r="JB53" s="179"/>
    </row>
    <row r="54" spans="2:262" s="217" customFormat="1" ht="13.5" customHeight="1" x14ac:dyDescent="0.25">
      <c r="B54" s="179"/>
      <c r="C54" s="213"/>
      <c r="E54" s="185"/>
      <c r="F54" s="218"/>
      <c r="G54" s="219"/>
      <c r="H54" s="179"/>
      <c r="I54" s="218"/>
      <c r="J54" s="219"/>
      <c r="K54" s="185"/>
      <c r="L54" s="219"/>
      <c r="M54" s="219"/>
      <c r="P54" s="222"/>
      <c r="Q54" s="185"/>
      <c r="R54" s="219"/>
      <c r="S54" s="219"/>
      <c r="U54" s="219"/>
      <c r="V54" s="219"/>
      <c r="W54" s="213"/>
      <c r="Y54" s="185"/>
      <c r="Z54" s="218"/>
      <c r="AA54" s="218"/>
      <c r="AB54" s="179"/>
      <c r="AC54" s="218"/>
      <c r="AD54" s="218"/>
      <c r="AE54" s="185"/>
      <c r="AF54" s="219"/>
      <c r="AG54" s="219"/>
      <c r="AJ54" s="222"/>
      <c r="AK54" s="185"/>
      <c r="AM54" s="219"/>
      <c r="AO54" s="219"/>
      <c r="AP54" s="219"/>
      <c r="AQ54" s="213"/>
      <c r="AS54" s="185"/>
      <c r="AT54" s="218"/>
      <c r="AU54" s="218"/>
      <c r="AV54" s="179"/>
      <c r="AW54" s="218"/>
      <c r="AX54" s="218"/>
      <c r="AY54" s="185"/>
      <c r="AZ54" s="219"/>
      <c r="BA54" s="219"/>
      <c r="BD54" s="222"/>
      <c r="BE54" s="185"/>
      <c r="BF54" s="219"/>
      <c r="BG54" s="219"/>
      <c r="BI54" s="219"/>
      <c r="BJ54" s="219"/>
      <c r="BK54" s="213"/>
      <c r="BM54" s="185"/>
      <c r="BN54" s="218"/>
      <c r="BO54" s="218"/>
      <c r="BP54" s="179"/>
      <c r="BQ54" s="218"/>
      <c r="BR54" s="218"/>
      <c r="BS54" s="185"/>
      <c r="BT54" s="219"/>
      <c r="BU54" s="219"/>
      <c r="BX54" s="222"/>
      <c r="BY54" s="185"/>
      <c r="BZ54" s="219"/>
      <c r="CA54" s="219"/>
      <c r="CC54" s="219"/>
      <c r="CD54" s="219"/>
      <c r="CE54" s="185"/>
      <c r="CG54" s="185"/>
      <c r="CH54" s="218"/>
      <c r="CI54" s="218"/>
      <c r="CJ54" s="179"/>
      <c r="CK54" s="218"/>
      <c r="CL54" s="218"/>
      <c r="CM54" s="185"/>
      <c r="CN54" s="219"/>
      <c r="CO54" s="219"/>
      <c r="CR54" s="222"/>
      <c r="CS54" s="185"/>
      <c r="CT54" s="219"/>
      <c r="CU54" s="219"/>
      <c r="CW54" s="219"/>
      <c r="CX54" s="219"/>
      <c r="CY54" s="213"/>
      <c r="DA54" s="185"/>
      <c r="DB54" s="218"/>
      <c r="DC54" s="218"/>
      <c r="DD54" s="179"/>
      <c r="DE54" s="218"/>
      <c r="DF54" s="218"/>
      <c r="DG54" s="185"/>
      <c r="DH54" s="219"/>
      <c r="DI54" s="219"/>
      <c r="DL54" s="222"/>
      <c r="DM54" s="185"/>
      <c r="DN54" s="219"/>
      <c r="DO54" s="219"/>
      <c r="DQ54" s="219"/>
      <c r="DR54" s="219"/>
      <c r="DS54" s="213"/>
      <c r="DU54" s="185"/>
      <c r="DV54" s="218"/>
      <c r="DW54" s="218"/>
      <c r="DX54" s="179"/>
      <c r="DY54" s="218"/>
      <c r="DZ54" s="218"/>
      <c r="EA54" s="185"/>
      <c r="EC54" s="223"/>
      <c r="EF54" s="222"/>
      <c r="EG54" s="185"/>
      <c r="EH54" s="219"/>
      <c r="EI54" s="219"/>
      <c r="EK54" s="219"/>
      <c r="EL54" s="219"/>
      <c r="EM54" s="213"/>
      <c r="EO54" s="185"/>
      <c r="EP54" s="218"/>
      <c r="EQ54" s="218"/>
      <c r="ER54" s="179"/>
      <c r="ES54" s="218"/>
      <c r="ET54" s="218"/>
      <c r="EU54" s="185"/>
      <c r="EV54" s="219"/>
      <c r="EW54" s="219"/>
      <c r="EZ54" s="222"/>
      <c r="FA54" s="185"/>
      <c r="FB54" s="219"/>
      <c r="FC54" s="219"/>
      <c r="FE54" s="219"/>
      <c r="FF54" s="219"/>
      <c r="FG54" s="213"/>
      <c r="FI54" s="185"/>
      <c r="FJ54" s="218"/>
      <c r="FK54" s="218"/>
      <c r="FL54" s="179"/>
      <c r="FM54" s="218"/>
      <c r="FN54" s="218"/>
      <c r="FO54" s="185"/>
      <c r="FP54" s="219"/>
      <c r="FQ54" s="219"/>
      <c r="FT54" s="222"/>
      <c r="FU54" s="185"/>
      <c r="FV54" s="219"/>
      <c r="FW54" s="219"/>
      <c r="FY54" s="219"/>
      <c r="FZ54" s="219"/>
      <c r="GA54" s="180"/>
      <c r="GB54" s="227"/>
      <c r="GC54" s="227"/>
      <c r="GD54" s="233"/>
      <c r="GE54" s="179"/>
      <c r="GF54" s="227"/>
      <c r="GG54" s="228"/>
      <c r="GH54" s="179"/>
      <c r="GI54" s="202"/>
      <c r="GJ54" s="179"/>
      <c r="GK54" s="179"/>
      <c r="GL54" s="179"/>
      <c r="GM54" s="179"/>
      <c r="GN54" s="203"/>
      <c r="GO54" s="179"/>
      <c r="GP54" s="179"/>
      <c r="GQ54" s="179"/>
      <c r="GR54" s="179"/>
      <c r="GS54" s="179"/>
      <c r="GT54" s="179"/>
      <c r="GU54" s="180"/>
      <c r="GV54" s="227"/>
      <c r="GW54" s="227"/>
      <c r="GX54" s="233"/>
      <c r="GY54" s="179"/>
      <c r="GZ54" s="227"/>
      <c r="HA54" s="228"/>
      <c r="HB54" s="179"/>
      <c r="HC54" s="202"/>
      <c r="HD54" s="179"/>
      <c r="HE54" s="179"/>
      <c r="HF54" s="179"/>
      <c r="HG54" s="179"/>
      <c r="HH54" s="203"/>
      <c r="HI54" s="179"/>
      <c r="HJ54" s="179"/>
      <c r="HK54" s="179"/>
      <c r="HL54" s="179"/>
      <c r="HM54" s="179"/>
      <c r="HN54" s="179"/>
      <c r="HO54" s="180"/>
      <c r="HP54" s="227"/>
      <c r="HQ54" s="227"/>
      <c r="HR54" s="233"/>
      <c r="HS54" s="179"/>
      <c r="HT54" s="227"/>
      <c r="HU54" s="228"/>
      <c r="HV54" s="179"/>
      <c r="HW54" s="202"/>
      <c r="HX54" s="179"/>
      <c r="HY54" s="179"/>
      <c r="HZ54" s="179"/>
      <c r="IA54" s="179"/>
      <c r="IB54" s="203"/>
      <c r="IC54" s="179"/>
      <c r="ID54" s="179"/>
      <c r="IE54" s="179"/>
      <c r="IF54" s="179"/>
      <c r="IG54" s="179"/>
      <c r="IH54" s="179"/>
      <c r="II54" s="180"/>
      <c r="IJ54" s="227"/>
      <c r="IK54" s="227"/>
      <c r="IL54" s="233"/>
      <c r="IM54" s="179"/>
      <c r="IN54" s="227"/>
      <c r="IO54" s="228"/>
      <c r="IP54" s="179"/>
      <c r="IQ54" s="202"/>
      <c r="IR54" s="179"/>
      <c r="IS54" s="179"/>
      <c r="IT54" s="179"/>
      <c r="IU54" s="179"/>
      <c r="IV54" s="203"/>
      <c r="IW54" s="179"/>
      <c r="IX54" s="179"/>
      <c r="IY54" s="179"/>
      <c r="IZ54" s="179"/>
      <c r="JA54" s="179"/>
      <c r="JB54" s="179"/>
    </row>
    <row r="55" spans="2:262" s="217" customFormat="1" ht="13.5" customHeight="1" x14ac:dyDescent="0.25">
      <c r="B55" s="179"/>
      <c r="C55" s="213"/>
      <c r="E55" s="185"/>
      <c r="F55" s="218"/>
      <c r="G55" s="219"/>
      <c r="H55" s="179"/>
      <c r="I55" s="218"/>
      <c r="J55" s="219"/>
      <c r="K55" s="185"/>
      <c r="L55" s="219"/>
      <c r="M55" s="219"/>
      <c r="P55" s="222"/>
      <c r="Q55" s="185"/>
      <c r="R55" s="219"/>
      <c r="S55" s="219"/>
      <c r="U55" s="219"/>
      <c r="V55" s="219"/>
      <c r="W55" s="213"/>
      <c r="Y55" s="185"/>
      <c r="Z55" s="218"/>
      <c r="AA55" s="218"/>
      <c r="AB55" s="179"/>
      <c r="AC55" s="218"/>
      <c r="AD55" s="218"/>
      <c r="AE55" s="185"/>
      <c r="AF55" s="219"/>
      <c r="AG55" s="219"/>
      <c r="AJ55" s="222"/>
      <c r="AK55" s="185"/>
      <c r="AM55" s="219"/>
      <c r="AO55" s="219"/>
      <c r="AP55" s="219"/>
      <c r="AQ55" s="213"/>
      <c r="AS55" s="185"/>
      <c r="AT55" s="218"/>
      <c r="AU55" s="218"/>
      <c r="AV55" s="179"/>
      <c r="AW55" s="218"/>
      <c r="AX55" s="218"/>
      <c r="AY55" s="185"/>
      <c r="AZ55" s="219"/>
      <c r="BA55" s="219"/>
      <c r="BD55" s="222"/>
      <c r="BE55" s="185"/>
      <c r="BF55" s="219"/>
      <c r="BG55" s="219"/>
      <c r="BI55" s="219"/>
      <c r="BJ55" s="219"/>
      <c r="BK55" s="213"/>
      <c r="BM55" s="185"/>
      <c r="BN55" s="218"/>
      <c r="BO55" s="218"/>
      <c r="BP55" s="179"/>
      <c r="BQ55" s="218"/>
      <c r="BR55" s="218"/>
      <c r="BS55" s="185"/>
      <c r="BT55" s="219"/>
      <c r="BU55" s="219"/>
      <c r="BX55" s="222"/>
      <c r="BY55" s="185"/>
      <c r="BZ55" s="219"/>
      <c r="CA55" s="219"/>
      <c r="CC55" s="219"/>
      <c r="CD55" s="219"/>
      <c r="CE55" s="185"/>
      <c r="CG55" s="185"/>
      <c r="CH55" s="218"/>
      <c r="CI55" s="218"/>
      <c r="CJ55" s="179"/>
      <c r="CK55" s="218"/>
      <c r="CL55" s="218"/>
      <c r="CM55" s="185"/>
      <c r="CN55" s="219"/>
      <c r="CO55" s="219"/>
      <c r="CR55" s="222"/>
      <c r="CS55" s="185"/>
      <c r="CT55" s="219"/>
      <c r="CU55" s="219"/>
      <c r="CW55" s="219"/>
      <c r="CX55" s="219"/>
      <c r="CY55" s="213"/>
      <c r="DA55" s="185"/>
      <c r="DB55" s="218"/>
      <c r="DC55" s="218"/>
      <c r="DD55" s="179"/>
      <c r="DE55" s="218"/>
      <c r="DF55" s="218"/>
      <c r="DG55" s="185"/>
      <c r="DH55" s="219"/>
      <c r="DI55" s="219"/>
      <c r="DL55" s="222"/>
      <c r="DM55" s="185"/>
      <c r="DN55" s="219"/>
      <c r="DO55" s="219"/>
      <c r="DQ55" s="219"/>
      <c r="DR55" s="219"/>
      <c r="DS55" s="213"/>
      <c r="DU55" s="185"/>
      <c r="DV55" s="218"/>
      <c r="DW55" s="218"/>
      <c r="DX55" s="179"/>
      <c r="DY55" s="218"/>
      <c r="DZ55" s="218"/>
      <c r="EA55" s="185"/>
      <c r="EC55" s="223"/>
      <c r="EF55" s="222"/>
      <c r="EG55" s="185"/>
      <c r="EH55" s="219"/>
      <c r="EI55" s="219"/>
      <c r="EK55" s="219"/>
      <c r="EL55" s="219"/>
      <c r="EM55" s="213"/>
      <c r="EO55" s="185"/>
      <c r="EP55" s="218"/>
      <c r="EQ55" s="218"/>
      <c r="ER55" s="179"/>
      <c r="ES55" s="218"/>
      <c r="ET55" s="218"/>
      <c r="EU55" s="185"/>
      <c r="EV55" s="219"/>
      <c r="EW55" s="219"/>
      <c r="EZ55" s="222"/>
      <c r="FA55" s="185"/>
      <c r="FB55" s="219"/>
      <c r="FC55" s="219"/>
      <c r="FE55" s="219"/>
      <c r="FF55" s="219"/>
      <c r="FG55" s="213"/>
      <c r="FI55" s="185"/>
      <c r="FJ55" s="218"/>
      <c r="FK55" s="218"/>
      <c r="FL55" s="179"/>
      <c r="FM55" s="218"/>
      <c r="FN55" s="218"/>
      <c r="FO55" s="185"/>
      <c r="FP55" s="219"/>
      <c r="FQ55" s="219"/>
      <c r="FT55" s="222"/>
      <c r="FU55" s="185"/>
      <c r="FV55" s="219"/>
      <c r="FW55" s="219"/>
      <c r="FY55" s="219"/>
      <c r="FZ55" s="219"/>
      <c r="GA55" s="234"/>
      <c r="GB55" s="227"/>
      <c r="GC55" s="228"/>
      <c r="GD55" s="229"/>
      <c r="GE55" s="228"/>
      <c r="GF55" s="227"/>
      <c r="GG55" s="228"/>
      <c r="GH55" s="228"/>
      <c r="GI55" s="235"/>
      <c r="GJ55" s="228"/>
      <c r="GN55" s="222"/>
      <c r="GS55" s="229"/>
      <c r="GT55" s="228"/>
      <c r="GU55" s="234"/>
      <c r="GV55" s="227"/>
      <c r="GW55" s="228"/>
      <c r="GX55" s="229"/>
      <c r="GY55" s="228"/>
      <c r="GZ55" s="227"/>
      <c r="HA55" s="228"/>
      <c r="HB55" s="228"/>
      <c r="HC55" s="235"/>
      <c r="HD55" s="228"/>
      <c r="HH55" s="222"/>
      <c r="HM55" s="229"/>
      <c r="HN55" s="228"/>
      <c r="HO55" s="234"/>
      <c r="HP55" s="227"/>
      <c r="HQ55" s="228"/>
      <c r="HR55" s="229"/>
      <c r="HS55" s="228"/>
      <c r="HT55" s="227"/>
      <c r="HU55" s="228"/>
      <c r="HV55" s="228"/>
      <c r="HW55" s="235"/>
      <c r="HX55" s="228"/>
      <c r="IB55" s="222"/>
      <c r="IG55" s="229"/>
      <c r="IH55" s="228"/>
      <c r="II55" s="234"/>
      <c r="IJ55" s="227"/>
      <c r="IK55" s="228"/>
      <c r="IL55" s="229"/>
      <c r="IM55" s="228"/>
      <c r="IN55" s="227"/>
      <c r="IO55" s="228"/>
      <c r="IP55" s="228"/>
      <c r="IQ55" s="235"/>
      <c r="IR55" s="228"/>
      <c r="IV55" s="222"/>
      <c r="JA55" s="229"/>
      <c r="JB55" s="228"/>
    </row>
    <row r="56" spans="2:262" s="217" customFormat="1" ht="13.5" customHeight="1" x14ac:dyDescent="0.25">
      <c r="B56" s="179"/>
      <c r="C56" s="213"/>
      <c r="E56" s="185"/>
      <c r="F56" s="218"/>
      <c r="G56" s="219"/>
      <c r="H56" s="179"/>
      <c r="I56" s="218"/>
      <c r="J56" s="219"/>
      <c r="K56" s="185"/>
      <c r="L56" s="219"/>
      <c r="M56" s="219"/>
      <c r="P56" s="222"/>
      <c r="Q56" s="185"/>
      <c r="R56" s="219"/>
      <c r="S56" s="219"/>
      <c r="U56" s="219"/>
      <c r="V56" s="219"/>
      <c r="W56" s="213"/>
      <c r="Y56" s="185"/>
      <c r="Z56" s="218"/>
      <c r="AA56" s="218"/>
      <c r="AB56" s="179"/>
      <c r="AC56" s="218"/>
      <c r="AD56" s="218"/>
      <c r="AE56" s="185"/>
      <c r="AF56" s="219"/>
      <c r="AG56" s="219"/>
      <c r="AJ56" s="222"/>
      <c r="AK56" s="185"/>
      <c r="AM56" s="219"/>
      <c r="AO56" s="219"/>
      <c r="AP56" s="219"/>
      <c r="AQ56" s="213"/>
      <c r="AS56" s="185"/>
      <c r="AT56" s="218"/>
      <c r="AU56" s="218"/>
      <c r="AV56" s="179"/>
      <c r="AW56" s="218"/>
      <c r="AX56" s="218"/>
      <c r="AY56" s="185"/>
      <c r="AZ56" s="219"/>
      <c r="BA56" s="219"/>
      <c r="BD56" s="222"/>
      <c r="BE56" s="185"/>
      <c r="BF56" s="219"/>
      <c r="BG56" s="219"/>
      <c r="BI56" s="219"/>
      <c r="BJ56" s="219"/>
      <c r="BK56" s="213"/>
      <c r="BM56" s="185"/>
      <c r="BN56" s="218"/>
      <c r="BO56" s="218"/>
      <c r="BP56" s="179"/>
      <c r="BQ56" s="218"/>
      <c r="BR56" s="218"/>
      <c r="BS56" s="185"/>
      <c r="BT56" s="219"/>
      <c r="BU56" s="219"/>
      <c r="BX56" s="222"/>
      <c r="BY56" s="185"/>
      <c r="BZ56" s="219"/>
      <c r="CA56" s="219"/>
      <c r="CC56" s="219"/>
      <c r="CD56" s="219"/>
      <c r="CE56" s="185"/>
      <c r="CG56" s="185"/>
      <c r="CH56" s="218"/>
      <c r="CI56" s="218"/>
      <c r="CJ56" s="179"/>
      <c r="CK56" s="218"/>
      <c r="CL56" s="218"/>
      <c r="CM56" s="185"/>
      <c r="CN56" s="219"/>
      <c r="CO56" s="219"/>
      <c r="CR56" s="222"/>
      <c r="CS56" s="185"/>
      <c r="CT56" s="219"/>
      <c r="CU56" s="219"/>
      <c r="CW56" s="219"/>
      <c r="CX56" s="219"/>
      <c r="CY56" s="213"/>
      <c r="DA56" s="185"/>
      <c r="DB56" s="218"/>
      <c r="DC56" s="218"/>
      <c r="DD56" s="179"/>
      <c r="DE56" s="218"/>
      <c r="DF56" s="218"/>
      <c r="DG56" s="185"/>
      <c r="DH56" s="219"/>
      <c r="DI56" s="219"/>
      <c r="DL56" s="222"/>
      <c r="DM56" s="185"/>
      <c r="DN56" s="219"/>
      <c r="DO56" s="219"/>
      <c r="DQ56" s="219"/>
      <c r="DR56" s="219"/>
      <c r="DS56" s="213"/>
      <c r="DU56" s="185"/>
      <c r="DV56" s="218"/>
      <c r="DW56" s="218"/>
      <c r="DX56" s="179"/>
      <c r="DY56" s="218"/>
      <c r="DZ56" s="218"/>
      <c r="EA56" s="185"/>
      <c r="EC56" s="223"/>
      <c r="EF56" s="222"/>
      <c r="EG56" s="185"/>
      <c r="EH56" s="219"/>
      <c r="EI56" s="219"/>
      <c r="EK56" s="219"/>
      <c r="EL56" s="219"/>
      <c r="EM56" s="213"/>
      <c r="EO56" s="185"/>
      <c r="EP56" s="218"/>
      <c r="EQ56" s="218"/>
      <c r="ER56" s="179"/>
      <c r="ES56" s="218"/>
      <c r="ET56" s="218"/>
      <c r="EU56" s="185"/>
      <c r="EV56" s="219"/>
      <c r="EW56" s="219"/>
      <c r="EZ56" s="222"/>
      <c r="FA56" s="185"/>
      <c r="FB56" s="219"/>
      <c r="FC56" s="219"/>
      <c r="FE56" s="219"/>
      <c r="FF56" s="219"/>
      <c r="FG56" s="213"/>
      <c r="FI56" s="185"/>
      <c r="FJ56" s="218"/>
      <c r="FK56" s="218"/>
      <c r="FL56" s="179"/>
      <c r="FM56" s="218"/>
      <c r="FN56" s="218"/>
      <c r="FO56" s="185"/>
      <c r="FP56" s="219"/>
      <c r="FQ56" s="219"/>
      <c r="FT56" s="222"/>
      <c r="FU56" s="185"/>
      <c r="FV56" s="219"/>
      <c r="FW56" s="219"/>
      <c r="FY56" s="219"/>
      <c r="FZ56" s="219"/>
      <c r="GA56" s="180"/>
      <c r="GB56" s="227"/>
      <c r="GC56" s="227"/>
      <c r="GD56" s="233"/>
      <c r="GE56" s="179"/>
      <c r="GF56" s="227"/>
      <c r="GG56" s="228"/>
      <c r="GH56" s="179"/>
      <c r="GI56" s="202"/>
      <c r="GJ56" s="179"/>
      <c r="GK56" s="179"/>
      <c r="GL56" s="179"/>
      <c r="GM56" s="179"/>
      <c r="GN56" s="203"/>
      <c r="GO56" s="179"/>
      <c r="GP56" s="179"/>
      <c r="GQ56" s="179"/>
      <c r="GR56" s="179"/>
      <c r="GS56" s="179"/>
      <c r="GT56" s="179"/>
      <c r="GU56" s="180"/>
      <c r="GV56" s="227"/>
      <c r="GW56" s="227"/>
      <c r="GX56" s="233"/>
      <c r="GY56" s="179"/>
      <c r="GZ56" s="227"/>
      <c r="HA56" s="228"/>
      <c r="HB56" s="179"/>
      <c r="HC56" s="202"/>
      <c r="HD56" s="179"/>
      <c r="HE56" s="179"/>
      <c r="HF56" s="179"/>
      <c r="HG56" s="179"/>
      <c r="HH56" s="203"/>
      <c r="HI56" s="179"/>
      <c r="HJ56" s="179"/>
      <c r="HK56" s="179"/>
      <c r="HL56" s="179"/>
      <c r="HM56" s="179"/>
      <c r="HN56" s="179"/>
      <c r="HO56" s="180"/>
      <c r="HP56" s="227"/>
      <c r="HQ56" s="227"/>
      <c r="HR56" s="233"/>
      <c r="HS56" s="179"/>
      <c r="HT56" s="227"/>
      <c r="HU56" s="228"/>
      <c r="HV56" s="179"/>
      <c r="HW56" s="202"/>
      <c r="HX56" s="179"/>
      <c r="HY56" s="179"/>
      <c r="HZ56" s="179"/>
      <c r="IA56" s="179"/>
      <c r="IB56" s="203"/>
      <c r="IC56" s="179"/>
      <c r="ID56" s="179"/>
      <c r="IE56" s="179"/>
      <c r="IF56" s="179"/>
      <c r="IG56" s="179"/>
      <c r="IH56" s="179"/>
      <c r="II56" s="180"/>
      <c r="IJ56" s="227"/>
      <c r="IK56" s="227"/>
      <c r="IL56" s="233"/>
      <c r="IM56" s="179"/>
      <c r="IN56" s="227"/>
      <c r="IO56" s="228"/>
      <c r="IP56" s="179"/>
      <c r="IQ56" s="202"/>
      <c r="IR56" s="179"/>
      <c r="IS56" s="179"/>
      <c r="IT56" s="179"/>
      <c r="IU56" s="179"/>
      <c r="IV56" s="203"/>
      <c r="IW56" s="179"/>
      <c r="IX56" s="179"/>
      <c r="IY56" s="179"/>
      <c r="IZ56" s="179"/>
      <c r="JA56" s="179"/>
      <c r="JB56" s="179"/>
    </row>
    <row r="57" spans="2:262" s="217" customFormat="1" ht="13.5" customHeight="1" x14ac:dyDescent="0.25">
      <c r="B57" s="179"/>
      <c r="C57" s="213"/>
      <c r="E57" s="185"/>
      <c r="F57" s="218"/>
      <c r="G57" s="219"/>
      <c r="H57" s="179"/>
      <c r="I57" s="218"/>
      <c r="J57" s="219"/>
      <c r="K57" s="185"/>
      <c r="L57" s="219"/>
      <c r="M57" s="219"/>
      <c r="P57" s="222"/>
      <c r="Q57" s="185"/>
      <c r="R57" s="219"/>
      <c r="S57" s="219"/>
      <c r="U57" s="219"/>
      <c r="V57" s="219"/>
      <c r="W57" s="213"/>
      <c r="Y57" s="185"/>
      <c r="Z57" s="218"/>
      <c r="AA57" s="218"/>
      <c r="AB57" s="179"/>
      <c r="AC57" s="218"/>
      <c r="AD57" s="218"/>
      <c r="AE57" s="185"/>
      <c r="AF57" s="219"/>
      <c r="AG57" s="219"/>
      <c r="AJ57" s="222"/>
      <c r="AK57" s="185"/>
      <c r="AM57" s="219"/>
      <c r="AO57" s="219"/>
      <c r="AP57" s="219"/>
      <c r="AQ57" s="213"/>
      <c r="AS57" s="185"/>
      <c r="AT57" s="218"/>
      <c r="AU57" s="218"/>
      <c r="AV57" s="179"/>
      <c r="AW57" s="218"/>
      <c r="AX57" s="218"/>
      <c r="AY57" s="185"/>
      <c r="AZ57" s="219"/>
      <c r="BA57" s="219"/>
      <c r="BD57" s="222"/>
      <c r="BE57" s="185"/>
      <c r="BF57" s="219"/>
      <c r="BG57" s="219"/>
      <c r="BI57" s="219"/>
      <c r="BJ57" s="219"/>
      <c r="BK57" s="213"/>
      <c r="BM57" s="185"/>
      <c r="BN57" s="218"/>
      <c r="BO57" s="218"/>
      <c r="BP57" s="179"/>
      <c r="BQ57" s="218"/>
      <c r="BR57" s="218"/>
      <c r="BS57" s="185"/>
      <c r="BT57" s="219"/>
      <c r="BU57" s="219"/>
      <c r="BX57" s="222"/>
      <c r="BY57" s="185"/>
      <c r="BZ57" s="219"/>
      <c r="CA57" s="219"/>
      <c r="CC57" s="219"/>
      <c r="CD57" s="219"/>
      <c r="CE57" s="185"/>
      <c r="CG57" s="185"/>
      <c r="CH57" s="218"/>
      <c r="CI57" s="218"/>
      <c r="CJ57" s="179"/>
      <c r="CK57" s="218"/>
      <c r="CL57" s="218"/>
      <c r="CM57" s="185"/>
      <c r="CN57" s="219"/>
      <c r="CO57" s="219"/>
      <c r="CR57" s="222"/>
      <c r="CS57" s="185"/>
      <c r="CT57" s="219"/>
      <c r="CU57" s="219"/>
      <c r="CW57" s="219"/>
      <c r="CX57" s="219"/>
      <c r="CY57" s="213"/>
      <c r="DA57" s="185"/>
      <c r="DB57" s="218"/>
      <c r="DC57" s="218"/>
      <c r="DD57" s="179"/>
      <c r="DE57" s="218"/>
      <c r="DF57" s="218"/>
      <c r="DG57" s="185"/>
      <c r="DH57" s="219"/>
      <c r="DI57" s="219"/>
      <c r="DL57" s="222"/>
      <c r="DM57" s="185"/>
      <c r="DN57" s="219"/>
      <c r="DO57" s="219"/>
      <c r="DQ57" s="219"/>
      <c r="DR57" s="219"/>
      <c r="DS57" s="213"/>
      <c r="DU57" s="185"/>
      <c r="DV57" s="218"/>
      <c r="DW57" s="218"/>
      <c r="DX57" s="179"/>
      <c r="DY57" s="218"/>
      <c r="DZ57" s="218"/>
      <c r="EA57" s="185"/>
      <c r="EC57" s="223"/>
      <c r="EF57" s="222"/>
      <c r="EG57" s="185"/>
      <c r="EH57" s="219"/>
      <c r="EI57" s="219"/>
      <c r="EK57" s="219"/>
      <c r="EL57" s="219"/>
      <c r="EM57" s="213"/>
      <c r="EO57" s="185"/>
      <c r="EP57" s="218"/>
      <c r="EQ57" s="218"/>
      <c r="ER57" s="179"/>
      <c r="ES57" s="218"/>
      <c r="ET57" s="218"/>
      <c r="EU57" s="185"/>
      <c r="EV57" s="219"/>
      <c r="EW57" s="219"/>
      <c r="EZ57" s="222"/>
      <c r="FA57" s="185"/>
      <c r="FB57" s="219"/>
      <c r="FC57" s="219"/>
      <c r="FE57" s="219"/>
      <c r="FF57" s="219"/>
      <c r="FG57" s="213"/>
      <c r="FI57" s="185"/>
      <c r="FJ57" s="218"/>
      <c r="FK57" s="218"/>
      <c r="FL57" s="179"/>
      <c r="FM57" s="218"/>
      <c r="FN57" s="218"/>
      <c r="FO57" s="185"/>
      <c r="FP57" s="219"/>
      <c r="FQ57" s="219"/>
      <c r="FT57" s="222"/>
      <c r="FU57" s="185"/>
      <c r="FV57" s="219"/>
      <c r="FW57" s="219"/>
      <c r="FY57" s="219"/>
      <c r="FZ57" s="219"/>
      <c r="GA57" s="180"/>
      <c r="GB57" s="227"/>
      <c r="GC57" s="227"/>
      <c r="GD57" s="233"/>
      <c r="GE57" s="233"/>
      <c r="GF57" s="227"/>
      <c r="GG57" s="228"/>
      <c r="GH57" s="179"/>
      <c r="GI57" s="202"/>
      <c r="GJ57" s="179"/>
      <c r="GK57" s="179"/>
      <c r="GL57" s="179"/>
      <c r="GM57" s="179"/>
      <c r="GN57" s="203"/>
      <c r="GO57" s="179"/>
      <c r="GP57" s="179"/>
      <c r="GQ57" s="179"/>
      <c r="GR57" s="179"/>
      <c r="GS57" s="179"/>
      <c r="GT57" s="179"/>
      <c r="GU57" s="180"/>
      <c r="GV57" s="227"/>
      <c r="GW57" s="227"/>
      <c r="GX57" s="233"/>
      <c r="GY57" s="233"/>
      <c r="GZ57" s="227"/>
      <c r="HA57" s="228"/>
      <c r="HB57" s="179"/>
      <c r="HC57" s="202"/>
      <c r="HD57" s="179"/>
      <c r="HE57" s="179"/>
      <c r="HF57" s="179"/>
      <c r="HG57" s="179"/>
      <c r="HH57" s="203"/>
      <c r="HI57" s="179"/>
      <c r="HJ57" s="179"/>
      <c r="HK57" s="179"/>
      <c r="HL57" s="179"/>
      <c r="HM57" s="179"/>
      <c r="HN57" s="179"/>
      <c r="HO57" s="180"/>
      <c r="HP57" s="227"/>
      <c r="HQ57" s="227"/>
      <c r="HR57" s="233"/>
      <c r="HS57" s="233"/>
      <c r="HT57" s="227"/>
      <c r="HU57" s="228"/>
      <c r="HV57" s="179"/>
      <c r="HW57" s="202"/>
      <c r="HX57" s="179"/>
      <c r="HY57" s="179"/>
      <c r="HZ57" s="179"/>
      <c r="IA57" s="179"/>
      <c r="IB57" s="203"/>
      <c r="IC57" s="179"/>
      <c r="ID57" s="179"/>
      <c r="IE57" s="179"/>
      <c r="IF57" s="179"/>
      <c r="IG57" s="179"/>
      <c r="IH57" s="179"/>
      <c r="II57" s="180"/>
      <c r="IJ57" s="227"/>
      <c r="IK57" s="227"/>
      <c r="IL57" s="233"/>
      <c r="IM57" s="233"/>
      <c r="IN57" s="227"/>
      <c r="IO57" s="228"/>
      <c r="IP57" s="179"/>
      <c r="IQ57" s="202"/>
      <c r="IR57" s="179"/>
      <c r="IS57" s="179"/>
      <c r="IT57" s="179"/>
      <c r="IU57" s="179"/>
      <c r="IV57" s="203"/>
      <c r="IW57" s="179"/>
      <c r="IX57" s="179"/>
      <c r="IY57" s="179"/>
      <c r="IZ57" s="179"/>
      <c r="JA57" s="179"/>
      <c r="JB57" s="179"/>
    </row>
    <row r="58" spans="2:262" s="217" customFormat="1" ht="13.5" customHeight="1" x14ac:dyDescent="0.25">
      <c r="B58" s="179"/>
      <c r="C58" s="213"/>
      <c r="E58" s="185"/>
      <c r="F58" s="218"/>
      <c r="G58" s="219"/>
      <c r="H58" s="179"/>
      <c r="I58" s="218"/>
      <c r="J58" s="219"/>
      <c r="K58" s="185"/>
      <c r="L58" s="219"/>
      <c r="M58" s="219"/>
      <c r="P58" s="222"/>
      <c r="Q58" s="185"/>
      <c r="R58" s="219"/>
      <c r="S58" s="219"/>
      <c r="U58" s="219"/>
      <c r="V58" s="219"/>
      <c r="W58" s="213"/>
      <c r="Y58" s="185"/>
      <c r="Z58" s="218"/>
      <c r="AA58" s="218"/>
      <c r="AB58" s="179"/>
      <c r="AC58" s="218"/>
      <c r="AD58" s="218"/>
      <c r="AE58" s="185"/>
      <c r="AF58" s="219"/>
      <c r="AG58" s="219"/>
      <c r="AJ58" s="222"/>
      <c r="AK58" s="185"/>
      <c r="AM58" s="219"/>
      <c r="AO58" s="219"/>
      <c r="AP58" s="219"/>
      <c r="AQ58" s="213"/>
      <c r="AS58" s="185"/>
      <c r="AT58" s="218"/>
      <c r="AU58" s="218"/>
      <c r="AV58" s="179"/>
      <c r="AW58" s="218"/>
      <c r="AX58" s="218"/>
      <c r="AY58" s="185"/>
      <c r="AZ58" s="219"/>
      <c r="BA58" s="219"/>
      <c r="BD58" s="222"/>
      <c r="BE58" s="185"/>
      <c r="BF58" s="219"/>
      <c r="BG58" s="219"/>
      <c r="BI58" s="219"/>
      <c r="BJ58" s="219"/>
      <c r="BK58" s="213"/>
      <c r="BM58" s="185"/>
      <c r="BN58" s="218"/>
      <c r="BO58" s="218"/>
      <c r="BP58" s="179"/>
      <c r="BQ58" s="218"/>
      <c r="BR58" s="218"/>
      <c r="BS58" s="185"/>
      <c r="BT58" s="219"/>
      <c r="BU58" s="219"/>
      <c r="BX58" s="222"/>
      <c r="BY58" s="185"/>
      <c r="BZ58" s="219"/>
      <c r="CA58" s="219"/>
      <c r="CC58" s="219"/>
      <c r="CD58" s="219"/>
      <c r="CE58" s="185"/>
      <c r="CG58" s="185"/>
      <c r="CH58" s="218"/>
      <c r="CI58" s="218"/>
      <c r="CJ58" s="179"/>
      <c r="CK58" s="218"/>
      <c r="CL58" s="218"/>
      <c r="CM58" s="185"/>
      <c r="CN58" s="219"/>
      <c r="CO58" s="219"/>
      <c r="CR58" s="222"/>
      <c r="CS58" s="185"/>
      <c r="CT58" s="219"/>
      <c r="CU58" s="219"/>
      <c r="CW58" s="219"/>
      <c r="CX58" s="219"/>
      <c r="CY58" s="213"/>
      <c r="DA58" s="185"/>
      <c r="DB58" s="218"/>
      <c r="DC58" s="218"/>
      <c r="DD58" s="179"/>
      <c r="DE58" s="218"/>
      <c r="DF58" s="218"/>
      <c r="DG58" s="185"/>
      <c r="DH58" s="219"/>
      <c r="DI58" s="219"/>
      <c r="DL58" s="222"/>
      <c r="DM58" s="185"/>
      <c r="DN58" s="219"/>
      <c r="DO58" s="219"/>
      <c r="DQ58" s="219"/>
      <c r="DR58" s="219"/>
      <c r="DS58" s="213"/>
      <c r="DU58" s="185"/>
      <c r="DV58" s="218"/>
      <c r="DW58" s="218"/>
      <c r="DX58" s="179"/>
      <c r="DY58" s="218"/>
      <c r="DZ58" s="218"/>
      <c r="EA58" s="185"/>
      <c r="EC58" s="223"/>
      <c r="EF58" s="222"/>
      <c r="EG58" s="185"/>
      <c r="EH58" s="219"/>
      <c r="EI58" s="219"/>
      <c r="EK58" s="219"/>
      <c r="EL58" s="219"/>
      <c r="EM58" s="213"/>
      <c r="EO58" s="185"/>
      <c r="EP58" s="218"/>
      <c r="EQ58" s="218"/>
      <c r="ER58" s="179"/>
      <c r="ES58" s="218"/>
      <c r="ET58" s="218"/>
      <c r="EU58" s="185"/>
      <c r="EV58" s="219"/>
      <c r="EW58" s="219"/>
      <c r="EZ58" s="222"/>
      <c r="FA58" s="185"/>
      <c r="FB58" s="219"/>
      <c r="FC58" s="219"/>
      <c r="FE58" s="219"/>
      <c r="FF58" s="219"/>
      <c r="FG58" s="213"/>
      <c r="FI58" s="185"/>
      <c r="FJ58" s="218"/>
      <c r="FK58" s="218"/>
      <c r="FL58" s="179"/>
      <c r="FM58" s="218"/>
      <c r="FN58" s="218"/>
      <c r="FO58" s="185"/>
      <c r="FP58" s="219"/>
      <c r="FQ58" s="219"/>
      <c r="FT58" s="222"/>
      <c r="FU58" s="185"/>
      <c r="FV58" s="219"/>
      <c r="FW58" s="219"/>
      <c r="FY58" s="219"/>
      <c r="FZ58" s="219"/>
      <c r="GA58" s="213"/>
      <c r="GG58" s="219"/>
      <c r="GI58" s="224"/>
      <c r="GN58" s="222"/>
      <c r="GU58" s="213"/>
      <c r="HA58" s="219"/>
      <c r="HC58" s="224"/>
      <c r="HH58" s="222"/>
      <c r="HO58" s="213"/>
      <c r="HU58" s="219"/>
      <c r="HW58" s="224"/>
      <c r="IB58" s="222"/>
      <c r="II58" s="213"/>
      <c r="IO58" s="219"/>
      <c r="IQ58" s="224"/>
      <c r="IV58" s="222"/>
    </row>
    <row r="59" spans="2:262" s="217" customFormat="1" ht="13.5" customHeight="1" x14ac:dyDescent="0.25">
      <c r="B59" s="179"/>
      <c r="C59" s="213"/>
      <c r="E59" s="185"/>
      <c r="F59" s="218"/>
      <c r="G59" s="219"/>
      <c r="H59" s="179"/>
      <c r="I59" s="218"/>
      <c r="J59" s="219"/>
      <c r="K59" s="185"/>
      <c r="L59" s="219"/>
      <c r="M59" s="219"/>
      <c r="P59" s="222"/>
      <c r="Q59" s="185"/>
      <c r="R59" s="219"/>
      <c r="S59" s="219"/>
      <c r="U59" s="219"/>
      <c r="V59" s="219"/>
      <c r="W59" s="213"/>
      <c r="Y59" s="185"/>
      <c r="Z59" s="218"/>
      <c r="AA59" s="218"/>
      <c r="AB59" s="179"/>
      <c r="AC59" s="218"/>
      <c r="AD59" s="218"/>
      <c r="AE59" s="185"/>
      <c r="AF59" s="219"/>
      <c r="AG59" s="219"/>
      <c r="AJ59" s="222"/>
      <c r="AK59" s="185"/>
      <c r="AM59" s="219"/>
      <c r="AO59" s="219"/>
      <c r="AP59" s="219"/>
      <c r="AQ59" s="213"/>
      <c r="AS59" s="185"/>
      <c r="AT59" s="218"/>
      <c r="AU59" s="218"/>
      <c r="AV59" s="179"/>
      <c r="AW59" s="218"/>
      <c r="AX59" s="218"/>
      <c r="AY59" s="185"/>
      <c r="AZ59" s="219"/>
      <c r="BA59" s="219"/>
      <c r="BD59" s="222"/>
      <c r="BE59" s="185"/>
      <c r="BF59" s="219"/>
      <c r="BG59" s="219"/>
      <c r="BI59" s="219"/>
      <c r="BJ59" s="219"/>
      <c r="BK59" s="213"/>
      <c r="BM59" s="185"/>
      <c r="BN59" s="218"/>
      <c r="BO59" s="218"/>
      <c r="BP59" s="179"/>
      <c r="BQ59" s="218"/>
      <c r="BR59" s="218"/>
      <c r="BS59" s="185"/>
      <c r="BT59" s="219"/>
      <c r="BU59" s="219"/>
      <c r="BX59" s="222"/>
      <c r="BY59" s="185"/>
      <c r="BZ59" s="219"/>
      <c r="CA59" s="219"/>
      <c r="CC59" s="219"/>
      <c r="CD59" s="219"/>
      <c r="CE59" s="185"/>
      <c r="CG59" s="185"/>
      <c r="CH59" s="218"/>
      <c r="CI59" s="218"/>
      <c r="CJ59" s="179"/>
      <c r="CK59" s="218"/>
      <c r="CL59" s="218"/>
      <c r="CM59" s="185"/>
      <c r="CN59" s="219"/>
      <c r="CO59" s="219"/>
      <c r="CR59" s="222"/>
      <c r="CS59" s="185"/>
      <c r="CT59" s="219"/>
      <c r="CU59" s="219"/>
      <c r="CW59" s="219"/>
      <c r="CX59" s="219"/>
      <c r="CY59" s="213"/>
      <c r="DA59" s="185"/>
      <c r="DB59" s="218"/>
      <c r="DC59" s="218"/>
      <c r="DD59" s="179"/>
      <c r="DE59" s="218"/>
      <c r="DF59" s="218"/>
      <c r="DG59" s="185"/>
      <c r="DH59" s="219"/>
      <c r="DI59" s="219"/>
      <c r="DL59" s="222"/>
      <c r="DM59" s="185"/>
      <c r="DN59" s="219"/>
      <c r="DO59" s="219"/>
      <c r="DQ59" s="219"/>
      <c r="DR59" s="219"/>
      <c r="DS59" s="213"/>
      <c r="DU59" s="185"/>
      <c r="DV59" s="218"/>
      <c r="DW59" s="218"/>
      <c r="DX59" s="179"/>
      <c r="DY59" s="218"/>
      <c r="DZ59" s="218"/>
      <c r="EA59" s="185"/>
      <c r="EC59" s="223"/>
      <c r="EF59" s="222"/>
      <c r="EG59" s="185"/>
      <c r="EH59" s="219"/>
      <c r="EI59" s="219"/>
      <c r="EK59" s="219"/>
      <c r="EL59" s="219"/>
      <c r="EM59" s="213"/>
      <c r="EO59" s="185"/>
      <c r="EP59" s="218"/>
      <c r="EQ59" s="218"/>
      <c r="ER59" s="179"/>
      <c r="ES59" s="218"/>
      <c r="ET59" s="218"/>
      <c r="EU59" s="185"/>
      <c r="EV59" s="219"/>
      <c r="EW59" s="219"/>
      <c r="EZ59" s="222"/>
      <c r="FA59" s="185"/>
      <c r="FB59" s="219"/>
      <c r="FC59" s="219"/>
      <c r="FE59" s="219"/>
      <c r="FF59" s="219"/>
      <c r="FG59" s="213"/>
      <c r="FI59" s="185"/>
      <c r="FJ59" s="218"/>
      <c r="FK59" s="218"/>
      <c r="FL59" s="179"/>
      <c r="FM59" s="218"/>
      <c r="FN59" s="218"/>
      <c r="FO59" s="185"/>
      <c r="FP59" s="219"/>
      <c r="FQ59" s="219"/>
      <c r="FT59" s="222"/>
      <c r="FU59" s="185"/>
      <c r="FV59" s="219"/>
      <c r="FW59" s="219"/>
      <c r="FY59" s="219"/>
      <c r="FZ59" s="219"/>
      <c r="GA59" s="213"/>
      <c r="GG59" s="219"/>
      <c r="GI59" s="224"/>
      <c r="GN59" s="222"/>
      <c r="GU59" s="213"/>
      <c r="HA59" s="219"/>
      <c r="HC59" s="224"/>
      <c r="HH59" s="222"/>
      <c r="HO59" s="213"/>
      <c r="HU59" s="219"/>
      <c r="HW59" s="224"/>
      <c r="IB59" s="222"/>
      <c r="II59" s="213"/>
      <c r="IO59" s="219"/>
      <c r="IQ59" s="224"/>
      <c r="IV59" s="222"/>
    </row>
    <row r="60" spans="2:262" s="217" customFormat="1" ht="13.5" customHeight="1" x14ac:dyDescent="0.25">
      <c r="B60" s="179"/>
      <c r="C60" s="213"/>
      <c r="E60" s="185"/>
      <c r="F60" s="218"/>
      <c r="G60" s="219"/>
      <c r="H60" s="179"/>
      <c r="I60" s="218"/>
      <c r="J60" s="219"/>
      <c r="K60" s="185"/>
      <c r="L60" s="219"/>
      <c r="M60" s="219"/>
      <c r="P60" s="222"/>
      <c r="Q60" s="185"/>
      <c r="R60" s="219"/>
      <c r="S60" s="219"/>
      <c r="U60" s="219"/>
      <c r="V60" s="219"/>
      <c r="W60" s="213"/>
      <c r="Y60" s="185"/>
      <c r="Z60" s="218"/>
      <c r="AA60" s="218"/>
      <c r="AB60" s="179"/>
      <c r="AC60" s="218"/>
      <c r="AD60" s="218"/>
      <c r="AE60" s="185"/>
      <c r="AF60" s="219"/>
      <c r="AG60" s="219"/>
      <c r="AJ60" s="222"/>
      <c r="AK60" s="185"/>
      <c r="AM60" s="219"/>
      <c r="AO60" s="219"/>
      <c r="AP60" s="219"/>
      <c r="AQ60" s="213"/>
      <c r="AS60" s="185"/>
      <c r="AT60" s="218"/>
      <c r="AU60" s="218"/>
      <c r="AV60" s="179"/>
      <c r="AW60" s="218"/>
      <c r="AX60" s="218"/>
      <c r="AY60" s="185"/>
      <c r="AZ60" s="219"/>
      <c r="BA60" s="219"/>
      <c r="BD60" s="222"/>
      <c r="BE60" s="185"/>
      <c r="BF60" s="219"/>
      <c r="BG60" s="219"/>
      <c r="BI60" s="219"/>
      <c r="BJ60" s="219"/>
      <c r="BK60" s="213"/>
      <c r="BM60" s="185"/>
      <c r="BN60" s="218"/>
      <c r="BO60" s="218"/>
      <c r="BP60" s="179"/>
      <c r="BQ60" s="218"/>
      <c r="BR60" s="218"/>
      <c r="BS60" s="185"/>
      <c r="BT60" s="219"/>
      <c r="BU60" s="219"/>
      <c r="BX60" s="222"/>
      <c r="BY60" s="185"/>
      <c r="BZ60" s="219"/>
      <c r="CA60" s="219"/>
      <c r="CC60" s="219"/>
      <c r="CD60" s="219"/>
      <c r="CE60" s="185"/>
      <c r="CG60" s="185"/>
      <c r="CH60" s="218"/>
      <c r="CI60" s="218"/>
      <c r="CJ60" s="179"/>
      <c r="CK60" s="218"/>
      <c r="CL60" s="218"/>
      <c r="CM60" s="185"/>
      <c r="CN60" s="219"/>
      <c r="CO60" s="219"/>
      <c r="CR60" s="222"/>
      <c r="CS60" s="185"/>
      <c r="CT60" s="219"/>
      <c r="CU60" s="219"/>
      <c r="CW60" s="219"/>
      <c r="CX60" s="219"/>
      <c r="CY60" s="213"/>
      <c r="DA60" s="185"/>
      <c r="DB60" s="218"/>
      <c r="DC60" s="218"/>
      <c r="DD60" s="179"/>
      <c r="DE60" s="218"/>
      <c r="DF60" s="218"/>
      <c r="DG60" s="185"/>
      <c r="DH60" s="219"/>
      <c r="DI60" s="219"/>
      <c r="DL60" s="222"/>
      <c r="DM60" s="185"/>
      <c r="DN60" s="219"/>
      <c r="DO60" s="219"/>
      <c r="DQ60" s="219"/>
      <c r="DR60" s="219"/>
      <c r="DS60" s="213"/>
      <c r="DU60" s="185"/>
      <c r="DV60" s="218"/>
      <c r="DW60" s="218"/>
      <c r="DX60" s="179"/>
      <c r="DY60" s="218"/>
      <c r="DZ60" s="218"/>
      <c r="EA60" s="185"/>
      <c r="EC60" s="223"/>
      <c r="EF60" s="222"/>
      <c r="EG60" s="185"/>
      <c r="EH60" s="219"/>
      <c r="EI60" s="219"/>
      <c r="EK60" s="219"/>
      <c r="EL60" s="219"/>
      <c r="EM60" s="213"/>
      <c r="EO60" s="185"/>
      <c r="EP60" s="218"/>
      <c r="EQ60" s="218"/>
      <c r="ER60" s="179"/>
      <c r="ES60" s="218"/>
      <c r="ET60" s="218"/>
      <c r="EU60" s="185"/>
      <c r="EV60" s="219"/>
      <c r="EW60" s="219"/>
      <c r="EZ60" s="222"/>
      <c r="FA60" s="185"/>
      <c r="FB60" s="219"/>
      <c r="FC60" s="219"/>
      <c r="FE60" s="219"/>
      <c r="FF60" s="219"/>
      <c r="FG60" s="213"/>
      <c r="FI60" s="185"/>
      <c r="FJ60" s="218"/>
      <c r="FK60" s="218"/>
      <c r="FL60" s="179"/>
      <c r="FM60" s="218"/>
      <c r="FN60" s="218"/>
      <c r="FO60" s="185"/>
      <c r="FP60" s="219"/>
      <c r="FQ60" s="219"/>
      <c r="FT60" s="222"/>
      <c r="FU60" s="185"/>
      <c r="FV60" s="219"/>
      <c r="FW60" s="219"/>
      <c r="FY60" s="219"/>
      <c r="FZ60" s="219"/>
      <c r="GA60" s="213"/>
      <c r="GG60" s="219"/>
      <c r="GI60" s="224"/>
      <c r="GN60" s="222"/>
      <c r="GU60" s="213"/>
      <c r="HA60" s="219"/>
      <c r="HC60" s="224"/>
      <c r="HH60" s="222"/>
      <c r="HO60" s="213"/>
      <c r="HU60" s="219"/>
      <c r="HW60" s="224"/>
      <c r="IB60" s="222"/>
      <c r="II60" s="213"/>
      <c r="IO60" s="219"/>
      <c r="IQ60" s="224"/>
      <c r="IV60" s="222"/>
    </row>
    <row r="61" spans="2:262" s="217" customFormat="1" ht="13.5" customHeight="1" x14ac:dyDescent="0.25">
      <c r="B61" s="179"/>
      <c r="C61" s="213"/>
      <c r="E61" s="185"/>
      <c r="F61" s="218"/>
      <c r="G61" s="219"/>
      <c r="H61" s="179"/>
      <c r="I61" s="218"/>
      <c r="J61" s="219"/>
      <c r="K61" s="185"/>
      <c r="L61" s="219"/>
      <c r="M61" s="219"/>
      <c r="P61" s="222"/>
      <c r="Q61" s="185"/>
      <c r="R61" s="219"/>
      <c r="S61" s="219"/>
      <c r="U61" s="219"/>
      <c r="V61" s="219"/>
      <c r="W61" s="213"/>
      <c r="Y61" s="185"/>
      <c r="Z61" s="218"/>
      <c r="AA61" s="218"/>
      <c r="AB61" s="179"/>
      <c r="AC61" s="218"/>
      <c r="AD61" s="218"/>
      <c r="AE61" s="185"/>
      <c r="AF61" s="219"/>
      <c r="AG61" s="219"/>
      <c r="AJ61" s="222"/>
      <c r="AK61" s="185"/>
      <c r="AM61" s="219"/>
      <c r="AO61" s="219"/>
      <c r="AP61" s="219"/>
      <c r="AQ61" s="213"/>
      <c r="AS61" s="185"/>
      <c r="AT61" s="218"/>
      <c r="AU61" s="218"/>
      <c r="AV61" s="179"/>
      <c r="AW61" s="218"/>
      <c r="AX61" s="218"/>
      <c r="AY61" s="185"/>
      <c r="AZ61" s="219"/>
      <c r="BA61" s="219"/>
      <c r="BD61" s="222"/>
      <c r="BE61" s="185"/>
      <c r="BF61" s="219"/>
      <c r="BG61" s="219"/>
      <c r="BI61" s="219"/>
      <c r="BJ61" s="219"/>
      <c r="BK61" s="213"/>
      <c r="BM61" s="185"/>
      <c r="BN61" s="218"/>
      <c r="BO61" s="218"/>
      <c r="BP61" s="179"/>
      <c r="BQ61" s="218"/>
      <c r="BR61" s="218"/>
      <c r="BS61" s="185"/>
      <c r="BT61" s="219"/>
      <c r="BU61" s="219"/>
      <c r="BX61" s="222"/>
      <c r="BY61" s="185"/>
      <c r="BZ61" s="219"/>
      <c r="CA61" s="219"/>
      <c r="CC61" s="219"/>
      <c r="CD61" s="219"/>
      <c r="CE61" s="185"/>
      <c r="CG61" s="185"/>
      <c r="CH61" s="218"/>
      <c r="CI61" s="218"/>
      <c r="CJ61" s="179"/>
      <c r="CK61" s="218"/>
      <c r="CL61" s="218"/>
      <c r="CM61" s="185"/>
      <c r="CN61" s="219"/>
      <c r="CO61" s="219"/>
      <c r="CR61" s="222"/>
      <c r="CS61" s="185"/>
      <c r="CT61" s="219"/>
      <c r="CU61" s="219"/>
      <c r="CW61" s="219"/>
      <c r="CX61" s="219"/>
      <c r="CY61" s="213"/>
      <c r="DA61" s="185"/>
      <c r="DB61" s="218"/>
      <c r="DC61" s="218"/>
      <c r="DD61" s="179"/>
      <c r="DE61" s="218"/>
      <c r="DF61" s="218"/>
      <c r="DG61" s="185"/>
      <c r="DH61" s="219"/>
      <c r="DI61" s="219"/>
      <c r="DL61" s="222"/>
      <c r="DM61" s="185"/>
      <c r="DN61" s="219"/>
      <c r="DO61" s="219"/>
      <c r="DQ61" s="219"/>
      <c r="DR61" s="219"/>
      <c r="DS61" s="213"/>
      <c r="DU61" s="185"/>
      <c r="DV61" s="218"/>
      <c r="DW61" s="218"/>
      <c r="DX61" s="179"/>
      <c r="DY61" s="218"/>
      <c r="DZ61" s="218"/>
      <c r="EA61" s="185"/>
      <c r="EC61" s="223"/>
      <c r="EF61" s="222"/>
      <c r="EG61" s="185"/>
      <c r="EH61" s="219"/>
      <c r="EI61" s="219"/>
      <c r="EK61" s="219"/>
      <c r="EL61" s="219"/>
      <c r="EM61" s="213"/>
      <c r="EO61" s="185"/>
      <c r="EP61" s="218"/>
      <c r="EQ61" s="218"/>
      <c r="ER61" s="179"/>
      <c r="ES61" s="218"/>
      <c r="ET61" s="218"/>
      <c r="EU61" s="185"/>
      <c r="EV61" s="219"/>
      <c r="EW61" s="219"/>
      <c r="EZ61" s="222"/>
      <c r="FA61" s="185"/>
      <c r="FB61" s="219"/>
      <c r="FC61" s="219"/>
      <c r="FE61" s="219"/>
      <c r="FF61" s="219"/>
      <c r="FG61" s="213"/>
      <c r="FI61" s="185"/>
      <c r="FJ61" s="218"/>
      <c r="FK61" s="218"/>
      <c r="FL61" s="179"/>
      <c r="FM61" s="218"/>
      <c r="FN61" s="218"/>
      <c r="FO61" s="185"/>
      <c r="FP61" s="219"/>
      <c r="FQ61" s="219"/>
      <c r="FT61" s="222"/>
      <c r="FU61" s="185"/>
      <c r="FV61" s="219"/>
      <c r="FW61" s="219"/>
      <c r="FY61" s="219"/>
      <c r="FZ61" s="219"/>
      <c r="GA61" s="213"/>
      <c r="GG61" s="219"/>
      <c r="GI61" s="224"/>
      <c r="GN61" s="222"/>
      <c r="GU61" s="213"/>
      <c r="HA61" s="219"/>
      <c r="HC61" s="224"/>
      <c r="HH61" s="222"/>
      <c r="HO61" s="213"/>
      <c r="HU61" s="219"/>
      <c r="HW61" s="224"/>
      <c r="IB61" s="222"/>
      <c r="II61" s="213"/>
      <c r="IO61" s="219"/>
      <c r="IQ61" s="224"/>
      <c r="IV61" s="222"/>
    </row>
    <row r="62" spans="2:262" s="217" customFormat="1" ht="13.5" customHeight="1" x14ac:dyDescent="0.25">
      <c r="B62" s="179"/>
      <c r="C62" s="213"/>
      <c r="E62" s="185"/>
      <c r="F62" s="218"/>
      <c r="G62" s="219"/>
      <c r="H62" s="179"/>
      <c r="I62" s="218"/>
      <c r="J62" s="219"/>
      <c r="K62" s="185"/>
      <c r="L62" s="219"/>
      <c r="M62" s="219"/>
      <c r="P62" s="222"/>
      <c r="Q62" s="185"/>
      <c r="R62" s="219"/>
      <c r="S62" s="219"/>
      <c r="U62" s="219"/>
      <c r="V62" s="219"/>
      <c r="W62" s="213"/>
      <c r="Y62" s="185"/>
      <c r="Z62" s="218"/>
      <c r="AA62" s="218"/>
      <c r="AB62" s="179"/>
      <c r="AC62" s="218"/>
      <c r="AD62" s="218"/>
      <c r="AE62" s="185"/>
      <c r="AF62" s="219"/>
      <c r="AG62" s="219"/>
      <c r="AJ62" s="222"/>
      <c r="AK62" s="185"/>
      <c r="AM62" s="219"/>
      <c r="AO62" s="219"/>
      <c r="AP62" s="219"/>
      <c r="AQ62" s="213"/>
      <c r="AS62" s="185"/>
      <c r="AT62" s="218"/>
      <c r="AU62" s="218"/>
      <c r="AV62" s="179"/>
      <c r="AW62" s="218"/>
      <c r="AX62" s="218"/>
      <c r="AY62" s="185"/>
      <c r="AZ62" s="219"/>
      <c r="BA62" s="219"/>
      <c r="BD62" s="222"/>
      <c r="BE62" s="185"/>
      <c r="BF62" s="219"/>
      <c r="BG62" s="219"/>
      <c r="BI62" s="219"/>
      <c r="BJ62" s="219"/>
      <c r="BK62" s="213"/>
      <c r="BM62" s="185"/>
      <c r="BN62" s="218"/>
      <c r="BO62" s="218"/>
      <c r="BP62" s="179"/>
      <c r="BQ62" s="218"/>
      <c r="BR62" s="218"/>
      <c r="BS62" s="185"/>
      <c r="BT62" s="219"/>
      <c r="BU62" s="219"/>
      <c r="BX62" s="222"/>
      <c r="BY62" s="185"/>
      <c r="BZ62" s="219"/>
      <c r="CA62" s="219"/>
      <c r="CC62" s="219"/>
      <c r="CD62" s="219"/>
      <c r="CE62" s="185"/>
      <c r="CG62" s="185"/>
      <c r="CH62" s="218"/>
      <c r="CI62" s="218"/>
      <c r="CJ62" s="179"/>
      <c r="CK62" s="218"/>
      <c r="CL62" s="218"/>
      <c r="CM62" s="185"/>
      <c r="CN62" s="219"/>
      <c r="CO62" s="219"/>
      <c r="CR62" s="222"/>
      <c r="CS62" s="185"/>
      <c r="CT62" s="219"/>
      <c r="CU62" s="219"/>
      <c r="CW62" s="219"/>
      <c r="CX62" s="219"/>
      <c r="CY62" s="213"/>
      <c r="DA62" s="185"/>
      <c r="DB62" s="218"/>
      <c r="DC62" s="218"/>
      <c r="DD62" s="179"/>
      <c r="DE62" s="218"/>
      <c r="DF62" s="218"/>
      <c r="DG62" s="185"/>
      <c r="DH62" s="219"/>
      <c r="DI62" s="219"/>
      <c r="DL62" s="222"/>
      <c r="DM62" s="185"/>
      <c r="DN62" s="219"/>
      <c r="DO62" s="219"/>
      <c r="DQ62" s="219"/>
      <c r="DR62" s="219"/>
      <c r="DS62" s="213"/>
      <c r="DU62" s="185"/>
      <c r="DV62" s="218"/>
      <c r="DW62" s="218"/>
      <c r="DX62" s="179"/>
      <c r="DY62" s="218"/>
      <c r="DZ62" s="218"/>
      <c r="EA62" s="185"/>
      <c r="EC62" s="223"/>
      <c r="EF62" s="222"/>
      <c r="EG62" s="185"/>
      <c r="EH62" s="219"/>
      <c r="EI62" s="219"/>
      <c r="EK62" s="219"/>
      <c r="EL62" s="219"/>
      <c r="EM62" s="213"/>
      <c r="EO62" s="185"/>
      <c r="EP62" s="218"/>
      <c r="EQ62" s="218"/>
      <c r="ER62" s="179"/>
      <c r="ES62" s="218"/>
      <c r="ET62" s="218"/>
      <c r="EU62" s="185"/>
      <c r="EV62" s="219"/>
      <c r="EW62" s="219"/>
      <c r="EZ62" s="222"/>
      <c r="FA62" s="185"/>
      <c r="FB62" s="219"/>
      <c r="FC62" s="219"/>
      <c r="FE62" s="219"/>
      <c r="FF62" s="219"/>
      <c r="FG62" s="213"/>
      <c r="FI62" s="185"/>
      <c r="FJ62" s="218"/>
      <c r="FK62" s="218"/>
      <c r="FL62" s="179"/>
      <c r="FM62" s="218"/>
      <c r="FN62" s="218"/>
      <c r="FO62" s="185"/>
      <c r="FP62" s="219"/>
      <c r="FQ62" s="219"/>
      <c r="FT62" s="222"/>
      <c r="FU62" s="185"/>
      <c r="FV62" s="219"/>
      <c r="FW62" s="219"/>
      <c r="FY62" s="219"/>
      <c r="FZ62" s="219"/>
      <c r="GA62" s="213"/>
      <c r="GG62" s="219"/>
      <c r="GI62" s="224"/>
      <c r="GN62" s="222"/>
      <c r="GU62" s="213"/>
      <c r="HA62" s="219"/>
      <c r="HC62" s="224"/>
      <c r="HH62" s="222"/>
      <c r="HO62" s="213"/>
      <c r="HU62" s="219"/>
      <c r="HW62" s="224"/>
      <c r="IB62" s="222"/>
      <c r="II62" s="213"/>
      <c r="IO62" s="219"/>
      <c r="IQ62" s="224"/>
      <c r="IV62" s="222"/>
    </row>
    <row r="63" spans="2:262" s="217" customFormat="1" ht="13.5" customHeight="1" x14ac:dyDescent="0.25">
      <c r="B63" s="179"/>
      <c r="C63" s="213"/>
      <c r="E63" s="185"/>
      <c r="F63" s="218"/>
      <c r="G63" s="219"/>
      <c r="H63" s="179"/>
      <c r="I63" s="218"/>
      <c r="J63" s="219"/>
      <c r="K63" s="185"/>
      <c r="L63" s="219"/>
      <c r="M63" s="219"/>
      <c r="P63" s="222"/>
      <c r="Q63" s="185"/>
      <c r="R63" s="219"/>
      <c r="S63" s="219"/>
      <c r="U63" s="219"/>
      <c r="V63" s="219"/>
      <c r="W63" s="213"/>
      <c r="Y63" s="185"/>
      <c r="Z63" s="218"/>
      <c r="AA63" s="218"/>
      <c r="AB63" s="179"/>
      <c r="AC63" s="218"/>
      <c r="AD63" s="218"/>
      <c r="AE63" s="185"/>
      <c r="AF63" s="219"/>
      <c r="AG63" s="219"/>
      <c r="AJ63" s="222"/>
      <c r="AK63" s="185"/>
      <c r="AM63" s="219"/>
      <c r="AO63" s="219"/>
      <c r="AP63" s="219"/>
      <c r="AQ63" s="213"/>
      <c r="AS63" s="185"/>
      <c r="AT63" s="218"/>
      <c r="AU63" s="218"/>
      <c r="AV63" s="179"/>
      <c r="AW63" s="218"/>
      <c r="AX63" s="218"/>
      <c r="AY63" s="185"/>
      <c r="AZ63" s="219"/>
      <c r="BA63" s="219"/>
      <c r="BD63" s="222"/>
      <c r="BE63" s="185"/>
      <c r="BF63" s="219"/>
      <c r="BG63" s="219"/>
      <c r="BI63" s="219"/>
      <c r="BJ63" s="219"/>
      <c r="BK63" s="213"/>
      <c r="BM63" s="185"/>
      <c r="BN63" s="218"/>
      <c r="BO63" s="218"/>
      <c r="BP63" s="179"/>
      <c r="BQ63" s="218"/>
      <c r="BR63" s="218"/>
      <c r="BS63" s="185"/>
      <c r="BT63" s="219"/>
      <c r="BU63" s="219"/>
      <c r="BX63" s="222"/>
      <c r="BY63" s="185"/>
      <c r="BZ63" s="219"/>
      <c r="CA63" s="219"/>
      <c r="CC63" s="219"/>
      <c r="CD63" s="219"/>
      <c r="CE63" s="185"/>
      <c r="CG63" s="185"/>
      <c r="CH63" s="218"/>
      <c r="CI63" s="218"/>
      <c r="CJ63" s="179"/>
      <c r="CK63" s="218"/>
      <c r="CL63" s="218"/>
      <c r="CM63" s="185"/>
      <c r="CN63" s="219"/>
      <c r="CO63" s="219"/>
      <c r="CR63" s="222"/>
      <c r="CS63" s="185"/>
      <c r="CT63" s="219"/>
      <c r="CU63" s="219"/>
      <c r="CW63" s="219"/>
      <c r="CX63" s="219"/>
      <c r="CY63" s="213"/>
      <c r="DA63" s="185"/>
      <c r="DB63" s="218"/>
      <c r="DC63" s="218"/>
      <c r="DD63" s="179"/>
      <c r="DE63" s="218"/>
      <c r="DF63" s="218"/>
      <c r="DG63" s="185"/>
      <c r="DH63" s="219"/>
      <c r="DI63" s="219"/>
      <c r="DL63" s="222"/>
      <c r="DM63" s="185"/>
      <c r="DN63" s="219"/>
      <c r="DO63" s="219"/>
      <c r="DQ63" s="219"/>
      <c r="DR63" s="219"/>
      <c r="DS63" s="213"/>
      <c r="DU63" s="185"/>
      <c r="DV63" s="218"/>
      <c r="DW63" s="218"/>
      <c r="DX63" s="179"/>
      <c r="DY63" s="218"/>
      <c r="DZ63" s="218"/>
      <c r="EA63" s="185"/>
      <c r="EC63" s="223"/>
      <c r="EF63" s="222"/>
      <c r="EG63" s="185"/>
      <c r="EH63" s="219"/>
      <c r="EI63" s="219"/>
      <c r="EK63" s="219"/>
      <c r="EL63" s="219"/>
      <c r="EM63" s="213"/>
      <c r="EO63" s="185"/>
      <c r="EP63" s="218"/>
      <c r="EQ63" s="218"/>
      <c r="ER63" s="179"/>
      <c r="ES63" s="218"/>
      <c r="ET63" s="218"/>
      <c r="EU63" s="185"/>
      <c r="EV63" s="219"/>
      <c r="EW63" s="219"/>
      <c r="EZ63" s="222"/>
      <c r="FA63" s="185"/>
      <c r="FB63" s="219"/>
      <c r="FC63" s="219"/>
      <c r="FE63" s="219"/>
      <c r="FF63" s="219"/>
      <c r="FG63" s="213"/>
      <c r="FI63" s="185"/>
      <c r="FJ63" s="218"/>
      <c r="FK63" s="218"/>
      <c r="FL63" s="179"/>
      <c r="FM63" s="218"/>
      <c r="FN63" s="218"/>
      <c r="FO63" s="185"/>
      <c r="FP63" s="219"/>
      <c r="FQ63" s="219"/>
      <c r="FT63" s="222"/>
      <c r="FU63" s="185"/>
      <c r="FV63" s="219"/>
      <c r="FW63" s="219"/>
      <c r="FY63" s="219"/>
      <c r="FZ63" s="219"/>
      <c r="GA63" s="213"/>
      <c r="GG63" s="219"/>
      <c r="GI63" s="224"/>
      <c r="GN63" s="222"/>
      <c r="GU63" s="213"/>
      <c r="HA63" s="219"/>
      <c r="HC63" s="224"/>
      <c r="HH63" s="222"/>
      <c r="HO63" s="213"/>
      <c r="HU63" s="219"/>
      <c r="HW63" s="224"/>
      <c r="IB63" s="222"/>
      <c r="II63" s="213"/>
      <c r="IO63" s="219"/>
      <c r="IQ63" s="224"/>
      <c r="IV63" s="222"/>
    </row>
    <row r="64" spans="2:262" s="217" customFormat="1" ht="13.5" customHeight="1" x14ac:dyDescent="0.25">
      <c r="B64" s="179"/>
      <c r="C64" s="213"/>
      <c r="E64" s="185"/>
      <c r="F64" s="218"/>
      <c r="G64" s="219"/>
      <c r="H64" s="179"/>
      <c r="I64" s="218"/>
      <c r="J64" s="219"/>
      <c r="K64" s="185"/>
      <c r="L64" s="219"/>
      <c r="M64" s="219"/>
      <c r="P64" s="222"/>
      <c r="Q64" s="185"/>
      <c r="R64" s="219"/>
      <c r="S64" s="219"/>
      <c r="U64" s="219"/>
      <c r="V64" s="219"/>
      <c r="W64" s="213"/>
      <c r="Y64" s="185"/>
      <c r="Z64" s="218"/>
      <c r="AA64" s="218"/>
      <c r="AB64" s="179"/>
      <c r="AC64" s="218"/>
      <c r="AD64" s="218"/>
      <c r="AE64" s="185"/>
      <c r="AF64" s="219"/>
      <c r="AG64" s="219"/>
      <c r="AJ64" s="222"/>
      <c r="AK64" s="185"/>
      <c r="AM64" s="219"/>
      <c r="AO64" s="219"/>
      <c r="AP64" s="219"/>
      <c r="AQ64" s="213"/>
      <c r="AS64" s="185"/>
      <c r="AT64" s="218"/>
      <c r="AU64" s="218"/>
      <c r="AV64" s="179"/>
      <c r="AW64" s="218"/>
      <c r="AX64" s="218"/>
      <c r="AY64" s="185"/>
      <c r="AZ64" s="219"/>
      <c r="BA64" s="219"/>
      <c r="BD64" s="222"/>
      <c r="BE64" s="185"/>
      <c r="BF64" s="219"/>
      <c r="BG64" s="219"/>
      <c r="BI64" s="219"/>
      <c r="BJ64" s="219"/>
      <c r="BK64" s="213"/>
      <c r="BM64" s="185"/>
      <c r="BN64" s="218"/>
      <c r="BO64" s="218"/>
      <c r="BP64" s="179"/>
      <c r="BQ64" s="218"/>
      <c r="BR64" s="218"/>
      <c r="BS64" s="185"/>
      <c r="BT64" s="219"/>
      <c r="BU64" s="219"/>
      <c r="BX64" s="222"/>
      <c r="BY64" s="185"/>
      <c r="BZ64" s="219"/>
      <c r="CA64" s="219"/>
      <c r="CC64" s="219"/>
      <c r="CD64" s="219"/>
      <c r="CE64" s="185"/>
      <c r="CG64" s="185"/>
      <c r="CH64" s="218"/>
      <c r="CI64" s="218"/>
      <c r="CJ64" s="179"/>
      <c r="CK64" s="218"/>
      <c r="CL64" s="218"/>
      <c r="CM64" s="185"/>
      <c r="CN64" s="219"/>
      <c r="CO64" s="219"/>
      <c r="CR64" s="222"/>
      <c r="CS64" s="185"/>
      <c r="CT64" s="219"/>
      <c r="CU64" s="219"/>
      <c r="CW64" s="219"/>
      <c r="CX64" s="219"/>
      <c r="CY64" s="213"/>
      <c r="DA64" s="185"/>
      <c r="DB64" s="218"/>
      <c r="DC64" s="218"/>
      <c r="DD64" s="179"/>
      <c r="DE64" s="218"/>
      <c r="DF64" s="218"/>
      <c r="DG64" s="185"/>
      <c r="DH64" s="219"/>
      <c r="DI64" s="219"/>
      <c r="DL64" s="222"/>
      <c r="DM64" s="185"/>
      <c r="DN64" s="219"/>
      <c r="DO64" s="219"/>
      <c r="DQ64" s="219"/>
      <c r="DR64" s="219"/>
      <c r="DS64" s="213"/>
      <c r="DU64" s="185"/>
      <c r="DV64" s="218"/>
      <c r="DW64" s="218"/>
      <c r="DX64" s="179"/>
      <c r="DY64" s="218"/>
      <c r="DZ64" s="218"/>
      <c r="EA64" s="185"/>
      <c r="EC64" s="223"/>
      <c r="EF64" s="222"/>
      <c r="EG64" s="185"/>
      <c r="EH64" s="219"/>
      <c r="EI64" s="219"/>
      <c r="EK64" s="219"/>
      <c r="EL64" s="219"/>
      <c r="EM64" s="213"/>
      <c r="EO64" s="185"/>
      <c r="EP64" s="218"/>
      <c r="EQ64" s="218"/>
      <c r="ER64" s="179"/>
      <c r="ES64" s="218"/>
      <c r="ET64" s="218"/>
      <c r="EU64" s="185"/>
      <c r="EV64" s="219"/>
      <c r="EW64" s="219"/>
      <c r="EZ64" s="222"/>
      <c r="FA64" s="185"/>
      <c r="FB64" s="219"/>
      <c r="FC64" s="219"/>
      <c r="FE64" s="219"/>
      <c r="FF64" s="219"/>
      <c r="FG64" s="213"/>
      <c r="FI64" s="185"/>
      <c r="FJ64" s="218"/>
      <c r="FK64" s="218"/>
      <c r="FL64" s="179"/>
      <c r="FM64" s="218"/>
      <c r="FN64" s="218"/>
      <c r="FO64" s="185"/>
      <c r="FP64" s="219"/>
      <c r="FQ64" s="219"/>
      <c r="FT64" s="222"/>
      <c r="FU64" s="185"/>
      <c r="FV64" s="219"/>
      <c r="FW64" s="219"/>
      <c r="FY64" s="219"/>
      <c r="FZ64" s="219"/>
      <c r="GA64" s="213"/>
      <c r="GG64" s="219"/>
      <c r="GI64" s="224"/>
      <c r="GN64" s="222"/>
      <c r="GU64" s="213"/>
      <c r="HA64" s="219"/>
      <c r="HC64" s="224"/>
      <c r="HH64" s="222"/>
      <c r="HO64" s="213"/>
      <c r="HU64" s="219"/>
      <c r="HW64" s="224"/>
      <c r="IB64" s="222"/>
      <c r="II64" s="213"/>
      <c r="IO64" s="219"/>
      <c r="IQ64" s="224"/>
      <c r="IV64" s="222"/>
    </row>
    <row r="65" spans="2:256" s="217" customFormat="1" ht="13.5" customHeight="1" x14ac:dyDescent="0.25">
      <c r="B65" s="179"/>
      <c r="C65" s="213"/>
      <c r="E65" s="185"/>
      <c r="F65" s="218"/>
      <c r="G65" s="219"/>
      <c r="H65" s="179"/>
      <c r="I65" s="218"/>
      <c r="J65" s="219"/>
      <c r="K65" s="185"/>
      <c r="L65" s="219"/>
      <c r="M65" s="219"/>
      <c r="P65" s="222"/>
      <c r="Q65" s="185"/>
      <c r="R65" s="219"/>
      <c r="S65" s="219"/>
      <c r="U65" s="219"/>
      <c r="V65" s="219"/>
      <c r="W65" s="213"/>
      <c r="Y65" s="185"/>
      <c r="Z65" s="218"/>
      <c r="AA65" s="218"/>
      <c r="AB65" s="179"/>
      <c r="AC65" s="218"/>
      <c r="AD65" s="218"/>
      <c r="AE65" s="185"/>
      <c r="AF65" s="219"/>
      <c r="AG65" s="219"/>
      <c r="AJ65" s="222"/>
      <c r="AK65" s="185"/>
      <c r="AM65" s="219"/>
      <c r="AO65" s="219"/>
      <c r="AP65" s="219"/>
      <c r="AQ65" s="213"/>
      <c r="AS65" s="185"/>
      <c r="AT65" s="218"/>
      <c r="AU65" s="218"/>
      <c r="AV65" s="179"/>
      <c r="AW65" s="218"/>
      <c r="AX65" s="218"/>
      <c r="AY65" s="185"/>
      <c r="AZ65" s="219"/>
      <c r="BA65" s="219"/>
      <c r="BD65" s="222"/>
      <c r="BE65" s="185"/>
      <c r="BF65" s="219"/>
      <c r="BG65" s="219"/>
      <c r="BI65" s="219"/>
      <c r="BJ65" s="219"/>
      <c r="BK65" s="213"/>
      <c r="BM65" s="185"/>
      <c r="BN65" s="218"/>
      <c r="BO65" s="218"/>
      <c r="BP65" s="179"/>
      <c r="BQ65" s="218"/>
      <c r="BR65" s="218"/>
      <c r="BS65" s="185"/>
      <c r="BT65" s="219"/>
      <c r="BU65" s="219"/>
      <c r="BX65" s="222"/>
      <c r="BY65" s="185"/>
      <c r="BZ65" s="219"/>
      <c r="CA65" s="219"/>
      <c r="CC65" s="219"/>
      <c r="CD65" s="219"/>
      <c r="CE65" s="185"/>
      <c r="CG65" s="185"/>
      <c r="CH65" s="218"/>
      <c r="CI65" s="218"/>
      <c r="CJ65" s="179"/>
      <c r="CK65" s="218"/>
      <c r="CL65" s="218"/>
      <c r="CM65" s="185"/>
      <c r="CN65" s="219"/>
      <c r="CO65" s="219"/>
      <c r="CR65" s="222"/>
      <c r="CS65" s="185"/>
      <c r="CT65" s="219"/>
      <c r="CU65" s="219"/>
      <c r="CW65" s="219"/>
      <c r="CX65" s="219"/>
      <c r="CY65" s="213"/>
      <c r="DA65" s="185"/>
      <c r="DB65" s="218"/>
      <c r="DC65" s="218"/>
      <c r="DD65" s="179"/>
      <c r="DE65" s="218"/>
      <c r="DF65" s="218"/>
      <c r="DG65" s="185"/>
      <c r="DH65" s="219"/>
      <c r="DI65" s="219"/>
      <c r="DL65" s="222"/>
      <c r="DM65" s="185"/>
      <c r="DN65" s="219"/>
      <c r="DO65" s="219"/>
      <c r="DQ65" s="219"/>
      <c r="DR65" s="219"/>
      <c r="DS65" s="213"/>
      <c r="DU65" s="185"/>
      <c r="DV65" s="218"/>
      <c r="DW65" s="218"/>
      <c r="DX65" s="179"/>
      <c r="DY65" s="218"/>
      <c r="DZ65" s="218"/>
      <c r="EA65" s="185"/>
      <c r="EC65" s="223"/>
      <c r="EF65" s="222"/>
      <c r="EG65" s="185"/>
      <c r="EH65" s="219"/>
      <c r="EI65" s="219"/>
      <c r="EK65" s="219"/>
      <c r="EL65" s="219"/>
      <c r="EM65" s="213"/>
      <c r="EO65" s="185"/>
      <c r="EP65" s="218"/>
      <c r="EQ65" s="218"/>
      <c r="ER65" s="179"/>
      <c r="ES65" s="218"/>
      <c r="ET65" s="218"/>
      <c r="EU65" s="185"/>
      <c r="EV65" s="219"/>
      <c r="EW65" s="219"/>
      <c r="EZ65" s="222"/>
      <c r="FA65" s="185"/>
      <c r="FB65" s="219"/>
      <c r="FC65" s="219"/>
      <c r="FE65" s="219"/>
      <c r="FF65" s="219"/>
      <c r="FG65" s="213"/>
      <c r="FI65" s="185"/>
      <c r="FJ65" s="218"/>
      <c r="FK65" s="218"/>
      <c r="FL65" s="179"/>
      <c r="FM65" s="218"/>
      <c r="FN65" s="218"/>
      <c r="FO65" s="185"/>
      <c r="FP65" s="219"/>
      <c r="FQ65" s="219"/>
      <c r="FT65" s="222"/>
      <c r="FU65" s="185"/>
      <c r="FV65" s="219"/>
      <c r="FW65" s="219"/>
      <c r="FY65" s="219"/>
      <c r="FZ65" s="219"/>
      <c r="GA65" s="213"/>
      <c r="GG65" s="219"/>
      <c r="GI65" s="224"/>
      <c r="GN65" s="222"/>
      <c r="GU65" s="213"/>
      <c r="HA65" s="219"/>
      <c r="HC65" s="224"/>
      <c r="HH65" s="222"/>
      <c r="HO65" s="213"/>
      <c r="HU65" s="219"/>
      <c r="HW65" s="224"/>
      <c r="IB65" s="222"/>
      <c r="II65" s="213"/>
      <c r="IO65" s="219"/>
      <c r="IQ65" s="224"/>
      <c r="IV65" s="222"/>
    </row>
    <row r="66" spans="2:256" s="217" customFormat="1" ht="13.5" customHeight="1" x14ac:dyDescent="0.25">
      <c r="B66" s="179"/>
      <c r="C66" s="213"/>
      <c r="E66" s="185"/>
      <c r="F66" s="218"/>
      <c r="G66" s="219"/>
      <c r="H66" s="179"/>
      <c r="I66" s="218"/>
      <c r="J66" s="219"/>
      <c r="K66" s="185"/>
      <c r="L66" s="219"/>
      <c r="M66" s="219"/>
      <c r="P66" s="222"/>
      <c r="Q66" s="185"/>
      <c r="R66" s="219"/>
      <c r="S66" s="219"/>
      <c r="U66" s="219"/>
      <c r="V66" s="219"/>
      <c r="W66" s="213"/>
      <c r="Y66" s="185"/>
      <c r="Z66" s="218"/>
      <c r="AA66" s="218"/>
      <c r="AB66" s="179"/>
      <c r="AC66" s="218"/>
      <c r="AD66" s="218"/>
      <c r="AE66" s="185"/>
      <c r="AF66" s="219"/>
      <c r="AG66" s="219"/>
      <c r="AJ66" s="222"/>
      <c r="AK66" s="185"/>
      <c r="AM66" s="219"/>
      <c r="AO66" s="219"/>
      <c r="AP66" s="219"/>
      <c r="AQ66" s="213"/>
      <c r="AS66" s="185"/>
      <c r="AT66" s="218"/>
      <c r="AU66" s="218"/>
      <c r="AV66" s="179"/>
      <c r="AW66" s="218"/>
      <c r="AX66" s="218"/>
      <c r="AY66" s="185"/>
      <c r="AZ66" s="219"/>
      <c r="BA66" s="219"/>
      <c r="BD66" s="222"/>
      <c r="BE66" s="185"/>
      <c r="BF66" s="219"/>
      <c r="BG66" s="219"/>
      <c r="BI66" s="219"/>
      <c r="BJ66" s="219"/>
      <c r="BK66" s="213"/>
      <c r="BM66" s="185"/>
      <c r="BN66" s="218"/>
      <c r="BO66" s="218"/>
      <c r="BP66" s="179"/>
      <c r="BQ66" s="218"/>
      <c r="BR66" s="218"/>
      <c r="BS66" s="185"/>
      <c r="BT66" s="219"/>
      <c r="BU66" s="219"/>
      <c r="BX66" s="222"/>
      <c r="BY66" s="185"/>
      <c r="BZ66" s="219"/>
      <c r="CA66" s="219"/>
      <c r="CC66" s="219"/>
      <c r="CD66" s="219"/>
      <c r="CE66" s="185"/>
      <c r="CG66" s="185"/>
      <c r="CH66" s="218"/>
      <c r="CI66" s="218"/>
      <c r="CJ66" s="179"/>
      <c r="CK66" s="218"/>
      <c r="CL66" s="218"/>
      <c r="CM66" s="185"/>
      <c r="CN66" s="219"/>
      <c r="CO66" s="219"/>
      <c r="CR66" s="222"/>
      <c r="CS66" s="185"/>
      <c r="CT66" s="219"/>
      <c r="CU66" s="219"/>
      <c r="CW66" s="219"/>
      <c r="CX66" s="219"/>
      <c r="CY66" s="213"/>
      <c r="DA66" s="185"/>
      <c r="DB66" s="218"/>
      <c r="DC66" s="218"/>
      <c r="DD66" s="179"/>
      <c r="DE66" s="218"/>
      <c r="DF66" s="218"/>
      <c r="DG66" s="185"/>
      <c r="DH66" s="219"/>
      <c r="DI66" s="219"/>
      <c r="DL66" s="222"/>
      <c r="DM66" s="185"/>
      <c r="DN66" s="219"/>
      <c r="DO66" s="219"/>
      <c r="DQ66" s="219"/>
      <c r="DR66" s="219"/>
      <c r="DS66" s="213"/>
      <c r="DU66" s="185"/>
      <c r="DV66" s="218"/>
      <c r="DW66" s="218"/>
      <c r="DX66" s="179"/>
      <c r="DY66" s="218"/>
      <c r="DZ66" s="218"/>
      <c r="EA66" s="185"/>
      <c r="EC66" s="223"/>
      <c r="EF66" s="222"/>
      <c r="EG66" s="185"/>
      <c r="EH66" s="219"/>
      <c r="EI66" s="219"/>
      <c r="EK66" s="219"/>
      <c r="EL66" s="219"/>
      <c r="EM66" s="213"/>
      <c r="EO66" s="185"/>
      <c r="EP66" s="218"/>
      <c r="EQ66" s="218"/>
      <c r="ER66" s="179"/>
      <c r="ES66" s="218"/>
      <c r="ET66" s="218"/>
      <c r="EU66" s="185"/>
      <c r="EV66" s="219"/>
      <c r="EW66" s="219"/>
      <c r="EZ66" s="222"/>
      <c r="FA66" s="185"/>
      <c r="FB66" s="219"/>
      <c r="FC66" s="219"/>
      <c r="FE66" s="219"/>
      <c r="FF66" s="219"/>
      <c r="FG66" s="213"/>
      <c r="FI66" s="185"/>
      <c r="FJ66" s="218"/>
      <c r="FK66" s="218"/>
      <c r="FL66" s="179"/>
      <c r="FM66" s="218"/>
      <c r="FN66" s="218"/>
      <c r="FO66" s="185"/>
      <c r="FP66" s="219"/>
      <c r="FQ66" s="219"/>
      <c r="FT66" s="222"/>
      <c r="FU66" s="185"/>
      <c r="FV66" s="219"/>
      <c r="FW66" s="219"/>
      <c r="FY66" s="219"/>
      <c r="FZ66" s="219"/>
      <c r="GA66" s="213"/>
      <c r="GG66" s="219"/>
      <c r="GI66" s="224"/>
      <c r="GN66" s="222"/>
      <c r="GU66" s="213"/>
      <c r="HA66" s="219"/>
      <c r="HC66" s="224"/>
      <c r="HH66" s="222"/>
      <c r="HO66" s="213"/>
      <c r="HU66" s="219"/>
      <c r="HW66" s="224"/>
      <c r="IB66" s="222"/>
      <c r="II66" s="213"/>
      <c r="IO66" s="219"/>
      <c r="IQ66" s="224"/>
      <c r="IV66" s="222"/>
    </row>
    <row r="67" spans="2:256" s="217" customFormat="1" ht="13.5" customHeight="1" x14ac:dyDescent="0.25">
      <c r="B67" s="179"/>
      <c r="C67" s="213"/>
      <c r="E67" s="185"/>
      <c r="F67" s="218"/>
      <c r="G67" s="219"/>
      <c r="H67" s="179"/>
      <c r="I67" s="218"/>
      <c r="J67" s="219"/>
      <c r="K67" s="185"/>
      <c r="L67" s="219"/>
      <c r="M67" s="219"/>
      <c r="P67" s="222"/>
      <c r="Q67" s="185"/>
      <c r="R67" s="219"/>
      <c r="S67" s="219"/>
      <c r="U67" s="219"/>
      <c r="V67" s="219"/>
      <c r="W67" s="213"/>
      <c r="Y67" s="185"/>
      <c r="Z67" s="218"/>
      <c r="AA67" s="218"/>
      <c r="AB67" s="179"/>
      <c r="AC67" s="218"/>
      <c r="AD67" s="218"/>
      <c r="AE67" s="185"/>
      <c r="AF67" s="219"/>
      <c r="AG67" s="219"/>
      <c r="AJ67" s="222"/>
      <c r="AK67" s="185"/>
      <c r="AM67" s="219"/>
      <c r="AO67" s="219"/>
      <c r="AP67" s="219"/>
      <c r="AQ67" s="213"/>
      <c r="AS67" s="185"/>
      <c r="AT67" s="218"/>
      <c r="AU67" s="218"/>
      <c r="AV67" s="179"/>
      <c r="AW67" s="218"/>
      <c r="AX67" s="218"/>
      <c r="AY67" s="185"/>
      <c r="AZ67" s="219"/>
      <c r="BA67" s="219"/>
      <c r="BD67" s="222"/>
      <c r="BE67" s="185"/>
      <c r="BF67" s="219"/>
      <c r="BG67" s="219"/>
      <c r="BI67" s="219"/>
      <c r="BJ67" s="219"/>
      <c r="BK67" s="213"/>
      <c r="BM67" s="185"/>
      <c r="BN67" s="218"/>
      <c r="BO67" s="218"/>
      <c r="BP67" s="179"/>
      <c r="BQ67" s="218"/>
      <c r="BR67" s="218"/>
      <c r="BS67" s="185"/>
      <c r="BT67" s="219"/>
      <c r="BU67" s="219"/>
      <c r="BX67" s="222"/>
      <c r="BY67" s="185"/>
      <c r="BZ67" s="219"/>
      <c r="CA67" s="219"/>
      <c r="CC67" s="219"/>
      <c r="CD67" s="219"/>
      <c r="CE67" s="185"/>
      <c r="CG67" s="185"/>
      <c r="CH67" s="218"/>
      <c r="CI67" s="218"/>
      <c r="CJ67" s="179"/>
      <c r="CK67" s="218"/>
      <c r="CL67" s="218"/>
      <c r="CM67" s="185"/>
      <c r="CN67" s="219"/>
      <c r="CO67" s="219"/>
      <c r="CR67" s="222"/>
      <c r="CS67" s="185"/>
      <c r="CT67" s="219"/>
      <c r="CU67" s="219"/>
      <c r="CW67" s="219"/>
      <c r="CX67" s="219"/>
      <c r="CY67" s="213"/>
      <c r="DA67" s="185"/>
      <c r="DB67" s="218"/>
      <c r="DC67" s="218"/>
      <c r="DD67" s="179"/>
      <c r="DE67" s="218"/>
      <c r="DF67" s="218"/>
      <c r="DG67" s="185"/>
      <c r="DH67" s="219"/>
      <c r="DI67" s="219"/>
      <c r="DL67" s="222"/>
      <c r="DM67" s="185"/>
      <c r="DN67" s="219"/>
      <c r="DO67" s="219"/>
      <c r="DQ67" s="219"/>
      <c r="DR67" s="219"/>
      <c r="DS67" s="213"/>
      <c r="DU67" s="185"/>
      <c r="DV67" s="218"/>
      <c r="DW67" s="218"/>
      <c r="DX67" s="179"/>
      <c r="DY67" s="218"/>
      <c r="DZ67" s="218"/>
      <c r="EA67" s="185"/>
      <c r="EC67" s="223"/>
      <c r="EF67" s="222"/>
      <c r="EG67" s="185"/>
      <c r="EH67" s="219"/>
      <c r="EI67" s="219"/>
      <c r="EK67" s="219"/>
      <c r="EL67" s="219"/>
      <c r="EM67" s="213"/>
      <c r="EO67" s="185"/>
      <c r="EP67" s="218"/>
      <c r="EQ67" s="218"/>
      <c r="ER67" s="179"/>
      <c r="ES67" s="218"/>
      <c r="ET67" s="218"/>
      <c r="EU67" s="185"/>
      <c r="EV67" s="219"/>
      <c r="EW67" s="219"/>
      <c r="EZ67" s="222"/>
      <c r="FA67" s="185"/>
      <c r="FB67" s="219"/>
      <c r="FC67" s="219"/>
      <c r="FE67" s="219"/>
      <c r="FF67" s="219"/>
      <c r="FG67" s="213"/>
      <c r="FI67" s="185"/>
      <c r="FJ67" s="218"/>
      <c r="FK67" s="218"/>
      <c r="FL67" s="179"/>
      <c r="FM67" s="218"/>
      <c r="FN67" s="218"/>
      <c r="FO67" s="185"/>
      <c r="FP67" s="219"/>
      <c r="FQ67" s="219"/>
      <c r="FT67" s="222"/>
      <c r="FU67" s="185"/>
      <c r="FV67" s="219"/>
      <c r="FW67" s="219"/>
      <c r="FY67" s="219"/>
      <c r="FZ67" s="219"/>
      <c r="GA67" s="213"/>
      <c r="GG67" s="219"/>
      <c r="GI67" s="224"/>
      <c r="GN67" s="222"/>
      <c r="GU67" s="213"/>
      <c r="HA67" s="219"/>
      <c r="HC67" s="224"/>
      <c r="HH67" s="222"/>
      <c r="HO67" s="213"/>
      <c r="HU67" s="219"/>
      <c r="HW67" s="224"/>
      <c r="IB67" s="222"/>
      <c r="II67" s="213"/>
      <c r="IO67" s="219"/>
      <c r="IQ67" s="224"/>
      <c r="IV67" s="222"/>
    </row>
    <row r="68" spans="2:256" s="217" customFormat="1" ht="13.5" customHeight="1" x14ac:dyDescent="0.25">
      <c r="B68" s="179"/>
      <c r="C68" s="213"/>
      <c r="E68" s="185"/>
      <c r="F68" s="218"/>
      <c r="G68" s="219"/>
      <c r="H68" s="179"/>
      <c r="I68" s="218"/>
      <c r="J68" s="219"/>
      <c r="K68" s="185"/>
      <c r="L68" s="219"/>
      <c r="M68" s="219"/>
      <c r="P68" s="222"/>
      <c r="Q68" s="185"/>
      <c r="R68" s="219"/>
      <c r="S68" s="219"/>
      <c r="U68" s="219"/>
      <c r="V68" s="219"/>
      <c r="W68" s="213"/>
      <c r="Y68" s="185"/>
      <c r="Z68" s="218"/>
      <c r="AA68" s="218"/>
      <c r="AB68" s="179"/>
      <c r="AC68" s="218"/>
      <c r="AD68" s="218"/>
      <c r="AE68" s="185"/>
      <c r="AF68" s="219"/>
      <c r="AG68" s="219"/>
      <c r="AJ68" s="222"/>
      <c r="AK68" s="185"/>
      <c r="AM68" s="219"/>
      <c r="AO68" s="219"/>
      <c r="AP68" s="219"/>
      <c r="AQ68" s="213"/>
      <c r="AS68" s="185"/>
      <c r="AT68" s="218"/>
      <c r="AU68" s="218"/>
      <c r="AV68" s="179"/>
      <c r="AW68" s="218"/>
      <c r="AX68" s="218"/>
      <c r="AY68" s="185"/>
      <c r="AZ68" s="219"/>
      <c r="BA68" s="219"/>
      <c r="BD68" s="222"/>
      <c r="BE68" s="185"/>
      <c r="BF68" s="219"/>
      <c r="BG68" s="219"/>
      <c r="BI68" s="219"/>
      <c r="BJ68" s="219"/>
      <c r="BK68" s="213"/>
      <c r="BM68" s="185"/>
      <c r="BN68" s="218"/>
      <c r="BO68" s="218"/>
      <c r="BP68" s="179"/>
      <c r="BQ68" s="218"/>
      <c r="BR68" s="218"/>
      <c r="BS68" s="185"/>
      <c r="BT68" s="219"/>
      <c r="BU68" s="219"/>
      <c r="BX68" s="222"/>
      <c r="BY68" s="185"/>
      <c r="BZ68" s="219"/>
      <c r="CA68" s="219"/>
      <c r="CC68" s="219"/>
      <c r="CD68" s="219"/>
      <c r="CE68" s="185"/>
      <c r="CG68" s="185"/>
      <c r="CH68" s="218"/>
      <c r="CI68" s="218"/>
      <c r="CJ68" s="179"/>
      <c r="CK68" s="218"/>
      <c r="CL68" s="218"/>
      <c r="CM68" s="185"/>
      <c r="CN68" s="219"/>
      <c r="CO68" s="219"/>
      <c r="CR68" s="222"/>
      <c r="CS68" s="185"/>
      <c r="CT68" s="219"/>
      <c r="CU68" s="219"/>
      <c r="CW68" s="219"/>
      <c r="CX68" s="219"/>
      <c r="CY68" s="213"/>
      <c r="DA68" s="185"/>
      <c r="DB68" s="218"/>
      <c r="DC68" s="218"/>
      <c r="DD68" s="179"/>
      <c r="DE68" s="218"/>
      <c r="DF68" s="218"/>
      <c r="DG68" s="185"/>
      <c r="DH68" s="219"/>
      <c r="DI68" s="219"/>
      <c r="DL68" s="222"/>
      <c r="DM68" s="185"/>
      <c r="DN68" s="219"/>
      <c r="DO68" s="219"/>
      <c r="DQ68" s="219"/>
      <c r="DR68" s="219"/>
      <c r="DS68" s="213"/>
      <c r="DU68" s="185"/>
      <c r="DV68" s="218"/>
      <c r="DW68" s="218"/>
      <c r="DX68" s="179"/>
      <c r="DY68" s="218"/>
      <c r="DZ68" s="218"/>
      <c r="EA68" s="185"/>
      <c r="EC68" s="223"/>
      <c r="EF68" s="222"/>
      <c r="EG68" s="185"/>
      <c r="EH68" s="219"/>
      <c r="EI68" s="219"/>
      <c r="EK68" s="219"/>
      <c r="EL68" s="219"/>
      <c r="EM68" s="213"/>
      <c r="EO68" s="185"/>
      <c r="EP68" s="218"/>
      <c r="EQ68" s="218"/>
      <c r="ER68" s="179"/>
      <c r="ES68" s="218"/>
      <c r="ET68" s="218"/>
      <c r="EU68" s="185"/>
      <c r="EV68" s="219"/>
      <c r="EW68" s="219"/>
      <c r="EZ68" s="222"/>
      <c r="FA68" s="185"/>
      <c r="FB68" s="219"/>
      <c r="FC68" s="219"/>
      <c r="FE68" s="219"/>
      <c r="FF68" s="219"/>
      <c r="FG68" s="213"/>
      <c r="FI68" s="185"/>
      <c r="FJ68" s="218"/>
      <c r="FK68" s="218"/>
      <c r="FL68" s="179"/>
      <c r="FM68" s="218"/>
      <c r="FN68" s="218"/>
      <c r="FO68" s="185"/>
      <c r="FP68" s="219"/>
      <c r="FQ68" s="219"/>
      <c r="FT68" s="222"/>
      <c r="FU68" s="185"/>
      <c r="FV68" s="219"/>
      <c r="FW68" s="219"/>
      <c r="FY68" s="219"/>
      <c r="FZ68" s="219"/>
      <c r="GA68" s="213"/>
      <c r="GI68" s="224"/>
      <c r="GN68" s="222"/>
      <c r="GU68" s="213"/>
      <c r="HC68" s="224"/>
      <c r="HH68" s="222"/>
      <c r="HO68" s="213"/>
      <c r="HW68" s="224"/>
      <c r="IB68" s="222"/>
      <c r="II68" s="213"/>
      <c r="IQ68" s="224"/>
      <c r="IV68" s="222"/>
    </row>
    <row r="69" spans="2:256" s="217" customFormat="1" ht="13.5" customHeight="1" x14ac:dyDescent="0.25">
      <c r="B69" s="179"/>
      <c r="C69" s="213"/>
      <c r="E69" s="185"/>
      <c r="F69" s="218"/>
      <c r="G69" s="219"/>
      <c r="H69" s="179"/>
      <c r="I69" s="218"/>
      <c r="J69" s="219"/>
      <c r="K69" s="185"/>
      <c r="L69" s="219"/>
      <c r="M69" s="219"/>
      <c r="P69" s="222"/>
      <c r="Q69" s="185"/>
      <c r="R69" s="219"/>
      <c r="S69" s="219"/>
      <c r="U69" s="219"/>
      <c r="V69" s="219"/>
      <c r="W69" s="213"/>
      <c r="Y69" s="185"/>
      <c r="Z69" s="218"/>
      <c r="AA69" s="218"/>
      <c r="AB69" s="179"/>
      <c r="AC69" s="218"/>
      <c r="AD69" s="218"/>
      <c r="AE69" s="185"/>
      <c r="AF69" s="219"/>
      <c r="AG69" s="219"/>
      <c r="AJ69" s="222"/>
      <c r="AK69" s="185"/>
      <c r="AM69" s="219"/>
      <c r="AO69" s="219"/>
      <c r="AP69" s="219"/>
      <c r="AQ69" s="213"/>
      <c r="AS69" s="185"/>
      <c r="AT69" s="218"/>
      <c r="AU69" s="218"/>
      <c r="AV69" s="179"/>
      <c r="AW69" s="218"/>
      <c r="AX69" s="218"/>
      <c r="AY69" s="185"/>
      <c r="AZ69" s="219"/>
      <c r="BA69" s="219"/>
      <c r="BD69" s="222"/>
      <c r="BE69" s="185"/>
      <c r="BF69" s="219"/>
      <c r="BG69" s="219"/>
      <c r="BI69" s="219"/>
      <c r="BJ69" s="219"/>
      <c r="BK69" s="213"/>
      <c r="BM69" s="185"/>
      <c r="BN69" s="218"/>
      <c r="BO69" s="218"/>
      <c r="BP69" s="179"/>
      <c r="BQ69" s="218"/>
      <c r="BR69" s="218"/>
      <c r="BS69" s="185"/>
      <c r="BT69" s="219"/>
      <c r="BU69" s="219"/>
      <c r="BX69" s="222"/>
      <c r="BY69" s="185"/>
      <c r="BZ69" s="219"/>
      <c r="CA69" s="219"/>
      <c r="CC69" s="219"/>
      <c r="CD69" s="219"/>
      <c r="CE69" s="185"/>
      <c r="CG69" s="185"/>
      <c r="CH69" s="218"/>
      <c r="CI69" s="218"/>
      <c r="CJ69" s="179"/>
      <c r="CK69" s="218"/>
      <c r="CL69" s="218"/>
      <c r="CM69" s="185"/>
      <c r="CN69" s="219"/>
      <c r="CO69" s="219"/>
      <c r="CR69" s="222"/>
      <c r="CS69" s="185"/>
      <c r="CT69" s="219"/>
      <c r="CU69" s="219"/>
      <c r="CW69" s="219"/>
      <c r="CX69" s="219"/>
      <c r="CY69" s="213"/>
      <c r="DA69" s="185"/>
      <c r="DB69" s="218"/>
      <c r="DC69" s="218"/>
      <c r="DD69" s="179"/>
      <c r="DE69" s="218"/>
      <c r="DF69" s="218"/>
      <c r="DG69" s="185"/>
      <c r="DH69" s="219"/>
      <c r="DI69" s="219"/>
      <c r="DL69" s="222"/>
      <c r="DM69" s="185"/>
      <c r="DN69" s="219"/>
      <c r="DO69" s="219"/>
      <c r="DQ69" s="219"/>
      <c r="DR69" s="219"/>
      <c r="DS69" s="213"/>
      <c r="DU69" s="185"/>
      <c r="DV69" s="218"/>
      <c r="DW69" s="218"/>
      <c r="DX69" s="179"/>
      <c r="DY69" s="218"/>
      <c r="DZ69" s="218"/>
      <c r="EA69" s="185"/>
      <c r="EC69" s="223"/>
      <c r="EF69" s="222"/>
      <c r="EG69" s="185"/>
      <c r="EH69" s="219"/>
      <c r="EI69" s="219"/>
      <c r="EK69" s="219"/>
      <c r="EL69" s="219"/>
      <c r="EM69" s="213"/>
      <c r="EO69" s="185"/>
      <c r="EP69" s="218"/>
      <c r="EQ69" s="218"/>
      <c r="ER69" s="179"/>
      <c r="ES69" s="218"/>
      <c r="ET69" s="218"/>
      <c r="EU69" s="185"/>
      <c r="EV69" s="219"/>
      <c r="EW69" s="219"/>
      <c r="EZ69" s="222"/>
      <c r="FA69" s="185"/>
      <c r="FB69" s="219"/>
      <c r="FC69" s="219"/>
      <c r="FE69" s="219"/>
      <c r="FF69" s="219"/>
      <c r="FG69" s="213"/>
      <c r="FI69" s="185"/>
      <c r="FJ69" s="218"/>
      <c r="FK69" s="218"/>
      <c r="FL69" s="179"/>
      <c r="FM69" s="218"/>
      <c r="FN69" s="218"/>
      <c r="FO69" s="185"/>
      <c r="FP69" s="219"/>
      <c r="FQ69" s="219"/>
      <c r="FT69" s="222"/>
      <c r="FU69" s="185"/>
      <c r="FV69" s="219"/>
      <c r="FW69" s="219"/>
      <c r="FY69" s="219"/>
      <c r="FZ69" s="219"/>
      <c r="GA69" s="213"/>
      <c r="GI69" s="224"/>
      <c r="GN69" s="222"/>
      <c r="GU69" s="213"/>
      <c r="HC69" s="224"/>
      <c r="HH69" s="222"/>
      <c r="HO69" s="213"/>
      <c r="HW69" s="224"/>
      <c r="IB69" s="222"/>
      <c r="II69" s="213"/>
      <c r="IQ69" s="224"/>
      <c r="IV69" s="222"/>
    </row>
    <row r="70" spans="2:256" s="217" customFormat="1" ht="13.5" customHeight="1" x14ac:dyDescent="0.25">
      <c r="B70" s="179"/>
      <c r="C70" s="213"/>
      <c r="E70" s="185"/>
      <c r="F70" s="218"/>
      <c r="G70" s="219"/>
      <c r="H70" s="179"/>
      <c r="I70" s="218"/>
      <c r="J70" s="219"/>
      <c r="K70" s="185"/>
      <c r="L70" s="219"/>
      <c r="M70" s="219"/>
      <c r="P70" s="222"/>
      <c r="Q70" s="185"/>
      <c r="R70" s="219"/>
      <c r="S70" s="219"/>
      <c r="U70" s="219"/>
      <c r="V70" s="219"/>
      <c r="W70" s="213"/>
      <c r="Y70" s="185"/>
      <c r="Z70" s="218"/>
      <c r="AA70" s="218"/>
      <c r="AB70" s="179"/>
      <c r="AC70" s="218"/>
      <c r="AD70" s="218"/>
      <c r="AE70" s="185"/>
      <c r="AF70" s="219"/>
      <c r="AG70" s="219"/>
      <c r="AJ70" s="222"/>
      <c r="AK70" s="185"/>
      <c r="AM70" s="219"/>
      <c r="AO70" s="219"/>
      <c r="AP70" s="219"/>
      <c r="AQ70" s="213"/>
      <c r="AS70" s="185"/>
      <c r="AT70" s="218"/>
      <c r="AU70" s="218"/>
      <c r="AV70" s="179"/>
      <c r="AW70" s="218"/>
      <c r="AX70" s="218"/>
      <c r="AY70" s="185"/>
      <c r="AZ70" s="219"/>
      <c r="BA70" s="219"/>
      <c r="BD70" s="222"/>
      <c r="BE70" s="185"/>
      <c r="BF70" s="219"/>
      <c r="BG70" s="219"/>
      <c r="BI70" s="219"/>
      <c r="BJ70" s="219"/>
      <c r="BK70" s="213"/>
      <c r="BM70" s="185"/>
      <c r="BN70" s="218"/>
      <c r="BO70" s="218"/>
      <c r="BP70" s="179"/>
      <c r="BQ70" s="218"/>
      <c r="BR70" s="218"/>
      <c r="BS70" s="185"/>
      <c r="BT70" s="219"/>
      <c r="BU70" s="219"/>
      <c r="BX70" s="222"/>
      <c r="BY70" s="185"/>
      <c r="BZ70" s="219"/>
      <c r="CA70" s="219"/>
      <c r="CC70" s="219"/>
      <c r="CD70" s="219"/>
      <c r="CE70" s="185"/>
      <c r="CG70" s="185"/>
      <c r="CH70" s="218"/>
      <c r="CI70" s="218"/>
      <c r="CJ70" s="179"/>
      <c r="CK70" s="218"/>
      <c r="CL70" s="218"/>
      <c r="CM70" s="185"/>
      <c r="CN70" s="219"/>
      <c r="CO70" s="219"/>
      <c r="CR70" s="222"/>
      <c r="CS70" s="185"/>
      <c r="CT70" s="219"/>
      <c r="CU70" s="219"/>
      <c r="CW70" s="219"/>
      <c r="CX70" s="219"/>
      <c r="CY70" s="213"/>
      <c r="DA70" s="185"/>
      <c r="DB70" s="218"/>
      <c r="DC70" s="218"/>
      <c r="DD70" s="179"/>
      <c r="DE70" s="218"/>
      <c r="DF70" s="218"/>
      <c r="DG70" s="185"/>
      <c r="DH70" s="219"/>
      <c r="DI70" s="219"/>
      <c r="DL70" s="222"/>
      <c r="DM70" s="185"/>
      <c r="DN70" s="219"/>
      <c r="DO70" s="219"/>
      <c r="DQ70" s="219"/>
      <c r="DR70" s="219"/>
      <c r="DS70" s="213"/>
      <c r="DU70" s="185"/>
      <c r="DV70" s="218"/>
      <c r="DW70" s="218"/>
      <c r="DX70" s="179"/>
      <c r="DY70" s="218"/>
      <c r="DZ70" s="218"/>
      <c r="EA70" s="185"/>
      <c r="EC70" s="223"/>
      <c r="EF70" s="222"/>
      <c r="EG70" s="185"/>
      <c r="EH70" s="219"/>
      <c r="EI70" s="219"/>
      <c r="EK70" s="219"/>
      <c r="EL70" s="219"/>
      <c r="EM70" s="213"/>
      <c r="EO70" s="185"/>
      <c r="EP70" s="218"/>
      <c r="EQ70" s="218"/>
      <c r="ER70" s="179"/>
      <c r="ES70" s="218"/>
      <c r="ET70" s="218"/>
      <c r="EU70" s="185"/>
      <c r="EV70" s="219"/>
      <c r="EW70" s="219"/>
      <c r="EZ70" s="222"/>
      <c r="FA70" s="185"/>
      <c r="FB70" s="219"/>
      <c r="FC70" s="219"/>
      <c r="FE70" s="219"/>
      <c r="FF70" s="219"/>
      <c r="FG70" s="213"/>
      <c r="FI70" s="185"/>
      <c r="FJ70" s="218"/>
      <c r="FK70" s="218"/>
      <c r="FL70" s="179"/>
      <c r="FM70" s="218"/>
      <c r="FN70" s="218"/>
      <c r="FO70" s="185"/>
      <c r="FP70" s="219"/>
      <c r="FQ70" s="219"/>
      <c r="FT70" s="222"/>
      <c r="FU70" s="185"/>
      <c r="FV70" s="219"/>
      <c r="FW70" s="219"/>
      <c r="FY70" s="219"/>
      <c r="FZ70" s="219"/>
      <c r="GA70" s="213"/>
      <c r="GI70" s="224"/>
      <c r="GN70" s="222"/>
      <c r="GU70" s="213"/>
      <c r="HC70" s="224"/>
      <c r="HH70" s="222"/>
      <c r="HO70" s="213"/>
      <c r="HW70" s="224"/>
      <c r="IB70" s="222"/>
      <c r="II70" s="213"/>
      <c r="IQ70" s="224"/>
      <c r="IV70" s="222"/>
    </row>
    <row r="71" spans="2:256" s="217" customFormat="1" ht="13.5" customHeight="1" x14ac:dyDescent="0.25">
      <c r="B71" s="179"/>
      <c r="C71" s="213"/>
      <c r="E71" s="185"/>
      <c r="F71" s="218"/>
      <c r="G71" s="219"/>
      <c r="H71" s="179"/>
      <c r="I71" s="218"/>
      <c r="J71" s="219"/>
      <c r="K71" s="185"/>
      <c r="L71" s="219"/>
      <c r="M71" s="219"/>
      <c r="P71" s="222"/>
      <c r="Q71" s="185"/>
      <c r="R71" s="219"/>
      <c r="S71" s="219"/>
      <c r="U71" s="219"/>
      <c r="V71" s="219"/>
      <c r="W71" s="213"/>
      <c r="Y71" s="185"/>
      <c r="Z71" s="218"/>
      <c r="AA71" s="218"/>
      <c r="AB71" s="179"/>
      <c r="AC71" s="218"/>
      <c r="AD71" s="218"/>
      <c r="AE71" s="185"/>
      <c r="AF71" s="219"/>
      <c r="AG71" s="219"/>
      <c r="AJ71" s="222"/>
      <c r="AK71" s="185"/>
      <c r="AM71" s="219"/>
      <c r="AO71" s="219"/>
      <c r="AP71" s="219"/>
      <c r="AQ71" s="213"/>
      <c r="AS71" s="185"/>
      <c r="AT71" s="218"/>
      <c r="AU71" s="218"/>
      <c r="AV71" s="179"/>
      <c r="AW71" s="218"/>
      <c r="AX71" s="218"/>
      <c r="AY71" s="185"/>
      <c r="AZ71" s="219"/>
      <c r="BA71" s="219"/>
      <c r="BD71" s="222"/>
      <c r="BE71" s="185"/>
      <c r="BF71" s="219"/>
      <c r="BG71" s="219"/>
      <c r="BI71" s="219"/>
      <c r="BJ71" s="219"/>
      <c r="BK71" s="213"/>
      <c r="BM71" s="185"/>
      <c r="BN71" s="218"/>
      <c r="BO71" s="218"/>
      <c r="BP71" s="179"/>
      <c r="BQ71" s="218"/>
      <c r="BR71" s="218"/>
      <c r="BS71" s="185"/>
      <c r="BT71" s="219"/>
      <c r="BU71" s="219"/>
      <c r="BX71" s="222"/>
      <c r="BY71" s="185"/>
      <c r="BZ71" s="219"/>
      <c r="CA71" s="219"/>
      <c r="CC71" s="219"/>
      <c r="CD71" s="219"/>
      <c r="CE71" s="185"/>
      <c r="CG71" s="185"/>
      <c r="CH71" s="218"/>
      <c r="CI71" s="218"/>
      <c r="CJ71" s="179"/>
      <c r="CK71" s="218"/>
      <c r="CL71" s="218"/>
      <c r="CM71" s="185"/>
      <c r="CN71" s="219"/>
      <c r="CO71" s="219"/>
      <c r="CR71" s="222"/>
      <c r="CS71" s="185"/>
      <c r="CT71" s="219"/>
      <c r="CU71" s="219"/>
      <c r="CW71" s="219"/>
      <c r="CX71" s="219"/>
      <c r="CY71" s="213"/>
      <c r="DA71" s="185"/>
      <c r="DB71" s="218"/>
      <c r="DC71" s="218"/>
      <c r="DD71" s="179"/>
      <c r="DE71" s="218"/>
      <c r="DF71" s="218"/>
      <c r="DG71" s="185"/>
      <c r="DH71" s="219"/>
      <c r="DI71" s="219"/>
      <c r="DL71" s="222"/>
      <c r="DM71" s="185"/>
      <c r="DN71" s="219"/>
      <c r="DO71" s="219"/>
      <c r="DQ71" s="219"/>
      <c r="DR71" s="219"/>
      <c r="DS71" s="213"/>
      <c r="DU71" s="185"/>
      <c r="DV71" s="218"/>
      <c r="DW71" s="218"/>
      <c r="DX71" s="179"/>
      <c r="DY71" s="218"/>
      <c r="DZ71" s="218"/>
      <c r="EA71" s="185"/>
      <c r="EC71" s="223"/>
      <c r="EF71" s="222"/>
      <c r="EG71" s="185"/>
      <c r="EH71" s="219"/>
      <c r="EI71" s="219"/>
      <c r="EK71" s="219"/>
      <c r="EL71" s="219"/>
      <c r="EM71" s="213"/>
      <c r="EO71" s="185"/>
      <c r="EP71" s="218"/>
      <c r="EQ71" s="218"/>
      <c r="ER71" s="179"/>
      <c r="ES71" s="218"/>
      <c r="ET71" s="218"/>
      <c r="EU71" s="185"/>
      <c r="EV71" s="219"/>
      <c r="EW71" s="219"/>
      <c r="EZ71" s="222"/>
      <c r="FA71" s="185"/>
      <c r="FB71" s="219"/>
      <c r="FC71" s="219"/>
      <c r="FE71" s="219"/>
      <c r="FF71" s="219"/>
      <c r="FG71" s="213"/>
      <c r="FI71" s="185"/>
      <c r="FJ71" s="218"/>
      <c r="FK71" s="218"/>
      <c r="FL71" s="179"/>
      <c r="FM71" s="218"/>
      <c r="FN71" s="218"/>
      <c r="FO71" s="185"/>
      <c r="FP71" s="219"/>
      <c r="FQ71" s="219"/>
      <c r="FT71" s="222"/>
      <c r="FU71" s="185"/>
      <c r="FV71" s="219"/>
      <c r="FW71" s="219"/>
      <c r="FY71" s="219"/>
      <c r="FZ71" s="219"/>
      <c r="GA71" s="213"/>
      <c r="GI71" s="224"/>
      <c r="GN71" s="222"/>
      <c r="GU71" s="213"/>
      <c r="HC71" s="224"/>
      <c r="HH71" s="222"/>
      <c r="HO71" s="213"/>
      <c r="HW71" s="224"/>
      <c r="IB71" s="222"/>
      <c r="II71" s="213"/>
      <c r="IQ71" s="224"/>
      <c r="IV71" s="222"/>
    </row>
    <row r="72" spans="2:256" s="217" customFormat="1" ht="13.5" customHeight="1" x14ac:dyDescent="0.25">
      <c r="B72" s="179"/>
      <c r="C72" s="213"/>
      <c r="E72" s="185"/>
      <c r="F72" s="218"/>
      <c r="G72" s="219"/>
      <c r="H72" s="179"/>
      <c r="I72" s="218"/>
      <c r="J72" s="219"/>
      <c r="K72" s="185"/>
      <c r="L72" s="219"/>
      <c r="M72" s="219"/>
      <c r="P72" s="222"/>
      <c r="Q72" s="185"/>
      <c r="R72" s="219"/>
      <c r="S72" s="219"/>
      <c r="U72" s="219"/>
      <c r="V72" s="219"/>
      <c r="W72" s="213"/>
      <c r="Y72" s="185"/>
      <c r="Z72" s="218"/>
      <c r="AA72" s="218"/>
      <c r="AB72" s="179"/>
      <c r="AC72" s="218"/>
      <c r="AD72" s="218"/>
      <c r="AE72" s="185"/>
      <c r="AF72" s="219"/>
      <c r="AG72" s="219"/>
      <c r="AJ72" s="222"/>
      <c r="AK72" s="185"/>
      <c r="AM72" s="219"/>
      <c r="AO72" s="219"/>
      <c r="AP72" s="219"/>
      <c r="AQ72" s="213"/>
      <c r="AS72" s="185"/>
      <c r="AT72" s="218"/>
      <c r="AU72" s="218"/>
      <c r="AV72" s="179"/>
      <c r="AW72" s="218"/>
      <c r="AX72" s="218"/>
      <c r="AY72" s="185"/>
      <c r="AZ72" s="219"/>
      <c r="BA72" s="219"/>
      <c r="BD72" s="222"/>
      <c r="BE72" s="185"/>
      <c r="BF72" s="219"/>
      <c r="BG72" s="219"/>
      <c r="BI72" s="219"/>
      <c r="BJ72" s="219"/>
      <c r="BK72" s="213"/>
      <c r="BM72" s="185"/>
      <c r="BN72" s="218"/>
      <c r="BO72" s="218"/>
      <c r="BP72" s="179"/>
      <c r="BQ72" s="218"/>
      <c r="BR72" s="218"/>
      <c r="BS72" s="185"/>
      <c r="BT72" s="219"/>
      <c r="BU72" s="219"/>
      <c r="BX72" s="222"/>
      <c r="BY72" s="185"/>
      <c r="BZ72" s="219"/>
      <c r="CA72" s="219"/>
      <c r="CC72" s="219"/>
      <c r="CD72" s="219"/>
      <c r="CE72" s="185"/>
      <c r="CG72" s="185"/>
      <c r="CH72" s="218"/>
      <c r="CI72" s="218"/>
      <c r="CJ72" s="179"/>
      <c r="CK72" s="218"/>
      <c r="CL72" s="218"/>
      <c r="CM72" s="185"/>
      <c r="CN72" s="219"/>
      <c r="CO72" s="219"/>
      <c r="CR72" s="222"/>
      <c r="CS72" s="185"/>
      <c r="CT72" s="219"/>
      <c r="CU72" s="219"/>
      <c r="CW72" s="219"/>
      <c r="CX72" s="219"/>
      <c r="CY72" s="213"/>
      <c r="DA72" s="185"/>
      <c r="DB72" s="218"/>
      <c r="DC72" s="218"/>
      <c r="DD72" s="179"/>
      <c r="DE72" s="218"/>
      <c r="DF72" s="218"/>
      <c r="DG72" s="185"/>
      <c r="DH72" s="219"/>
      <c r="DI72" s="219"/>
      <c r="DL72" s="222"/>
      <c r="DM72" s="185"/>
      <c r="DN72" s="219"/>
      <c r="DO72" s="219"/>
      <c r="DQ72" s="219"/>
      <c r="DR72" s="219"/>
      <c r="DS72" s="213"/>
      <c r="DU72" s="185"/>
      <c r="DV72" s="218"/>
      <c r="DW72" s="218"/>
      <c r="DX72" s="179"/>
      <c r="DY72" s="218"/>
      <c r="DZ72" s="218"/>
      <c r="EA72" s="185"/>
      <c r="EC72" s="223"/>
      <c r="EF72" s="222"/>
      <c r="EG72" s="185"/>
      <c r="EH72" s="219"/>
      <c r="EI72" s="219"/>
      <c r="EK72" s="219"/>
      <c r="EL72" s="219"/>
      <c r="EM72" s="213"/>
      <c r="EO72" s="185"/>
      <c r="EP72" s="218"/>
      <c r="EQ72" s="218"/>
      <c r="ER72" s="179"/>
      <c r="ES72" s="218"/>
      <c r="ET72" s="218"/>
      <c r="EU72" s="185"/>
      <c r="EV72" s="219"/>
      <c r="EW72" s="219"/>
      <c r="EZ72" s="222"/>
      <c r="FA72" s="185"/>
      <c r="FB72" s="219"/>
      <c r="FC72" s="219"/>
      <c r="FE72" s="219"/>
      <c r="FF72" s="219"/>
      <c r="FG72" s="213"/>
      <c r="FI72" s="185"/>
      <c r="FJ72" s="218"/>
      <c r="FK72" s="218"/>
      <c r="FL72" s="179"/>
      <c r="FM72" s="218"/>
      <c r="FN72" s="218"/>
      <c r="FO72" s="185"/>
      <c r="FP72" s="219"/>
      <c r="FQ72" s="219"/>
      <c r="FT72" s="222"/>
      <c r="FU72" s="185"/>
      <c r="FV72" s="219"/>
      <c r="FW72" s="219"/>
      <c r="FY72" s="219"/>
      <c r="FZ72" s="219"/>
      <c r="GA72" s="213"/>
      <c r="GI72" s="224"/>
      <c r="GN72" s="222"/>
      <c r="GU72" s="213"/>
      <c r="HC72" s="224"/>
      <c r="HH72" s="222"/>
      <c r="HO72" s="213"/>
      <c r="HW72" s="224"/>
      <c r="IB72" s="222"/>
      <c r="II72" s="213"/>
      <c r="IQ72" s="224"/>
      <c r="IV72" s="222"/>
    </row>
    <row r="73" spans="2:256" s="217" customFormat="1" ht="13.5" customHeight="1" x14ac:dyDescent="0.25">
      <c r="B73" s="179"/>
      <c r="C73" s="213"/>
      <c r="E73" s="185"/>
      <c r="F73" s="218"/>
      <c r="G73" s="219"/>
      <c r="H73" s="179"/>
      <c r="I73" s="218"/>
      <c r="J73" s="219"/>
      <c r="K73" s="185"/>
      <c r="L73" s="219"/>
      <c r="M73" s="219"/>
      <c r="P73" s="222"/>
      <c r="Q73" s="185"/>
      <c r="R73" s="219"/>
      <c r="S73" s="219"/>
      <c r="U73" s="219"/>
      <c r="V73" s="219"/>
      <c r="W73" s="213"/>
      <c r="Y73" s="185"/>
      <c r="Z73" s="218"/>
      <c r="AA73" s="218"/>
      <c r="AB73" s="179"/>
      <c r="AC73" s="218"/>
      <c r="AD73" s="218"/>
      <c r="AE73" s="185"/>
      <c r="AF73" s="219"/>
      <c r="AG73" s="219"/>
      <c r="AJ73" s="222"/>
      <c r="AK73" s="185"/>
      <c r="AM73" s="219"/>
      <c r="AO73" s="219"/>
      <c r="AP73" s="219"/>
      <c r="AQ73" s="213"/>
      <c r="AS73" s="185"/>
      <c r="AT73" s="218"/>
      <c r="AU73" s="218"/>
      <c r="AV73" s="179"/>
      <c r="AW73" s="218"/>
      <c r="AX73" s="218"/>
      <c r="AY73" s="185"/>
      <c r="AZ73" s="219"/>
      <c r="BA73" s="219"/>
      <c r="BD73" s="222"/>
      <c r="BE73" s="185"/>
      <c r="BF73" s="219"/>
      <c r="BG73" s="219"/>
      <c r="BI73" s="219"/>
      <c r="BJ73" s="219"/>
      <c r="BK73" s="213"/>
      <c r="BM73" s="185"/>
      <c r="BN73" s="218"/>
      <c r="BO73" s="218"/>
      <c r="BP73" s="179"/>
      <c r="BQ73" s="218"/>
      <c r="BR73" s="218"/>
      <c r="BS73" s="185"/>
      <c r="BT73" s="219"/>
      <c r="BU73" s="219"/>
      <c r="BX73" s="222"/>
      <c r="BY73" s="185"/>
      <c r="BZ73" s="219"/>
      <c r="CA73" s="219"/>
      <c r="CC73" s="219"/>
      <c r="CD73" s="219"/>
      <c r="CE73" s="185"/>
      <c r="CG73" s="185"/>
      <c r="CH73" s="218"/>
      <c r="CI73" s="218"/>
      <c r="CJ73" s="179"/>
      <c r="CK73" s="218"/>
      <c r="CL73" s="218"/>
      <c r="CM73" s="185"/>
      <c r="CN73" s="219"/>
      <c r="CO73" s="219"/>
      <c r="CR73" s="222"/>
      <c r="CS73" s="185"/>
      <c r="CT73" s="219"/>
      <c r="CU73" s="219"/>
      <c r="CW73" s="219"/>
      <c r="CX73" s="219"/>
      <c r="CY73" s="213"/>
      <c r="DA73" s="185"/>
      <c r="DB73" s="218"/>
      <c r="DC73" s="218"/>
      <c r="DD73" s="179"/>
      <c r="DE73" s="218"/>
      <c r="DF73" s="218"/>
      <c r="DG73" s="185"/>
      <c r="DH73" s="219"/>
      <c r="DI73" s="219"/>
      <c r="DL73" s="222"/>
      <c r="DM73" s="185"/>
      <c r="DN73" s="219"/>
      <c r="DO73" s="219"/>
      <c r="DQ73" s="219"/>
      <c r="DR73" s="219"/>
      <c r="DS73" s="213"/>
      <c r="DU73" s="185"/>
      <c r="DV73" s="218"/>
      <c r="DW73" s="218"/>
      <c r="DX73" s="179"/>
      <c r="DY73" s="218"/>
      <c r="DZ73" s="218"/>
      <c r="EA73" s="185"/>
      <c r="EC73" s="223"/>
      <c r="EF73" s="222"/>
      <c r="EG73" s="185"/>
      <c r="EH73" s="219"/>
      <c r="EI73" s="219"/>
      <c r="EK73" s="219"/>
      <c r="EL73" s="219"/>
      <c r="EM73" s="213"/>
      <c r="EO73" s="185"/>
      <c r="EP73" s="218"/>
      <c r="EQ73" s="218"/>
      <c r="ER73" s="179"/>
      <c r="ES73" s="218"/>
      <c r="ET73" s="218"/>
      <c r="EU73" s="185"/>
      <c r="EV73" s="219"/>
      <c r="EW73" s="219"/>
      <c r="EZ73" s="222"/>
      <c r="FA73" s="185"/>
      <c r="FB73" s="219"/>
      <c r="FC73" s="219"/>
      <c r="FE73" s="219"/>
      <c r="FF73" s="219"/>
      <c r="FG73" s="213"/>
      <c r="FI73" s="185"/>
      <c r="FJ73" s="218"/>
      <c r="FK73" s="218"/>
      <c r="FL73" s="179"/>
      <c r="FM73" s="218"/>
      <c r="FN73" s="218"/>
      <c r="FO73" s="185"/>
      <c r="FP73" s="219"/>
      <c r="FQ73" s="219"/>
      <c r="FT73" s="222"/>
      <c r="FU73" s="185"/>
      <c r="FV73" s="219"/>
      <c r="FW73" s="219"/>
      <c r="FY73" s="219"/>
      <c r="FZ73" s="219"/>
      <c r="GA73" s="213"/>
      <c r="GI73" s="224"/>
      <c r="GN73" s="222"/>
      <c r="GU73" s="213"/>
      <c r="HC73" s="224"/>
      <c r="HH73" s="222"/>
      <c r="HO73" s="213"/>
      <c r="HW73" s="224"/>
      <c r="IB73" s="222"/>
      <c r="II73" s="213"/>
      <c r="IQ73" s="224"/>
      <c r="IV73" s="222"/>
    </row>
    <row r="74" spans="2:256" s="217" customFormat="1" ht="13.5" customHeight="1" x14ac:dyDescent="0.25">
      <c r="B74" s="179"/>
      <c r="C74" s="213"/>
      <c r="E74" s="185"/>
      <c r="F74" s="218"/>
      <c r="G74" s="219"/>
      <c r="H74" s="179"/>
      <c r="I74" s="218"/>
      <c r="J74" s="219"/>
      <c r="K74" s="185"/>
      <c r="L74" s="219"/>
      <c r="M74" s="219"/>
      <c r="P74" s="222"/>
      <c r="Q74" s="185"/>
      <c r="R74" s="219"/>
      <c r="S74" s="219"/>
      <c r="U74" s="219"/>
      <c r="V74" s="219"/>
      <c r="W74" s="213"/>
      <c r="Y74" s="185"/>
      <c r="Z74" s="218"/>
      <c r="AA74" s="218"/>
      <c r="AB74" s="179"/>
      <c r="AC74" s="218"/>
      <c r="AD74" s="218"/>
      <c r="AE74" s="185"/>
      <c r="AF74" s="219"/>
      <c r="AG74" s="219"/>
      <c r="AJ74" s="222"/>
      <c r="AK74" s="185"/>
      <c r="AM74" s="219"/>
      <c r="AO74" s="219"/>
      <c r="AP74" s="219"/>
      <c r="AQ74" s="213"/>
      <c r="AS74" s="185"/>
      <c r="AT74" s="218"/>
      <c r="AU74" s="218"/>
      <c r="AV74" s="179"/>
      <c r="AW74" s="218"/>
      <c r="AX74" s="218"/>
      <c r="AY74" s="185"/>
      <c r="AZ74" s="219"/>
      <c r="BA74" s="219"/>
      <c r="BD74" s="222"/>
      <c r="BE74" s="185"/>
      <c r="BF74" s="219"/>
      <c r="BG74" s="219"/>
      <c r="BI74" s="219"/>
      <c r="BJ74" s="219"/>
      <c r="BK74" s="213"/>
      <c r="BM74" s="185"/>
      <c r="BN74" s="218"/>
      <c r="BO74" s="218"/>
      <c r="BP74" s="179"/>
      <c r="BQ74" s="218"/>
      <c r="BR74" s="218"/>
      <c r="BS74" s="185"/>
      <c r="BT74" s="219"/>
      <c r="BU74" s="219"/>
      <c r="BX74" s="222"/>
      <c r="BY74" s="185"/>
      <c r="BZ74" s="219"/>
      <c r="CA74" s="219"/>
      <c r="CC74" s="219"/>
      <c r="CD74" s="219"/>
      <c r="CE74" s="185"/>
      <c r="CG74" s="185"/>
      <c r="CH74" s="218"/>
      <c r="CI74" s="218"/>
      <c r="CJ74" s="179"/>
      <c r="CK74" s="218"/>
      <c r="CL74" s="218"/>
      <c r="CM74" s="185"/>
      <c r="CN74" s="219"/>
      <c r="CO74" s="219"/>
      <c r="CR74" s="222"/>
      <c r="CS74" s="185"/>
      <c r="CT74" s="219"/>
      <c r="CU74" s="219"/>
      <c r="CW74" s="219"/>
      <c r="CX74" s="219"/>
      <c r="CY74" s="213"/>
      <c r="DA74" s="185"/>
      <c r="DB74" s="218"/>
      <c r="DC74" s="218"/>
      <c r="DD74" s="179"/>
      <c r="DE74" s="218"/>
      <c r="DF74" s="218"/>
      <c r="DG74" s="185"/>
      <c r="DH74" s="219"/>
      <c r="DI74" s="219"/>
      <c r="DL74" s="222"/>
      <c r="DM74" s="185"/>
      <c r="DN74" s="219"/>
      <c r="DO74" s="219"/>
      <c r="DQ74" s="219"/>
      <c r="DR74" s="219"/>
      <c r="DS74" s="213"/>
      <c r="DU74" s="185"/>
      <c r="DV74" s="218"/>
      <c r="DW74" s="218"/>
      <c r="DX74" s="179"/>
      <c r="DY74" s="218"/>
      <c r="DZ74" s="218"/>
      <c r="EA74" s="185"/>
      <c r="EC74" s="223"/>
      <c r="EF74" s="222"/>
      <c r="EG74" s="185"/>
      <c r="EH74" s="219"/>
      <c r="EI74" s="219"/>
      <c r="EK74" s="219"/>
      <c r="EL74" s="219"/>
      <c r="EM74" s="213"/>
      <c r="EO74" s="185"/>
      <c r="EP74" s="218"/>
      <c r="EQ74" s="218"/>
      <c r="ER74" s="179"/>
      <c r="ES74" s="218"/>
      <c r="ET74" s="218"/>
      <c r="EU74" s="185"/>
      <c r="EV74" s="219"/>
      <c r="EW74" s="219"/>
      <c r="EZ74" s="222"/>
      <c r="FA74" s="185"/>
      <c r="FB74" s="219"/>
      <c r="FC74" s="219"/>
      <c r="FE74" s="219"/>
      <c r="FF74" s="219"/>
      <c r="FG74" s="213"/>
      <c r="FI74" s="185"/>
      <c r="FJ74" s="218"/>
      <c r="FK74" s="218"/>
      <c r="FL74" s="179"/>
      <c r="FM74" s="218"/>
      <c r="FN74" s="218"/>
      <c r="FO74" s="185"/>
      <c r="FP74" s="219"/>
      <c r="FQ74" s="219"/>
      <c r="FT74" s="222"/>
      <c r="FU74" s="185"/>
      <c r="FV74" s="219"/>
      <c r="FW74" s="219"/>
      <c r="FY74" s="219"/>
      <c r="FZ74" s="219"/>
      <c r="GA74" s="213"/>
      <c r="GI74" s="224"/>
      <c r="GN74" s="222"/>
      <c r="GU74" s="213"/>
      <c r="HC74" s="224"/>
      <c r="HH74" s="222"/>
      <c r="HO74" s="213"/>
      <c r="HW74" s="224"/>
      <c r="IB74" s="222"/>
      <c r="II74" s="213"/>
      <c r="IQ74" s="224"/>
      <c r="IV74" s="222"/>
    </row>
    <row r="75" spans="2:256" s="217" customFormat="1" ht="13.5" customHeight="1" x14ac:dyDescent="0.25">
      <c r="B75" s="179"/>
      <c r="C75" s="213"/>
      <c r="E75" s="185"/>
      <c r="F75" s="218"/>
      <c r="G75" s="219"/>
      <c r="H75" s="179"/>
      <c r="I75" s="218"/>
      <c r="J75" s="219"/>
      <c r="K75" s="185"/>
      <c r="L75" s="219"/>
      <c r="M75" s="219"/>
      <c r="P75" s="222"/>
      <c r="Q75" s="185"/>
      <c r="R75" s="219"/>
      <c r="S75" s="219"/>
      <c r="U75" s="219"/>
      <c r="V75" s="219"/>
      <c r="W75" s="213"/>
      <c r="Y75" s="185"/>
      <c r="Z75" s="218"/>
      <c r="AA75" s="218"/>
      <c r="AB75" s="179"/>
      <c r="AC75" s="218"/>
      <c r="AD75" s="218"/>
      <c r="AE75" s="185"/>
      <c r="AF75" s="219"/>
      <c r="AG75" s="219"/>
      <c r="AJ75" s="222"/>
      <c r="AK75" s="185"/>
      <c r="AM75" s="219"/>
      <c r="AO75" s="219"/>
      <c r="AP75" s="219"/>
      <c r="AQ75" s="213"/>
      <c r="AS75" s="185"/>
      <c r="AT75" s="218"/>
      <c r="AU75" s="218"/>
      <c r="AV75" s="179"/>
      <c r="AW75" s="218"/>
      <c r="AX75" s="218"/>
      <c r="AY75" s="185"/>
      <c r="AZ75" s="219"/>
      <c r="BA75" s="219"/>
      <c r="BD75" s="222"/>
      <c r="BE75" s="185"/>
      <c r="BF75" s="219"/>
      <c r="BG75" s="219"/>
      <c r="BI75" s="219"/>
      <c r="BJ75" s="219"/>
      <c r="BK75" s="213"/>
      <c r="BM75" s="185"/>
      <c r="BN75" s="218"/>
      <c r="BO75" s="218"/>
      <c r="BP75" s="179"/>
      <c r="BQ75" s="218"/>
      <c r="BR75" s="218"/>
      <c r="BS75" s="185"/>
      <c r="BT75" s="219"/>
      <c r="BU75" s="219"/>
      <c r="BX75" s="222"/>
      <c r="BY75" s="185"/>
      <c r="BZ75" s="219"/>
      <c r="CA75" s="219"/>
      <c r="CC75" s="219"/>
      <c r="CD75" s="219"/>
      <c r="CE75" s="185"/>
      <c r="CG75" s="185"/>
      <c r="CH75" s="218"/>
      <c r="CI75" s="218"/>
      <c r="CJ75" s="179"/>
      <c r="CK75" s="218"/>
      <c r="CL75" s="218"/>
      <c r="CM75" s="185"/>
      <c r="CN75" s="219"/>
      <c r="CO75" s="219"/>
      <c r="CR75" s="222"/>
      <c r="CS75" s="185"/>
      <c r="CT75" s="219"/>
      <c r="CU75" s="219"/>
      <c r="CW75" s="219"/>
      <c r="CX75" s="219"/>
      <c r="CY75" s="213"/>
      <c r="DA75" s="185"/>
      <c r="DB75" s="218"/>
      <c r="DC75" s="218"/>
      <c r="DD75" s="179"/>
      <c r="DE75" s="218"/>
      <c r="DF75" s="218"/>
      <c r="DG75" s="185"/>
      <c r="DH75" s="219"/>
      <c r="DI75" s="219"/>
      <c r="DL75" s="222"/>
      <c r="DM75" s="185"/>
      <c r="DN75" s="219"/>
      <c r="DO75" s="219"/>
      <c r="DQ75" s="219"/>
      <c r="DR75" s="219"/>
      <c r="DS75" s="213"/>
      <c r="DU75" s="185"/>
      <c r="DV75" s="218"/>
      <c r="DW75" s="218"/>
      <c r="DX75" s="179"/>
      <c r="DY75" s="218"/>
      <c r="DZ75" s="218"/>
      <c r="EA75" s="185"/>
      <c r="EC75" s="223"/>
      <c r="EF75" s="222"/>
      <c r="EG75" s="185"/>
      <c r="EH75" s="219"/>
      <c r="EI75" s="219"/>
      <c r="EK75" s="219"/>
      <c r="EL75" s="219"/>
      <c r="EM75" s="213"/>
      <c r="EO75" s="185"/>
      <c r="EP75" s="218"/>
      <c r="EQ75" s="218"/>
      <c r="ER75" s="179"/>
      <c r="ES75" s="218"/>
      <c r="ET75" s="218"/>
      <c r="EU75" s="185"/>
      <c r="EV75" s="219"/>
      <c r="EW75" s="219"/>
      <c r="EZ75" s="222"/>
      <c r="FA75" s="185"/>
      <c r="FB75" s="219"/>
      <c r="FC75" s="219"/>
      <c r="FE75" s="219"/>
      <c r="FF75" s="219"/>
      <c r="FG75" s="213"/>
      <c r="FI75" s="185"/>
      <c r="FJ75" s="218"/>
      <c r="FK75" s="218"/>
      <c r="FL75" s="179"/>
      <c r="FM75" s="218"/>
      <c r="FN75" s="218"/>
      <c r="FO75" s="185"/>
      <c r="FP75" s="219"/>
      <c r="FQ75" s="219"/>
      <c r="FT75" s="222"/>
      <c r="FU75" s="185"/>
      <c r="FV75" s="219"/>
      <c r="FW75" s="219"/>
      <c r="FY75" s="219"/>
      <c r="FZ75" s="219"/>
      <c r="GA75" s="213"/>
      <c r="GI75" s="224"/>
      <c r="GN75" s="222"/>
      <c r="GU75" s="213"/>
      <c r="HC75" s="224"/>
      <c r="HH75" s="222"/>
      <c r="HO75" s="213"/>
      <c r="HW75" s="224"/>
      <c r="IB75" s="222"/>
      <c r="II75" s="213"/>
      <c r="IQ75" s="224"/>
      <c r="IV75" s="222"/>
    </row>
    <row r="76" spans="2:256" s="217" customFormat="1" ht="13.5" customHeight="1" x14ac:dyDescent="0.25">
      <c r="B76" s="179"/>
      <c r="C76" s="213"/>
      <c r="E76" s="185"/>
      <c r="F76" s="218"/>
      <c r="G76" s="219"/>
      <c r="H76" s="179"/>
      <c r="I76" s="218"/>
      <c r="J76" s="219"/>
      <c r="K76" s="185"/>
      <c r="L76" s="219"/>
      <c r="M76" s="219"/>
      <c r="P76" s="222"/>
      <c r="Q76" s="185"/>
      <c r="R76" s="219"/>
      <c r="S76" s="219"/>
      <c r="U76" s="219"/>
      <c r="V76" s="219"/>
      <c r="W76" s="213"/>
      <c r="Y76" s="185"/>
      <c r="Z76" s="218"/>
      <c r="AA76" s="218"/>
      <c r="AB76" s="179"/>
      <c r="AC76" s="218"/>
      <c r="AD76" s="218"/>
      <c r="AE76" s="185"/>
      <c r="AF76" s="219"/>
      <c r="AG76" s="219"/>
      <c r="AJ76" s="222"/>
      <c r="AK76" s="185"/>
      <c r="AM76" s="219"/>
      <c r="AO76" s="219"/>
      <c r="AP76" s="219"/>
      <c r="AQ76" s="213"/>
      <c r="AS76" s="185"/>
      <c r="AT76" s="218"/>
      <c r="AU76" s="218"/>
      <c r="AV76" s="179"/>
      <c r="AW76" s="218"/>
      <c r="AX76" s="218"/>
      <c r="AY76" s="185"/>
      <c r="AZ76" s="219"/>
      <c r="BA76" s="219"/>
      <c r="BD76" s="222"/>
      <c r="BE76" s="185"/>
      <c r="BF76" s="219"/>
      <c r="BG76" s="219"/>
      <c r="BI76" s="219"/>
      <c r="BJ76" s="219"/>
      <c r="BK76" s="213"/>
      <c r="BM76" s="185"/>
      <c r="BN76" s="218"/>
      <c r="BO76" s="218"/>
      <c r="BP76" s="179"/>
      <c r="BQ76" s="218"/>
      <c r="BR76" s="218"/>
      <c r="BS76" s="185"/>
      <c r="BT76" s="219"/>
      <c r="BU76" s="219"/>
      <c r="BX76" s="222"/>
      <c r="BY76" s="185"/>
      <c r="BZ76" s="219"/>
      <c r="CA76" s="219"/>
      <c r="CC76" s="219"/>
      <c r="CD76" s="219"/>
      <c r="CE76" s="185"/>
      <c r="CG76" s="185"/>
      <c r="CH76" s="218"/>
      <c r="CI76" s="218"/>
      <c r="CJ76" s="179"/>
      <c r="CK76" s="218"/>
      <c r="CL76" s="218"/>
      <c r="CM76" s="185"/>
      <c r="CN76" s="219"/>
      <c r="CO76" s="219"/>
      <c r="CR76" s="222"/>
      <c r="CS76" s="185"/>
      <c r="CT76" s="219"/>
      <c r="CU76" s="219"/>
      <c r="CW76" s="219"/>
      <c r="CX76" s="219"/>
      <c r="CY76" s="213"/>
      <c r="DA76" s="185"/>
      <c r="DB76" s="218"/>
      <c r="DC76" s="218"/>
      <c r="DD76" s="179"/>
      <c r="DE76" s="218"/>
      <c r="DF76" s="218"/>
      <c r="DG76" s="185"/>
      <c r="DH76" s="219"/>
      <c r="DI76" s="219"/>
      <c r="DL76" s="222"/>
      <c r="DM76" s="185"/>
      <c r="DN76" s="219"/>
      <c r="DO76" s="219"/>
      <c r="DQ76" s="219"/>
      <c r="DR76" s="219"/>
      <c r="DS76" s="213"/>
      <c r="DU76" s="185"/>
      <c r="DV76" s="218"/>
      <c r="DW76" s="218"/>
      <c r="DX76" s="179"/>
      <c r="DY76" s="218"/>
      <c r="DZ76" s="218"/>
      <c r="EA76" s="185"/>
      <c r="EC76" s="223"/>
      <c r="EF76" s="222"/>
      <c r="EG76" s="185"/>
      <c r="EH76" s="219"/>
      <c r="EI76" s="219"/>
      <c r="EK76" s="219"/>
      <c r="EL76" s="219"/>
      <c r="EM76" s="213"/>
      <c r="EO76" s="185"/>
      <c r="EP76" s="218"/>
      <c r="EQ76" s="218"/>
      <c r="ER76" s="179"/>
      <c r="ES76" s="218"/>
      <c r="ET76" s="218"/>
      <c r="EU76" s="185"/>
      <c r="EV76" s="219"/>
      <c r="EW76" s="219"/>
      <c r="EZ76" s="222"/>
      <c r="FA76" s="185"/>
      <c r="FB76" s="219"/>
      <c r="FC76" s="219"/>
      <c r="FE76" s="219"/>
      <c r="FF76" s="219"/>
      <c r="FG76" s="213"/>
      <c r="FI76" s="185"/>
      <c r="FJ76" s="218"/>
      <c r="FK76" s="218"/>
      <c r="FL76" s="179"/>
      <c r="FM76" s="218"/>
      <c r="FN76" s="218"/>
      <c r="FO76" s="185"/>
      <c r="FP76" s="219"/>
      <c r="FQ76" s="219"/>
      <c r="FT76" s="222"/>
      <c r="FU76" s="185"/>
      <c r="FV76" s="219"/>
      <c r="FW76" s="219"/>
      <c r="FY76" s="219"/>
      <c r="FZ76" s="219"/>
      <c r="GA76" s="213"/>
      <c r="GI76" s="224"/>
      <c r="GN76" s="222"/>
      <c r="GU76" s="213"/>
      <c r="HC76" s="224"/>
      <c r="HH76" s="222"/>
      <c r="HO76" s="213"/>
      <c r="HW76" s="224"/>
      <c r="IB76" s="222"/>
      <c r="II76" s="213"/>
      <c r="IQ76" s="224"/>
      <c r="IV76" s="222"/>
    </row>
    <row r="77" spans="2:256" s="217" customFormat="1" ht="13.5" customHeight="1" x14ac:dyDescent="0.25">
      <c r="B77" s="179"/>
      <c r="C77" s="213"/>
      <c r="E77" s="185"/>
      <c r="F77" s="218"/>
      <c r="G77" s="219"/>
      <c r="H77" s="179"/>
      <c r="I77" s="218"/>
      <c r="J77" s="219"/>
      <c r="K77" s="185"/>
      <c r="L77" s="219"/>
      <c r="M77" s="219"/>
      <c r="P77" s="222"/>
      <c r="Q77" s="185"/>
      <c r="R77" s="219"/>
      <c r="S77" s="219"/>
      <c r="U77" s="219"/>
      <c r="V77" s="219"/>
      <c r="W77" s="213"/>
      <c r="Y77" s="185"/>
      <c r="Z77" s="218"/>
      <c r="AA77" s="218"/>
      <c r="AB77" s="179"/>
      <c r="AC77" s="218"/>
      <c r="AD77" s="218"/>
      <c r="AE77" s="185"/>
      <c r="AF77" s="219"/>
      <c r="AG77" s="219"/>
      <c r="AJ77" s="222"/>
      <c r="AK77" s="185"/>
      <c r="AM77" s="219"/>
      <c r="AO77" s="219"/>
      <c r="AP77" s="219"/>
      <c r="AQ77" s="213"/>
      <c r="AS77" s="185"/>
      <c r="AT77" s="218"/>
      <c r="AU77" s="218"/>
      <c r="AV77" s="179"/>
      <c r="AW77" s="218"/>
      <c r="AX77" s="218"/>
      <c r="AY77" s="185"/>
      <c r="AZ77" s="219"/>
      <c r="BA77" s="219"/>
      <c r="BD77" s="222"/>
      <c r="BE77" s="185"/>
      <c r="BF77" s="219"/>
      <c r="BG77" s="219"/>
      <c r="BI77" s="219"/>
      <c r="BJ77" s="219"/>
      <c r="BK77" s="213"/>
      <c r="BM77" s="185"/>
      <c r="BN77" s="218"/>
      <c r="BO77" s="218"/>
      <c r="BP77" s="179"/>
      <c r="BQ77" s="218"/>
      <c r="BR77" s="218"/>
      <c r="BS77" s="185"/>
      <c r="BT77" s="219"/>
      <c r="BU77" s="219"/>
      <c r="BX77" s="222"/>
      <c r="BY77" s="185"/>
      <c r="BZ77" s="219"/>
      <c r="CA77" s="219"/>
      <c r="CC77" s="219"/>
      <c r="CD77" s="219"/>
      <c r="CE77" s="185"/>
      <c r="CG77" s="185"/>
      <c r="CH77" s="218"/>
      <c r="CI77" s="218"/>
      <c r="CJ77" s="179"/>
      <c r="CK77" s="218"/>
      <c r="CL77" s="218"/>
      <c r="CM77" s="185"/>
      <c r="CN77" s="219"/>
      <c r="CO77" s="219"/>
      <c r="CR77" s="222"/>
      <c r="CS77" s="185"/>
      <c r="CT77" s="219"/>
      <c r="CU77" s="219"/>
      <c r="CW77" s="219"/>
      <c r="CX77" s="219"/>
      <c r="CY77" s="213"/>
      <c r="DA77" s="185"/>
      <c r="DB77" s="218"/>
      <c r="DC77" s="218"/>
      <c r="DD77" s="179"/>
      <c r="DE77" s="218"/>
      <c r="DF77" s="218"/>
      <c r="DG77" s="185"/>
      <c r="DH77" s="219"/>
      <c r="DI77" s="219"/>
      <c r="DL77" s="222"/>
      <c r="DM77" s="185"/>
      <c r="DN77" s="219"/>
      <c r="DO77" s="219"/>
      <c r="DQ77" s="219"/>
      <c r="DR77" s="219"/>
      <c r="DS77" s="213"/>
      <c r="DU77" s="185"/>
      <c r="DV77" s="218"/>
      <c r="DW77" s="218"/>
      <c r="DX77" s="179"/>
      <c r="DY77" s="218"/>
      <c r="DZ77" s="218"/>
      <c r="EA77" s="185"/>
      <c r="EC77" s="223"/>
      <c r="EF77" s="222"/>
      <c r="EG77" s="185"/>
      <c r="EH77" s="219"/>
      <c r="EI77" s="219"/>
      <c r="EK77" s="219"/>
      <c r="EL77" s="219"/>
      <c r="EM77" s="213"/>
      <c r="EO77" s="185"/>
      <c r="EP77" s="218"/>
      <c r="EQ77" s="218"/>
      <c r="ER77" s="179"/>
      <c r="ES77" s="218"/>
      <c r="ET77" s="218"/>
      <c r="EU77" s="185"/>
      <c r="EV77" s="219"/>
      <c r="EW77" s="219"/>
      <c r="EZ77" s="222"/>
      <c r="FA77" s="185"/>
      <c r="FB77" s="219"/>
      <c r="FC77" s="219"/>
      <c r="FE77" s="219"/>
      <c r="FF77" s="219"/>
      <c r="FG77" s="213"/>
      <c r="FI77" s="185"/>
      <c r="FJ77" s="218"/>
      <c r="FK77" s="218"/>
      <c r="FL77" s="179"/>
      <c r="FM77" s="218"/>
      <c r="FN77" s="218"/>
      <c r="FO77" s="185"/>
      <c r="FP77" s="219"/>
      <c r="FQ77" s="219"/>
      <c r="FT77" s="222"/>
      <c r="FU77" s="185"/>
      <c r="FV77" s="219"/>
      <c r="FW77" s="219"/>
      <c r="FY77" s="219"/>
      <c r="FZ77" s="219"/>
      <c r="GA77" s="213"/>
      <c r="GI77" s="224"/>
      <c r="GN77" s="222"/>
      <c r="GU77" s="213"/>
      <c r="HC77" s="224"/>
      <c r="HH77" s="222"/>
      <c r="HO77" s="213"/>
      <c r="HW77" s="224"/>
      <c r="IB77" s="222"/>
      <c r="II77" s="213"/>
      <c r="IQ77" s="224"/>
      <c r="IV77" s="222"/>
    </row>
    <row r="78" spans="2:256" s="217" customFormat="1" ht="13.5" customHeight="1" x14ac:dyDescent="0.25">
      <c r="B78" s="179"/>
      <c r="C78" s="213"/>
      <c r="E78" s="185"/>
      <c r="F78" s="218"/>
      <c r="G78" s="219"/>
      <c r="H78" s="179"/>
      <c r="I78" s="218"/>
      <c r="J78" s="219"/>
      <c r="K78" s="185"/>
      <c r="L78" s="219"/>
      <c r="M78" s="219"/>
      <c r="P78" s="222"/>
      <c r="Q78" s="185"/>
      <c r="R78" s="219"/>
      <c r="S78" s="219"/>
      <c r="U78" s="219"/>
      <c r="V78" s="219"/>
      <c r="W78" s="213"/>
      <c r="Y78" s="185"/>
      <c r="Z78" s="218"/>
      <c r="AA78" s="218"/>
      <c r="AB78" s="179"/>
      <c r="AC78" s="218"/>
      <c r="AD78" s="218"/>
      <c r="AE78" s="185"/>
      <c r="AF78" s="219"/>
      <c r="AG78" s="219"/>
      <c r="AJ78" s="222"/>
      <c r="AK78" s="185"/>
      <c r="AM78" s="219"/>
      <c r="AO78" s="219"/>
      <c r="AP78" s="219"/>
      <c r="AQ78" s="213"/>
      <c r="AS78" s="185"/>
      <c r="AT78" s="218"/>
      <c r="AU78" s="218"/>
      <c r="AV78" s="179"/>
      <c r="AW78" s="218"/>
      <c r="AX78" s="218"/>
      <c r="AY78" s="185"/>
      <c r="AZ78" s="219"/>
      <c r="BA78" s="219"/>
      <c r="BD78" s="222"/>
      <c r="BE78" s="185"/>
      <c r="BF78" s="219"/>
      <c r="BG78" s="219"/>
      <c r="BI78" s="219"/>
      <c r="BJ78" s="219"/>
      <c r="BK78" s="213"/>
      <c r="BM78" s="185"/>
      <c r="BN78" s="218"/>
      <c r="BO78" s="218"/>
      <c r="BP78" s="179"/>
      <c r="BQ78" s="218"/>
      <c r="BR78" s="218"/>
      <c r="BS78" s="185"/>
      <c r="BT78" s="219"/>
      <c r="BU78" s="219"/>
      <c r="BX78" s="222"/>
      <c r="BY78" s="185"/>
      <c r="BZ78" s="219"/>
      <c r="CA78" s="219"/>
      <c r="CC78" s="219"/>
      <c r="CD78" s="219"/>
      <c r="CE78" s="185"/>
      <c r="CG78" s="185"/>
      <c r="CH78" s="218"/>
      <c r="CI78" s="218"/>
      <c r="CJ78" s="179"/>
      <c r="CK78" s="218"/>
      <c r="CL78" s="218"/>
      <c r="CM78" s="185"/>
      <c r="CN78" s="219"/>
      <c r="CO78" s="219"/>
      <c r="CR78" s="222"/>
      <c r="CS78" s="185"/>
      <c r="CT78" s="219"/>
      <c r="CU78" s="219"/>
      <c r="CW78" s="219"/>
      <c r="CX78" s="219"/>
      <c r="CY78" s="213"/>
      <c r="DA78" s="185"/>
      <c r="DB78" s="218"/>
      <c r="DC78" s="218"/>
      <c r="DD78" s="179"/>
      <c r="DE78" s="218"/>
      <c r="DF78" s="218"/>
      <c r="DG78" s="185"/>
      <c r="DH78" s="219"/>
      <c r="DI78" s="219"/>
      <c r="DL78" s="222"/>
      <c r="DM78" s="185"/>
      <c r="DN78" s="219"/>
      <c r="DO78" s="219"/>
      <c r="DQ78" s="219"/>
      <c r="DR78" s="219"/>
      <c r="DS78" s="213"/>
      <c r="DU78" s="185"/>
      <c r="DV78" s="218"/>
      <c r="DW78" s="218"/>
      <c r="DX78" s="179"/>
      <c r="DY78" s="218"/>
      <c r="DZ78" s="218"/>
      <c r="EA78" s="185"/>
      <c r="EC78" s="223"/>
      <c r="EF78" s="222"/>
      <c r="EG78" s="185"/>
      <c r="EH78" s="219"/>
      <c r="EI78" s="219"/>
      <c r="EK78" s="219"/>
      <c r="EL78" s="219"/>
      <c r="EM78" s="213"/>
      <c r="EO78" s="185"/>
      <c r="EP78" s="218"/>
      <c r="EQ78" s="218"/>
      <c r="ER78" s="179"/>
      <c r="ES78" s="218"/>
      <c r="ET78" s="218"/>
      <c r="EU78" s="185"/>
      <c r="EV78" s="219"/>
      <c r="EW78" s="219"/>
      <c r="EZ78" s="222"/>
      <c r="FA78" s="185"/>
      <c r="FB78" s="219"/>
      <c r="FC78" s="219"/>
      <c r="FE78" s="219"/>
      <c r="FF78" s="219"/>
      <c r="FG78" s="213"/>
      <c r="FI78" s="185"/>
      <c r="FJ78" s="218"/>
      <c r="FK78" s="218"/>
      <c r="FL78" s="179"/>
      <c r="FM78" s="218"/>
      <c r="FN78" s="218"/>
      <c r="FO78" s="185"/>
      <c r="FP78" s="219"/>
      <c r="FQ78" s="219"/>
      <c r="FT78" s="222"/>
      <c r="FU78" s="185"/>
      <c r="FV78" s="219"/>
      <c r="FW78" s="219"/>
      <c r="FY78" s="219"/>
      <c r="FZ78" s="219"/>
      <c r="GA78" s="213"/>
      <c r="GI78" s="224"/>
      <c r="GN78" s="222"/>
      <c r="GU78" s="213"/>
      <c r="HC78" s="224"/>
      <c r="HH78" s="222"/>
      <c r="HO78" s="213"/>
      <c r="HW78" s="224"/>
      <c r="IB78" s="222"/>
      <c r="II78" s="213"/>
      <c r="IQ78" s="224"/>
      <c r="IV78" s="222"/>
    </row>
    <row r="79" spans="2:256" s="217" customFormat="1" ht="13.5" customHeight="1" x14ac:dyDescent="0.25">
      <c r="B79" s="179"/>
      <c r="C79" s="213"/>
      <c r="E79" s="185"/>
      <c r="F79" s="218"/>
      <c r="G79" s="219"/>
      <c r="H79" s="179"/>
      <c r="I79" s="218"/>
      <c r="J79" s="219"/>
      <c r="K79" s="185"/>
      <c r="L79" s="219"/>
      <c r="M79" s="219"/>
      <c r="P79" s="222"/>
      <c r="Q79" s="185"/>
      <c r="R79" s="219"/>
      <c r="S79" s="219"/>
      <c r="U79" s="219"/>
      <c r="V79" s="219"/>
      <c r="W79" s="213"/>
      <c r="Y79" s="185"/>
      <c r="Z79" s="218"/>
      <c r="AA79" s="218"/>
      <c r="AB79" s="179"/>
      <c r="AC79" s="218"/>
      <c r="AD79" s="218"/>
      <c r="AE79" s="185"/>
      <c r="AF79" s="219"/>
      <c r="AG79" s="219"/>
      <c r="AJ79" s="222"/>
      <c r="AK79" s="185"/>
      <c r="AM79" s="219"/>
      <c r="AO79" s="219"/>
      <c r="AP79" s="219"/>
      <c r="AQ79" s="213"/>
      <c r="AS79" s="185"/>
      <c r="AT79" s="218"/>
      <c r="AU79" s="218"/>
      <c r="AV79" s="179"/>
      <c r="AW79" s="218"/>
      <c r="AX79" s="218"/>
      <c r="AY79" s="185"/>
      <c r="AZ79" s="219"/>
      <c r="BA79" s="219"/>
      <c r="BD79" s="222"/>
      <c r="BE79" s="185"/>
      <c r="BF79" s="219"/>
      <c r="BG79" s="219"/>
      <c r="BI79" s="219"/>
      <c r="BJ79" s="219"/>
      <c r="BK79" s="213"/>
      <c r="BM79" s="185"/>
      <c r="BN79" s="218"/>
      <c r="BO79" s="218"/>
      <c r="BP79" s="179"/>
      <c r="BQ79" s="218"/>
      <c r="BR79" s="218"/>
      <c r="BS79" s="185"/>
      <c r="BT79" s="219"/>
      <c r="BU79" s="219"/>
      <c r="BX79" s="222"/>
      <c r="BY79" s="185"/>
      <c r="BZ79" s="219"/>
      <c r="CA79" s="219"/>
      <c r="CC79" s="219"/>
      <c r="CD79" s="219"/>
      <c r="CE79" s="185"/>
      <c r="CG79" s="185"/>
      <c r="CH79" s="218"/>
      <c r="CI79" s="218"/>
      <c r="CJ79" s="179"/>
      <c r="CK79" s="218"/>
      <c r="CL79" s="218"/>
      <c r="CM79" s="185"/>
      <c r="CN79" s="219"/>
      <c r="CO79" s="219"/>
      <c r="CR79" s="222"/>
      <c r="CS79" s="185"/>
      <c r="CT79" s="219"/>
      <c r="CU79" s="219"/>
      <c r="CW79" s="219"/>
      <c r="CX79" s="219"/>
      <c r="CY79" s="213"/>
      <c r="DA79" s="185"/>
      <c r="DB79" s="218"/>
      <c r="DC79" s="218"/>
      <c r="DD79" s="179"/>
      <c r="DE79" s="218"/>
      <c r="DF79" s="218"/>
      <c r="DG79" s="185"/>
      <c r="DH79" s="219"/>
      <c r="DI79" s="219"/>
      <c r="DL79" s="222"/>
      <c r="DM79" s="185"/>
      <c r="DN79" s="219"/>
      <c r="DO79" s="219"/>
      <c r="DQ79" s="219"/>
      <c r="DR79" s="219"/>
      <c r="DS79" s="213"/>
      <c r="DU79" s="185"/>
      <c r="DV79" s="218"/>
      <c r="DW79" s="218"/>
      <c r="DX79" s="179"/>
      <c r="DY79" s="218"/>
      <c r="DZ79" s="218"/>
      <c r="EA79" s="185"/>
      <c r="EC79" s="223"/>
      <c r="EF79" s="222"/>
      <c r="EG79" s="185"/>
      <c r="EH79" s="219"/>
      <c r="EI79" s="219"/>
      <c r="EK79" s="219"/>
      <c r="EL79" s="219"/>
      <c r="EM79" s="213"/>
      <c r="EO79" s="185"/>
      <c r="EP79" s="218"/>
      <c r="EQ79" s="218"/>
      <c r="ER79" s="179"/>
      <c r="ES79" s="218"/>
      <c r="ET79" s="218"/>
      <c r="EU79" s="185"/>
      <c r="EV79" s="219"/>
      <c r="EW79" s="219"/>
      <c r="EZ79" s="222"/>
      <c r="FA79" s="185"/>
      <c r="FB79" s="219"/>
      <c r="FC79" s="219"/>
      <c r="FE79" s="219"/>
      <c r="FF79" s="219"/>
      <c r="FG79" s="213"/>
      <c r="FI79" s="185"/>
      <c r="FJ79" s="218"/>
      <c r="FK79" s="218"/>
      <c r="FL79" s="179"/>
      <c r="FM79" s="218"/>
      <c r="FN79" s="218"/>
      <c r="FO79" s="185"/>
      <c r="FP79" s="219"/>
      <c r="FQ79" s="219"/>
      <c r="FT79" s="222"/>
      <c r="FU79" s="185"/>
      <c r="FV79" s="219"/>
      <c r="FW79" s="219"/>
      <c r="FY79" s="219"/>
      <c r="FZ79" s="219"/>
      <c r="GA79" s="213"/>
      <c r="GI79" s="224"/>
      <c r="GN79" s="222"/>
      <c r="GU79" s="213"/>
      <c r="HC79" s="224"/>
      <c r="HH79" s="222"/>
      <c r="HO79" s="213"/>
      <c r="HW79" s="224"/>
      <c r="IB79" s="222"/>
      <c r="II79" s="213"/>
      <c r="IQ79" s="224"/>
      <c r="IV79" s="222"/>
    </row>
    <row r="80" spans="2:256" s="217" customFormat="1" ht="13.5" customHeight="1" x14ac:dyDescent="0.25">
      <c r="B80" s="179"/>
      <c r="C80" s="213"/>
      <c r="E80" s="185"/>
      <c r="F80" s="218"/>
      <c r="G80" s="219"/>
      <c r="H80" s="179"/>
      <c r="I80" s="218"/>
      <c r="J80" s="219"/>
      <c r="K80" s="185"/>
      <c r="L80" s="219"/>
      <c r="M80" s="219"/>
      <c r="P80" s="222"/>
      <c r="Q80" s="185"/>
      <c r="R80" s="219"/>
      <c r="S80" s="219"/>
      <c r="U80" s="219"/>
      <c r="V80" s="219"/>
      <c r="W80" s="213"/>
      <c r="Y80" s="185"/>
      <c r="Z80" s="218"/>
      <c r="AA80" s="218"/>
      <c r="AB80" s="179"/>
      <c r="AC80" s="218"/>
      <c r="AD80" s="218"/>
      <c r="AE80" s="185"/>
      <c r="AF80" s="219"/>
      <c r="AG80" s="219"/>
      <c r="AJ80" s="222"/>
      <c r="AK80" s="185"/>
      <c r="AM80" s="219"/>
      <c r="AO80" s="219"/>
      <c r="AP80" s="219"/>
      <c r="AQ80" s="213"/>
      <c r="AS80" s="185"/>
      <c r="AT80" s="218"/>
      <c r="AU80" s="218"/>
      <c r="AV80" s="179"/>
      <c r="AW80" s="218"/>
      <c r="AX80" s="218"/>
      <c r="AY80" s="185"/>
      <c r="AZ80" s="219"/>
      <c r="BA80" s="219"/>
      <c r="BD80" s="222"/>
      <c r="BE80" s="185"/>
      <c r="BF80" s="219"/>
      <c r="BG80" s="219"/>
      <c r="BI80" s="219"/>
      <c r="BJ80" s="219"/>
      <c r="BK80" s="213"/>
      <c r="BM80" s="185"/>
      <c r="BN80" s="218"/>
      <c r="BO80" s="218"/>
      <c r="BP80" s="179"/>
      <c r="BQ80" s="218"/>
      <c r="BR80" s="218"/>
      <c r="BS80" s="185"/>
      <c r="BT80" s="219"/>
      <c r="BU80" s="219"/>
      <c r="BX80" s="222"/>
      <c r="BY80" s="185"/>
      <c r="BZ80" s="219"/>
      <c r="CA80" s="219"/>
      <c r="CC80" s="219"/>
      <c r="CD80" s="219"/>
      <c r="CE80" s="185"/>
      <c r="CG80" s="185"/>
      <c r="CH80" s="218"/>
      <c r="CI80" s="218"/>
      <c r="CJ80" s="179"/>
      <c r="CK80" s="218"/>
      <c r="CL80" s="218"/>
      <c r="CM80" s="185"/>
      <c r="CN80" s="219"/>
      <c r="CO80" s="219"/>
      <c r="CR80" s="222"/>
      <c r="CS80" s="185"/>
      <c r="CT80" s="219"/>
      <c r="CU80" s="219"/>
      <c r="CW80" s="219"/>
      <c r="CX80" s="219"/>
      <c r="CY80" s="213"/>
      <c r="DA80" s="185"/>
      <c r="DB80" s="218"/>
      <c r="DC80" s="218"/>
      <c r="DD80" s="179"/>
      <c r="DE80" s="218"/>
      <c r="DF80" s="218"/>
      <c r="DG80" s="185"/>
      <c r="DH80" s="219"/>
      <c r="DI80" s="219"/>
      <c r="DL80" s="222"/>
      <c r="DM80" s="185"/>
      <c r="DN80" s="219"/>
      <c r="DO80" s="219"/>
      <c r="DQ80" s="219"/>
      <c r="DR80" s="219"/>
      <c r="DS80" s="213"/>
      <c r="DU80" s="185"/>
      <c r="DV80" s="218"/>
      <c r="DW80" s="218"/>
      <c r="DX80" s="179"/>
      <c r="DY80" s="218"/>
      <c r="DZ80" s="218"/>
      <c r="EA80" s="185"/>
      <c r="EC80" s="223"/>
      <c r="EF80" s="222"/>
      <c r="EG80" s="185"/>
      <c r="EH80" s="219"/>
      <c r="EI80" s="219"/>
      <c r="EK80" s="219"/>
      <c r="EL80" s="219"/>
      <c r="EM80" s="213"/>
      <c r="EO80" s="185"/>
      <c r="EP80" s="218"/>
      <c r="EQ80" s="218"/>
      <c r="ER80" s="179"/>
      <c r="ES80" s="218"/>
      <c r="ET80" s="218"/>
      <c r="EU80" s="185"/>
      <c r="EV80" s="219"/>
      <c r="EW80" s="219"/>
      <c r="EZ80" s="222"/>
      <c r="FA80" s="185"/>
      <c r="FB80" s="219"/>
      <c r="FC80" s="219"/>
      <c r="FE80" s="219"/>
      <c r="FF80" s="219"/>
      <c r="FG80" s="213"/>
      <c r="FI80" s="185"/>
      <c r="FJ80" s="218"/>
      <c r="FK80" s="218"/>
      <c r="FL80" s="179"/>
      <c r="FM80" s="218"/>
      <c r="FN80" s="218"/>
      <c r="FO80" s="185"/>
      <c r="FP80" s="219"/>
      <c r="FQ80" s="219"/>
      <c r="FT80" s="222"/>
      <c r="FU80" s="185"/>
      <c r="FV80" s="219"/>
      <c r="FW80" s="219"/>
      <c r="FY80" s="219"/>
      <c r="FZ80" s="219"/>
      <c r="GA80" s="213"/>
      <c r="GI80" s="224"/>
      <c r="GN80" s="222"/>
      <c r="GU80" s="213"/>
      <c r="HC80" s="224"/>
      <c r="HH80" s="222"/>
      <c r="HO80" s="213"/>
      <c r="HW80" s="224"/>
      <c r="IB80" s="222"/>
      <c r="II80" s="213"/>
      <c r="IQ80" s="224"/>
      <c r="IV80" s="222"/>
    </row>
    <row r="81" spans="1:256" s="217" customFormat="1" ht="13.5" customHeight="1" x14ac:dyDescent="0.25">
      <c r="B81" s="179"/>
      <c r="C81" s="213"/>
      <c r="E81" s="185"/>
      <c r="F81" s="218"/>
      <c r="G81" s="219"/>
      <c r="H81" s="179"/>
      <c r="I81" s="218"/>
      <c r="J81" s="219"/>
      <c r="K81" s="185"/>
      <c r="L81" s="219"/>
      <c r="M81" s="219"/>
      <c r="P81" s="222"/>
      <c r="Q81" s="185"/>
      <c r="R81" s="219"/>
      <c r="S81" s="219"/>
      <c r="U81" s="219"/>
      <c r="V81" s="219"/>
      <c r="W81" s="213"/>
      <c r="Y81" s="185"/>
      <c r="Z81" s="218"/>
      <c r="AA81" s="218"/>
      <c r="AB81" s="179"/>
      <c r="AC81" s="218"/>
      <c r="AD81" s="218"/>
      <c r="AE81" s="185"/>
      <c r="AF81" s="219"/>
      <c r="AG81" s="219"/>
      <c r="AJ81" s="222"/>
      <c r="AK81" s="185"/>
      <c r="AM81" s="219"/>
      <c r="AO81" s="219"/>
      <c r="AP81" s="219"/>
      <c r="AQ81" s="213"/>
      <c r="AS81" s="185"/>
      <c r="AT81" s="218"/>
      <c r="AU81" s="218"/>
      <c r="AV81" s="179"/>
      <c r="AW81" s="218"/>
      <c r="AX81" s="218"/>
      <c r="AY81" s="185"/>
      <c r="AZ81" s="219"/>
      <c r="BA81" s="219"/>
      <c r="BD81" s="222"/>
      <c r="BE81" s="185"/>
      <c r="BF81" s="219"/>
      <c r="BG81" s="219"/>
      <c r="BI81" s="219"/>
      <c r="BJ81" s="219"/>
      <c r="BK81" s="213"/>
      <c r="BM81" s="185"/>
      <c r="BN81" s="218"/>
      <c r="BO81" s="218"/>
      <c r="BP81" s="179"/>
      <c r="BQ81" s="218"/>
      <c r="BR81" s="218"/>
      <c r="BS81" s="185"/>
      <c r="BT81" s="219"/>
      <c r="BU81" s="219"/>
      <c r="BX81" s="222"/>
      <c r="BY81" s="185"/>
      <c r="BZ81" s="219"/>
      <c r="CA81" s="219"/>
      <c r="CC81" s="219"/>
      <c r="CD81" s="219"/>
      <c r="CE81" s="185"/>
      <c r="CG81" s="185"/>
      <c r="CH81" s="218"/>
      <c r="CI81" s="218"/>
      <c r="CJ81" s="179"/>
      <c r="CK81" s="218"/>
      <c r="CL81" s="218"/>
      <c r="CM81" s="185"/>
      <c r="CN81" s="219"/>
      <c r="CO81" s="219"/>
      <c r="CR81" s="222"/>
      <c r="CS81" s="185"/>
      <c r="CT81" s="219"/>
      <c r="CU81" s="219"/>
      <c r="CW81" s="219"/>
      <c r="CX81" s="219"/>
      <c r="CY81" s="213"/>
      <c r="DA81" s="185"/>
      <c r="DB81" s="218"/>
      <c r="DC81" s="218"/>
      <c r="DD81" s="179"/>
      <c r="DE81" s="218"/>
      <c r="DF81" s="218"/>
      <c r="DG81" s="185"/>
      <c r="DH81" s="219"/>
      <c r="DI81" s="219"/>
      <c r="DL81" s="222"/>
      <c r="DM81" s="185"/>
      <c r="DN81" s="219"/>
      <c r="DO81" s="219"/>
      <c r="DQ81" s="219"/>
      <c r="DR81" s="219"/>
      <c r="DS81" s="213"/>
      <c r="DU81" s="185"/>
      <c r="DV81" s="218"/>
      <c r="DW81" s="218"/>
      <c r="DX81" s="179"/>
      <c r="DY81" s="218"/>
      <c r="DZ81" s="218"/>
      <c r="EA81" s="185"/>
      <c r="EC81" s="223"/>
      <c r="EF81" s="222"/>
      <c r="EG81" s="185"/>
      <c r="EH81" s="219"/>
      <c r="EI81" s="219"/>
      <c r="EK81" s="219"/>
      <c r="EL81" s="219"/>
      <c r="EM81" s="213"/>
      <c r="EO81" s="185"/>
      <c r="EP81" s="218"/>
      <c r="EQ81" s="218"/>
      <c r="ER81" s="179"/>
      <c r="ES81" s="218"/>
      <c r="ET81" s="218"/>
      <c r="EU81" s="185"/>
      <c r="EV81" s="219"/>
      <c r="EW81" s="219"/>
      <c r="EZ81" s="222"/>
      <c r="FA81" s="185"/>
      <c r="FB81" s="219"/>
      <c r="FC81" s="219"/>
      <c r="FE81" s="219"/>
      <c r="FF81" s="219"/>
      <c r="FG81" s="213"/>
      <c r="FI81" s="185"/>
      <c r="FJ81" s="218"/>
      <c r="FK81" s="218"/>
      <c r="FL81" s="179"/>
      <c r="FM81" s="218"/>
      <c r="FN81" s="218"/>
      <c r="FO81" s="185"/>
      <c r="FP81" s="219"/>
      <c r="FQ81" s="219"/>
      <c r="FT81" s="222"/>
      <c r="FU81" s="185"/>
      <c r="FV81" s="219"/>
      <c r="FW81" s="219"/>
      <c r="FY81" s="219"/>
      <c r="FZ81" s="219"/>
      <c r="GA81" s="213"/>
      <c r="GI81" s="224"/>
      <c r="GN81" s="222"/>
      <c r="GU81" s="213"/>
      <c r="HC81" s="224"/>
      <c r="HH81" s="222"/>
      <c r="HO81" s="213"/>
      <c r="HW81" s="224"/>
      <c r="IB81" s="222"/>
      <c r="II81" s="213"/>
      <c r="IQ81" s="224"/>
      <c r="IV81" s="222"/>
    </row>
    <row r="82" spans="1:256" s="217" customFormat="1" ht="13.5" customHeight="1" x14ac:dyDescent="0.25">
      <c r="B82" s="179"/>
      <c r="C82" s="213"/>
      <c r="E82" s="185"/>
      <c r="F82" s="218"/>
      <c r="G82" s="219"/>
      <c r="H82" s="179"/>
      <c r="I82" s="218"/>
      <c r="J82" s="219"/>
      <c r="K82" s="185"/>
      <c r="L82" s="219"/>
      <c r="M82" s="219"/>
      <c r="P82" s="222"/>
      <c r="Q82" s="185"/>
      <c r="R82" s="219"/>
      <c r="S82" s="219"/>
      <c r="U82" s="219"/>
      <c r="V82" s="219"/>
      <c r="W82" s="213"/>
      <c r="Y82" s="185"/>
      <c r="Z82" s="218"/>
      <c r="AA82" s="218"/>
      <c r="AB82" s="179"/>
      <c r="AC82" s="218"/>
      <c r="AD82" s="218"/>
      <c r="AE82" s="185"/>
      <c r="AF82" s="219"/>
      <c r="AG82" s="219"/>
      <c r="AJ82" s="222"/>
      <c r="AK82" s="185"/>
      <c r="AM82" s="219"/>
      <c r="AO82" s="219"/>
      <c r="AP82" s="219"/>
      <c r="AQ82" s="213"/>
      <c r="AS82" s="185"/>
      <c r="AT82" s="218"/>
      <c r="AU82" s="218"/>
      <c r="AV82" s="179"/>
      <c r="AW82" s="218"/>
      <c r="AX82" s="218"/>
      <c r="AY82" s="185"/>
      <c r="AZ82" s="219"/>
      <c r="BA82" s="219"/>
      <c r="BD82" s="222"/>
      <c r="BE82" s="185"/>
      <c r="BF82" s="219"/>
      <c r="BG82" s="219"/>
      <c r="BI82" s="219"/>
      <c r="BJ82" s="219"/>
      <c r="BK82" s="213"/>
      <c r="BM82" s="185"/>
      <c r="BN82" s="218"/>
      <c r="BO82" s="218"/>
      <c r="BP82" s="179"/>
      <c r="BQ82" s="218"/>
      <c r="BR82" s="218"/>
      <c r="BS82" s="185"/>
      <c r="BT82" s="219"/>
      <c r="BU82" s="219"/>
      <c r="BX82" s="222"/>
      <c r="BY82" s="185"/>
      <c r="BZ82" s="219"/>
      <c r="CA82" s="219"/>
      <c r="CC82" s="219"/>
      <c r="CD82" s="219"/>
      <c r="CE82" s="185"/>
      <c r="CG82" s="185"/>
      <c r="CH82" s="218"/>
      <c r="CI82" s="218"/>
      <c r="CJ82" s="179"/>
      <c r="CK82" s="218"/>
      <c r="CL82" s="218"/>
      <c r="CM82" s="185"/>
      <c r="CN82" s="219"/>
      <c r="CO82" s="219"/>
      <c r="CR82" s="222"/>
      <c r="CS82" s="185"/>
      <c r="CT82" s="219"/>
      <c r="CU82" s="219"/>
      <c r="CW82" s="219"/>
      <c r="CX82" s="219"/>
      <c r="CY82" s="213"/>
      <c r="DA82" s="185"/>
      <c r="DB82" s="218"/>
      <c r="DC82" s="218"/>
      <c r="DD82" s="179"/>
      <c r="DE82" s="218"/>
      <c r="DF82" s="218"/>
      <c r="DG82" s="185"/>
      <c r="DH82" s="219"/>
      <c r="DI82" s="219"/>
      <c r="DL82" s="222"/>
      <c r="DM82" s="185"/>
      <c r="DN82" s="219"/>
      <c r="DO82" s="219"/>
      <c r="DQ82" s="219"/>
      <c r="DR82" s="219"/>
      <c r="DS82" s="213"/>
      <c r="DU82" s="185"/>
      <c r="DV82" s="218"/>
      <c r="DW82" s="218"/>
      <c r="DX82" s="179"/>
      <c r="DY82" s="218"/>
      <c r="DZ82" s="218"/>
      <c r="EA82" s="185"/>
      <c r="EC82" s="223"/>
      <c r="EF82" s="222"/>
      <c r="EG82" s="185"/>
      <c r="EH82" s="219"/>
      <c r="EI82" s="219"/>
      <c r="EK82" s="219"/>
      <c r="EL82" s="219"/>
      <c r="EM82" s="213"/>
      <c r="EO82" s="185"/>
      <c r="EP82" s="218"/>
      <c r="EQ82" s="218"/>
      <c r="ER82" s="179"/>
      <c r="ES82" s="218"/>
      <c r="ET82" s="218"/>
      <c r="EU82" s="185"/>
      <c r="EV82" s="219"/>
      <c r="EW82" s="219"/>
      <c r="EZ82" s="222"/>
      <c r="FA82" s="185"/>
      <c r="FB82" s="219"/>
      <c r="FC82" s="219"/>
      <c r="FE82" s="219"/>
      <c r="FF82" s="219"/>
      <c r="FG82" s="213"/>
      <c r="FI82" s="185"/>
      <c r="FJ82" s="218"/>
      <c r="FK82" s="218"/>
      <c r="FL82" s="179"/>
      <c r="FM82" s="218"/>
      <c r="FN82" s="218"/>
      <c r="FO82" s="185"/>
      <c r="FP82" s="219"/>
      <c r="FQ82" s="219"/>
      <c r="FT82" s="222"/>
      <c r="FU82" s="185"/>
      <c r="FV82" s="219"/>
      <c r="FW82" s="219"/>
      <c r="FY82" s="219"/>
      <c r="FZ82" s="219"/>
      <c r="GA82" s="213"/>
      <c r="GI82" s="224"/>
      <c r="GN82" s="222"/>
      <c r="GU82" s="213"/>
      <c r="HC82" s="224"/>
      <c r="HH82" s="222"/>
      <c r="HO82" s="213"/>
      <c r="HW82" s="224"/>
      <c r="IB82" s="222"/>
      <c r="II82" s="213"/>
      <c r="IQ82" s="224"/>
      <c r="IV82" s="222"/>
    </row>
    <row r="83" spans="1:256" s="217" customFormat="1" ht="13.5" customHeight="1" x14ac:dyDescent="0.25">
      <c r="B83" s="179"/>
      <c r="C83" s="213"/>
      <c r="E83" s="185"/>
      <c r="F83" s="218"/>
      <c r="G83" s="219"/>
      <c r="H83" s="179"/>
      <c r="I83" s="218"/>
      <c r="J83" s="219"/>
      <c r="K83" s="185"/>
      <c r="L83" s="219"/>
      <c r="M83" s="219"/>
      <c r="P83" s="222"/>
      <c r="Q83" s="185"/>
      <c r="R83" s="219"/>
      <c r="S83" s="219"/>
      <c r="U83" s="219"/>
      <c r="V83" s="219"/>
      <c r="W83" s="213"/>
      <c r="Y83" s="185"/>
      <c r="Z83" s="218"/>
      <c r="AA83" s="218"/>
      <c r="AB83" s="179"/>
      <c r="AC83" s="218"/>
      <c r="AD83" s="218"/>
      <c r="AE83" s="185"/>
      <c r="AF83" s="219"/>
      <c r="AG83" s="219"/>
      <c r="AJ83" s="222"/>
      <c r="AK83" s="185"/>
      <c r="AM83" s="219"/>
      <c r="AO83" s="219"/>
      <c r="AP83" s="219"/>
      <c r="AQ83" s="213"/>
      <c r="AS83" s="185"/>
      <c r="AT83" s="218"/>
      <c r="AU83" s="218"/>
      <c r="AV83" s="179"/>
      <c r="AW83" s="218"/>
      <c r="AX83" s="218"/>
      <c r="AY83" s="185"/>
      <c r="AZ83" s="219"/>
      <c r="BA83" s="219"/>
      <c r="BD83" s="222"/>
      <c r="BE83" s="185"/>
      <c r="BF83" s="219"/>
      <c r="BG83" s="219"/>
      <c r="BI83" s="219"/>
      <c r="BJ83" s="219"/>
      <c r="BK83" s="213"/>
      <c r="BM83" s="185"/>
      <c r="BN83" s="218"/>
      <c r="BO83" s="218"/>
      <c r="BP83" s="179"/>
      <c r="BQ83" s="218"/>
      <c r="BR83" s="218"/>
      <c r="BS83" s="185"/>
      <c r="BT83" s="219"/>
      <c r="BU83" s="219"/>
      <c r="BX83" s="222"/>
      <c r="BY83" s="185"/>
      <c r="BZ83" s="219"/>
      <c r="CA83" s="219"/>
      <c r="CC83" s="219"/>
      <c r="CD83" s="219"/>
      <c r="CE83" s="185"/>
      <c r="CG83" s="185"/>
      <c r="CH83" s="218"/>
      <c r="CI83" s="218"/>
      <c r="CJ83" s="179"/>
      <c r="CK83" s="218"/>
      <c r="CL83" s="218"/>
      <c r="CM83" s="185"/>
      <c r="CN83" s="219"/>
      <c r="CO83" s="219"/>
      <c r="CR83" s="222"/>
      <c r="CS83" s="185"/>
      <c r="CT83" s="219"/>
      <c r="CU83" s="219"/>
      <c r="CW83" s="219"/>
      <c r="CX83" s="219"/>
      <c r="CY83" s="213"/>
      <c r="DA83" s="185"/>
      <c r="DB83" s="218"/>
      <c r="DC83" s="218"/>
      <c r="DD83" s="179"/>
      <c r="DE83" s="218"/>
      <c r="DF83" s="218"/>
      <c r="DG83" s="185"/>
      <c r="DH83" s="219"/>
      <c r="DI83" s="219"/>
      <c r="DL83" s="222"/>
      <c r="DM83" s="185"/>
      <c r="DN83" s="219"/>
      <c r="DO83" s="219"/>
      <c r="DQ83" s="219"/>
      <c r="DR83" s="219"/>
      <c r="DS83" s="213"/>
      <c r="DU83" s="185"/>
      <c r="DV83" s="218"/>
      <c r="DW83" s="218"/>
      <c r="DX83" s="179"/>
      <c r="DY83" s="218"/>
      <c r="DZ83" s="218"/>
      <c r="EA83" s="185"/>
      <c r="EC83" s="223"/>
      <c r="EF83" s="222"/>
      <c r="EG83" s="185"/>
      <c r="EH83" s="219"/>
      <c r="EI83" s="219"/>
      <c r="EK83" s="219"/>
      <c r="EL83" s="219"/>
      <c r="EM83" s="213"/>
      <c r="EO83" s="185"/>
      <c r="EP83" s="218"/>
      <c r="EQ83" s="218"/>
      <c r="ER83" s="179"/>
      <c r="ES83" s="218"/>
      <c r="ET83" s="218"/>
      <c r="EU83" s="185"/>
      <c r="EV83" s="219"/>
      <c r="EW83" s="219"/>
      <c r="EZ83" s="222"/>
      <c r="FA83" s="185"/>
      <c r="FB83" s="219"/>
      <c r="FC83" s="219"/>
      <c r="FE83" s="219"/>
      <c r="FF83" s="219"/>
      <c r="FG83" s="213"/>
      <c r="FI83" s="185"/>
      <c r="FJ83" s="218"/>
      <c r="FK83" s="218"/>
      <c r="FL83" s="179"/>
      <c r="FM83" s="218"/>
      <c r="FN83" s="218"/>
      <c r="FO83" s="185"/>
      <c r="FP83" s="219"/>
      <c r="FQ83" s="219"/>
      <c r="FT83" s="222"/>
      <c r="FU83" s="185"/>
      <c r="FV83" s="219"/>
      <c r="FW83" s="219"/>
      <c r="FY83" s="219"/>
      <c r="FZ83" s="219"/>
      <c r="GA83" s="213"/>
      <c r="GI83" s="224"/>
      <c r="GN83" s="222"/>
      <c r="GU83" s="213"/>
      <c r="HC83" s="224"/>
      <c r="HH83" s="222"/>
      <c r="HO83" s="213"/>
      <c r="HW83" s="224"/>
      <c r="IB83" s="222"/>
      <c r="II83" s="213"/>
      <c r="IQ83" s="224"/>
      <c r="IV83" s="222"/>
    </row>
    <row r="84" spans="1:256" s="217" customFormat="1" ht="13.5" customHeight="1" x14ac:dyDescent="0.25">
      <c r="B84" s="179"/>
      <c r="C84" s="213"/>
      <c r="E84" s="185"/>
      <c r="F84" s="218"/>
      <c r="G84" s="219"/>
      <c r="H84" s="179"/>
      <c r="I84" s="218"/>
      <c r="J84" s="219"/>
      <c r="K84" s="185"/>
      <c r="L84" s="219"/>
      <c r="M84" s="219"/>
      <c r="P84" s="222"/>
      <c r="Q84" s="185"/>
      <c r="R84" s="219"/>
      <c r="S84" s="219"/>
      <c r="U84" s="219"/>
      <c r="V84" s="219"/>
      <c r="W84" s="213"/>
      <c r="Y84" s="185"/>
      <c r="Z84" s="218"/>
      <c r="AA84" s="218"/>
      <c r="AB84" s="179"/>
      <c r="AC84" s="218"/>
      <c r="AD84" s="218"/>
      <c r="AE84" s="185"/>
      <c r="AF84" s="219"/>
      <c r="AG84" s="219"/>
      <c r="AJ84" s="222"/>
      <c r="AK84" s="185"/>
      <c r="AM84" s="219"/>
      <c r="AO84" s="219"/>
      <c r="AP84" s="219"/>
      <c r="AQ84" s="213"/>
      <c r="AS84" s="185"/>
      <c r="AT84" s="218"/>
      <c r="AU84" s="218"/>
      <c r="AV84" s="179"/>
      <c r="AW84" s="218"/>
      <c r="AX84" s="218"/>
      <c r="AY84" s="185"/>
      <c r="AZ84" s="219"/>
      <c r="BA84" s="219"/>
      <c r="BD84" s="222"/>
      <c r="BE84" s="185"/>
      <c r="BF84" s="219"/>
      <c r="BG84" s="219"/>
      <c r="BI84" s="219"/>
      <c r="BJ84" s="219"/>
      <c r="BK84" s="213"/>
      <c r="BM84" s="185"/>
      <c r="BN84" s="218"/>
      <c r="BO84" s="218"/>
      <c r="BP84" s="179"/>
      <c r="BQ84" s="218"/>
      <c r="BR84" s="218"/>
      <c r="BS84" s="185"/>
      <c r="BT84" s="219"/>
      <c r="BU84" s="219"/>
      <c r="BX84" s="222"/>
      <c r="BY84" s="185"/>
      <c r="BZ84" s="219"/>
      <c r="CA84" s="219"/>
      <c r="CC84" s="219"/>
      <c r="CD84" s="219"/>
      <c r="CE84" s="185"/>
      <c r="CG84" s="185"/>
      <c r="CH84" s="218"/>
      <c r="CI84" s="218"/>
      <c r="CJ84" s="179"/>
      <c r="CK84" s="218"/>
      <c r="CL84" s="218"/>
      <c r="CM84" s="185"/>
      <c r="CN84" s="219"/>
      <c r="CO84" s="219"/>
      <c r="CR84" s="222"/>
      <c r="CS84" s="185"/>
      <c r="CT84" s="219"/>
      <c r="CU84" s="219"/>
      <c r="CW84" s="219"/>
      <c r="CX84" s="219"/>
      <c r="CY84" s="213"/>
      <c r="DA84" s="185"/>
      <c r="DB84" s="218"/>
      <c r="DC84" s="218"/>
      <c r="DD84" s="179"/>
      <c r="DE84" s="218"/>
      <c r="DF84" s="218"/>
      <c r="DG84" s="185"/>
      <c r="DH84" s="219"/>
      <c r="DI84" s="219"/>
      <c r="DL84" s="222"/>
      <c r="DM84" s="185"/>
      <c r="DN84" s="219"/>
      <c r="DO84" s="219"/>
      <c r="DQ84" s="219"/>
      <c r="DR84" s="219"/>
      <c r="DS84" s="213"/>
      <c r="DU84" s="185"/>
      <c r="DV84" s="218"/>
      <c r="DW84" s="218"/>
      <c r="DX84" s="179"/>
      <c r="DY84" s="218"/>
      <c r="DZ84" s="218"/>
      <c r="EA84" s="185"/>
      <c r="EC84" s="223"/>
      <c r="EF84" s="222"/>
      <c r="EG84" s="185"/>
      <c r="EH84" s="219"/>
      <c r="EI84" s="219"/>
      <c r="EK84" s="219"/>
      <c r="EL84" s="219"/>
      <c r="EM84" s="213"/>
      <c r="EO84" s="185"/>
      <c r="EP84" s="218"/>
      <c r="EQ84" s="218"/>
      <c r="ER84" s="179"/>
      <c r="ES84" s="218"/>
      <c r="ET84" s="218"/>
      <c r="EU84" s="185"/>
      <c r="EV84" s="219"/>
      <c r="EW84" s="219"/>
      <c r="EZ84" s="222"/>
      <c r="FA84" s="185"/>
      <c r="FB84" s="219"/>
      <c r="FC84" s="219"/>
      <c r="FE84" s="219"/>
      <c r="FF84" s="219"/>
      <c r="FG84" s="213"/>
      <c r="FI84" s="185"/>
      <c r="FJ84" s="218"/>
      <c r="FK84" s="218"/>
      <c r="FL84" s="179"/>
      <c r="FM84" s="218"/>
      <c r="FN84" s="218"/>
      <c r="FO84" s="185"/>
      <c r="FP84" s="219"/>
      <c r="FQ84" s="219"/>
      <c r="FT84" s="222"/>
      <c r="FU84" s="185"/>
      <c r="FV84" s="219"/>
      <c r="FW84" s="219"/>
      <c r="FY84" s="219"/>
      <c r="FZ84" s="219"/>
      <c r="GA84" s="213"/>
      <c r="GI84" s="224"/>
      <c r="GN84" s="222"/>
      <c r="GU84" s="213"/>
      <c r="HC84" s="224"/>
      <c r="HH84" s="222"/>
      <c r="HO84" s="213"/>
      <c r="HW84" s="224"/>
      <c r="IB84" s="222"/>
      <c r="II84" s="213"/>
      <c r="IQ84" s="224"/>
      <c r="IV84" s="222"/>
    </row>
    <row r="85" spans="1:256" s="217" customFormat="1" ht="13.5" customHeight="1" x14ac:dyDescent="0.25">
      <c r="B85" s="179"/>
      <c r="C85" s="213"/>
      <c r="E85" s="185"/>
      <c r="F85" s="218"/>
      <c r="G85" s="219"/>
      <c r="H85" s="179"/>
      <c r="I85" s="218"/>
      <c r="J85" s="219"/>
      <c r="K85" s="185"/>
      <c r="L85" s="219"/>
      <c r="M85" s="219"/>
      <c r="P85" s="222"/>
      <c r="Q85" s="185"/>
      <c r="R85" s="219"/>
      <c r="S85" s="219"/>
      <c r="U85" s="219"/>
      <c r="V85" s="219"/>
      <c r="W85" s="213"/>
      <c r="Y85" s="185"/>
      <c r="Z85" s="218"/>
      <c r="AA85" s="218"/>
      <c r="AB85" s="179"/>
      <c r="AC85" s="218"/>
      <c r="AD85" s="218"/>
      <c r="AE85" s="185"/>
      <c r="AF85" s="219"/>
      <c r="AG85" s="219"/>
      <c r="AJ85" s="222"/>
      <c r="AK85" s="185"/>
      <c r="AM85" s="219"/>
      <c r="AO85" s="219"/>
      <c r="AP85" s="219"/>
      <c r="AQ85" s="213"/>
      <c r="AS85" s="185"/>
      <c r="AT85" s="218"/>
      <c r="AU85" s="218"/>
      <c r="AV85" s="179"/>
      <c r="AW85" s="218"/>
      <c r="AX85" s="218"/>
      <c r="AY85" s="185"/>
      <c r="AZ85" s="219"/>
      <c r="BA85" s="219"/>
      <c r="BD85" s="222"/>
      <c r="BE85" s="185"/>
      <c r="BF85" s="219"/>
      <c r="BG85" s="219"/>
      <c r="BI85" s="219"/>
      <c r="BJ85" s="219"/>
      <c r="BK85" s="213"/>
      <c r="BM85" s="185"/>
      <c r="BN85" s="218"/>
      <c r="BO85" s="218"/>
      <c r="BP85" s="179"/>
      <c r="BQ85" s="218"/>
      <c r="BR85" s="218"/>
      <c r="BS85" s="185"/>
      <c r="BT85" s="219"/>
      <c r="BU85" s="219"/>
      <c r="BX85" s="222"/>
      <c r="BY85" s="185"/>
      <c r="BZ85" s="219"/>
      <c r="CA85" s="219"/>
      <c r="CC85" s="219"/>
      <c r="CD85" s="219"/>
      <c r="CE85" s="185"/>
      <c r="CG85" s="185"/>
      <c r="CH85" s="218"/>
      <c r="CI85" s="218"/>
      <c r="CJ85" s="179"/>
      <c r="CK85" s="218"/>
      <c r="CL85" s="218"/>
      <c r="CM85" s="185"/>
      <c r="CN85" s="219"/>
      <c r="CO85" s="219"/>
      <c r="CR85" s="222"/>
      <c r="CS85" s="185"/>
      <c r="CT85" s="219"/>
      <c r="CU85" s="219"/>
      <c r="CW85" s="219"/>
      <c r="CX85" s="219"/>
      <c r="CY85" s="213"/>
      <c r="DA85" s="185"/>
      <c r="DB85" s="218"/>
      <c r="DC85" s="218"/>
      <c r="DD85" s="179"/>
      <c r="DE85" s="218"/>
      <c r="DF85" s="218"/>
      <c r="DG85" s="185"/>
      <c r="DH85" s="219"/>
      <c r="DI85" s="219"/>
      <c r="DL85" s="222"/>
      <c r="DM85" s="185"/>
      <c r="DN85" s="219"/>
      <c r="DO85" s="219"/>
      <c r="DQ85" s="219"/>
      <c r="DR85" s="219"/>
      <c r="DS85" s="213"/>
      <c r="DU85" s="185"/>
      <c r="DV85" s="218"/>
      <c r="DW85" s="218"/>
      <c r="DX85" s="179"/>
      <c r="DY85" s="218"/>
      <c r="DZ85" s="218"/>
      <c r="EA85" s="185"/>
      <c r="EC85" s="223"/>
      <c r="EF85" s="222"/>
      <c r="EG85" s="185"/>
      <c r="EH85" s="219"/>
      <c r="EI85" s="219"/>
      <c r="EK85" s="219"/>
      <c r="EL85" s="219"/>
      <c r="EM85" s="213"/>
      <c r="EO85" s="185"/>
      <c r="EP85" s="218"/>
      <c r="EQ85" s="218"/>
      <c r="ER85" s="179"/>
      <c r="ES85" s="218"/>
      <c r="ET85" s="218"/>
      <c r="EU85" s="185"/>
      <c r="EV85" s="219"/>
      <c r="EW85" s="219"/>
      <c r="EZ85" s="222"/>
      <c r="FA85" s="185"/>
      <c r="FB85" s="219"/>
      <c r="FC85" s="219"/>
      <c r="FE85" s="219"/>
      <c r="FF85" s="219"/>
      <c r="FG85" s="213"/>
      <c r="FI85" s="185"/>
      <c r="FJ85" s="218"/>
      <c r="FK85" s="218"/>
      <c r="FL85" s="179"/>
      <c r="FM85" s="218"/>
      <c r="FN85" s="218"/>
      <c r="FO85" s="185"/>
      <c r="FP85" s="219"/>
      <c r="FQ85" s="219"/>
      <c r="FT85" s="222"/>
      <c r="FU85" s="185"/>
      <c r="FV85" s="219"/>
      <c r="FW85" s="219"/>
      <c r="FY85" s="219"/>
      <c r="FZ85" s="219"/>
      <c r="GA85" s="213"/>
      <c r="GI85" s="224"/>
      <c r="GN85" s="222"/>
      <c r="GU85" s="213"/>
      <c r="HC85" s="224"/>
      <c r="HH85" s="222"/>
      <c r="HO85" s="213"/>
      <c r="HW85" s="224"/>
      <c r="IB85" s="222"/>
      <c r="II85" s="213"/>
      <c r="IQ85" s="224"/>
      <c r="IV85" s="222"/>
    </row>
    <row r="86" spans="1:256" s="217" customFormat="1" ht="13.5" customHeight="1" x14ac:dyDescent="0.25">
      <c r="B86" s="179"/>
      <c r="C86" s="213"/>
      <c r="E86" s="185"/>
      <c r="F86" s="218"/>
      <c r="G86" s="219"/>
      <c r="H86" s="179"/>
      <c r="I86" s="218"/>
      <c r="J86" s="219"/>
      <c r="K86" s="185"/>
      <c r="L86" s="219"/>
      <c r="M86" s="219"/>
      <c r="P86" s="222"/>
      <c r="Q86" s="185"/>
      <c r="R86" s="219"/>
      <c r="S86" s="219"/>
      <c r="U86" s="219"/>
      <c r="V86" s="219"/>
      <c r="W86" s="213"/>
      <c r="Y86" s="185"/>
      <c r="Z86" s="218"/>
      <c r="AA86" s="218"/>
      <c r="AB86" s="179"/>
      <c r="AC86" s="218"/>
      <c r="AD86" s="218"/>
      <c r="AE86" s="185"/>
      <c r="AF86" s="219"/>
      <c r="AG86" s="219"/>
      <c r="AJ86" s="222"/>
      <c r="AK86" s="185"/>
      <c r="AM86" s="219"/>
      <c r="AO86" s="219"/>
      <c r="AP86" s="219"/>
      <c r="AQ86" s="213"/>
      <c r="AS86" s="185"/>
      <c r="AT86" s="218"/>
      <c r="AU86" s="218"/>
      <c r="AV86" s="179"/>
      <c r="AW86" s="218"/>
      <c r="AX86" s="218"/>
      <c r="AY86" s="185"/>
      <c r="AZ86" s="219"/>
      <c r="BA86" s="219"/>
      <c r="BD86" s="222"/>
      <c r="BE86" s="185"/>
      <c r="BF86" s="219"/>
      <c r="BG86" s="219"/>
      <c r="BI86" s="219"/>
      <c r="BJ86" s="219"/>
      <c r="BK86" s="213"/>
      <c r="BM86" s="185"/>
      <c r="BN86" s="218"/>
      <c r="BO86" s="218"/>
      <c r="BP86" s="179"/>
      <c r="BQ86" s="218"/>
      <c r="BR86" s="218"/>
      <c r="BS86" s="185"/>
      <c r="BT86" s="219"/>
      <c r="BU86" s="219"/>
      <c r="BX86" s="222"/>
      <c r="BY86" s="185"/>
      <c r="BZ86" s="219"/>
      <c r="CA86" s="219"/>
      <c r="CC86" s="219"/>
      <c r="CD86" s="219"/>
      <c r="CE86" s="185"/>
      <c r="CG86" s="185"/>
      <c r="CH86" s="218"/>
      <c r="CI86" s="218"/>
      <c r="CJ86" s="179"/>
      <c r="CK86" s="218"/>
      <c r="CL86" s="218"/>
      <c r="CM86" s="185"/>
      <c r="CN86" s="219"/>
      <c r="CO86" s="219"/>
      <c r="CR86" s="222"/>
      <c r="CS86" s="185"/>
      <c r="CT86" s="219"/>
      <c r="CU86" s="219"/>
      <c r="CW86" s="219"/>
      <c r="CX86" s="219"/>
      <c r="CY86" s="213"/>
      <c r="DA86" s="185"/>
      <c r="DB86" s="218"/>
      <c r="DC86" s="218"/>
      <c r="DD86" s="179"/>
      <c r="DE86" s="218"/>
      <c r="DF86" s="218"/>
      <c r="DG86" s="185"/>
      <c r="DH86" s="219"/>
      <c r="DI86" s="219"/>
      <c r="DL86" s="222"/>
      <c r="DM86" s="185"/>
      <c r="DN86" s="219"/>
      <c r="DO86" s="219"/>
      <c r="DQ86" s="219"/>
      <c r="DR86" s="219"/>
      <c r="DS86" s="213"/>
      <c r="DU86" s="185"/>
      <c r="DV86" s="218"/>
      <c r="DW86" s="218"/>
      <c r="DX86" s="179"/>
      <c r="DY86" s="218"/>
      <c r="DZ86" s="218"/>
      <c r="EA86" s="185"/>
      <c r="EC86" s="223"/>
      <c r="EF86" s="222"/>
      <c r="EG86" s="185"/>
      <c r="EH86" s="219"/>
      <c r="EI86" s="219"/>
      <c r="EK86" s="219"/>
      <c r="EL86" s="219"/>
      <c r="EM86" s="213"/>
      <c r="EO86" s="185"/>
      <c r="EP86" s="218"/>
      <c r="EQ86" s="218"/>
      <c r="ER86" s="179"/>
      <c r="ES86" s="218"/>
      <c r="ET86" s="218"/>
      <c r="EU86" s="185"/>
      <c r="EV86" s="219"/>
      <c r="EW86" s="219"/>
      <c r="EZ86" s="222"/>
      <c r="FA86" s="185"/>
      <c r="FB86" s="219"/>
      <c r="FC86" s="219"/>
      <c r="FE86" s="219"/>
      <c r="FF86" s="219"/>
      <c r="FG86" s="213"/>
      <c r="FI86" s="185"/>
      <c r="FJ86" s="218"/>
      <c r="FK86" s="218"/>
      <c r="FL86" s="179"/>
      <c r="FM86" s="218"/>
      <c r="FN86" s="218"/>
      <c r="FO86" s="185"/>
      <c r="FP86" s="219"/>
      <c r="FQ86" s="219"/>
      <c r="FT86" s="222"/>
      <c r="FU86" s="185"/>
      <c r="FV86" s="219"/>
      <c r="FW86" s="219"/>
      <c r="FY86" s="219"/>
      <c r="FZ86" s="219"/>
      <c r="GA86" s="213"/>
      <c r="GI86" s="224"/>
      <c r="GN86" s="222"/>
      <c r="GU86" s="213"/>
      <c r="HC86" s="224"/>
      <c r="HH86" s="222"/>
      <c r="HO86" s="213"/>
      <c r="HW86" s="224"/>
      <c r="IB86" s="222"/>
      <c r="II86" s="213"/>
      <c r="IQ86" s="224"/>
      <c r="IV86" s="222"/>
    </row>
    <row r="87" spans="1:256" s="217" customFormat="1" ht="13.5" customHeight="1" x14ac:dyDescent="0.25">
      <c r="B87" s="179"/>
      <c r="C87" s="213"/>
      <c r="E87" s="185"/>
      <c r="F87" s="218"/>
      <c r="G87" s="219"/>
      <c r="H87" s="179"/>
      <c r="I87" s="218"/>
      <c r="J87" s="219"/>
      <c r="K87" s="185"/>
      <c r="L87" s="219"/>
      <c r="M87" s="219"/>
      <c r="P87" s="222"/>
      <c r="Q87" s="185"/>
      <c r="R87" s="219"/>
      <c r="S87" s="219"/>
      <c r="U87" s="219"/>
      <c r="V87" s="219"/>
      <c r="W87" s="213"/>
      <c r="Y87" s="185"/>
      <c r="Z87" s="218"/>
      <c r="AA87" s="218"/>
      <c r="AB87" s="179"/>
      <c r="AC87" s="218"/>
      <c r="AD87" s="218"/>
      <c r="AE87" s="185"/>
      <c r="AF87" s="219"/>
      <c r="AG87" s="219"/>
      <c r="AJ87" s="222"/>
      <c r="AK87" s="185"/>
      <c r="AM87" s="219"/>
      <c r="AO87" s="219"/>
      <c r="AP87" s="219"/>
      <c r="AQ87" s="213"/>
      <c r="AS87" s="185"/>
      <c r="AT87" s="218"/>
      <c r="AU87" s="218"/>
      <c r="AV87" s="179"/>
      <c r="AW87" s="218"/>
      <c r="AX87" s="218"/>
      <c r="AY87" s="185"/>
      <c r="AZ87" s="219"/>
      <c r="BA87" s="219"/>
      <c r="BD87" s="222"/>
      <c r="BE87" s="185"/>
      <c r="BF87" s="219"/>
      <c r="BG87" s="219"/>
      <c r="BI87" s="219"/>
      <c r="BJ87" s="219"/>
      <c r="BK87" s="213"/>
      <c r="BM87" s="185"/>
      <c r="BN87" s="218"/>
      <c r="BO87" s="218"/>
      <c r="BP87" s="179"/>
      <c r="BQ87" s="218"/>
      <c r="BR87" s="218"/>
      <c r="BS87" s="185"/>
      <c r="BT87" s="219"/>
      <c r="BU87" s="219"/>
      <c r="BX87" s="222"/>
      <c r="BY87" s="185"/>
      <c r="BZ87" s="219"/>
      <c r="CA87" s="219"/>
      <c r="CC87" s="219"/>
      <c r="CD87" s="219"/>
      <c r="CE87" s="185"/>
      <c r="CG87" s="185"/>
      <c r="CH87" s="218"/>
      <c r="CI87" s="218"/>
      <c r="CJ87" s="179"/>
      <c r="CK87" s="218"/>
      <c r="CL87" s="218"/>
      <c r="CM87" s="185"/>
      <c r="CN87" s="219"/>
      <c r="CO87" s="219"/>
      <c r="CR87" s="222"/>
      <c r="CS87" s="185"/>
      <c r="CT87" s="219"/>
      <c r="CU87" s="219"/>
      <c r="CW87" s="219"/>
      <c r="CX87" s="219"/>
      <c r="CY87" s="213"/>
      <c r="DA87" s="185"/>
      <c r="DB87" s="218"/>
      <c r="DC87" s="218"/>
      <c r="DD87" s="179"/>
      <c r="DE87" s="218"/>
      <c r="DF87" s="218"/>
      <c r="DG87" s="185"/>
      <c r="DH87" s="219"/>
      <c r="DI87" s="219"/>
      <c r="DL87" s="222"/>
      <c r="DM87" s="185"/>
      <c r="DN87" s="219"/>
      <c r="DO87" s="219"/>
      <c r="DQ87" s="219"/>
      <c r="DR87" s="219"/>
      <c r="DS87" s="213"/>
      <c r="DU87" s="185"/>
      <c r="DV87" s="218"/>
      <c r="DW87" s="218"/>
      <c r="DX87" s="179"/>
      <c r="DY87" s="218"/>
      <c r="DZ87" s="218"/>
      <c r="EA87" s="185"/>
      <c r="EC87" s="223"/>
      <c r="EF87" s="222"/>
      <c r="EG87" s="185"/>
      <c r="EH87" s="219"/>
      <c r="EI87" s="219"/>
      <c r="EK87" s="219"/>
      <c r="EL87" s="219"/>
      <c r="EM87" s="213"/>
      <c r="EO87" s="185"/>
      <c r="EP87" s="218"/>
      <c r="EQ87" s="218"/>
      <c r="ER87" s="179"/>
      <c r="ES87" s="218"/>
      <c r="ET87" s="218"/>
      <c r="EU87" s="185"/>
      <c r="EV87" s="219"/>
      <c r="EW87" s="219"/>
      <c r="EZ87" s="222"/>
      <c r="FA87" s="185"/>
      <c r="FB87" s="219"/>
      <c r="FC87" s="219"/>
      <c r="FE87" s="219"/>
      <c r="FF87" s="219"/>
      <c r="FG87" s="213"/>
      <c r="FI87" s="185"/>
      <c r="FJ87" s="218"/>
      <c r="FK87" s="218"/>
      <c r="FL87" s="179"/>
      <c r="FM87" s="218"/>
      <c r="FN87" s="218"/>
      <c r="FO87" s="185"/>
      <c r="FP87" s="219"/>
      <c r="FQ87" s="219"/>
      <c r="FT87" s="222"/>
      <c r="FU87" s="185"/>
      <c r="FV87" s="219"/>
      <c r="FW87" s="219"/>
      <c r="FY87" s="219"/>
      <c r="FZ87" s="219"/>
      <c r="GA87" s="213"/>
      <c r="GI87" s="224"/>
      <c r="GN87" s="222"/>
      <c r="GU87" s="213"/>
      <c r="HC87" s="224"/>
      <c r="HH87" s="222"/>
      <c r="HO87" s="213"/>
      <c r="HW87" s="224"/>
      <c r="IB87" s="222"/>
      <c r="II87" s="213"/>
      <c r="IQ87" s="224"/>
      <c r="IV87" s="222"/>
    </row>
    <row r="88" spans="1:256" ht="13.5" customHeight="1" x14ac:dyDescent="0.25">
      <c r="A88" s="217"/>
      <c r="C88" s="213"/>
      <c r="D88" s="217"/>
      <c r="E88" s="185"/>
      <c r="F88" s="218"/>
      <c r="G88" s="219"/>
      <c r="I88" s="218"/>
      <c r="J88" s="219"/>
      <c r="K88" s="185"/>
      <c r="L88" s="219"/>
      <c r="M88" s="219"/>
      <c r="N88" s="217"/>
      <c r="O88" s="217"/>
      <c r="P88" s="222"/>
      <c r="Q88" s="185"/>
      <c r="R88" s="219"/>
      <c r="S88" s="219"/>
      <c r="T88" s="217"/>
      <c r="U88" s="219"/>
      <c r="V88" s="219"/>
      <c r="W88" s="213"/>
      <c r="X88" s="217"/>
      <c r="Y88" s="185"/>
      <c r="Z88" s="218"/>
      <c r="AA88" s="218"/>
      <c r="AC88" s="218"/>
      <c r="AD88" s="218"/>
      <c r="AE88" s="185"/>
      <c r="AF88" s="219"/>
      <c r="AG88" s="219"/>
      <c r="AH88" s="217"/>
      <c r="AI88" s="217"/>
      <c r="AJ88" s="222"/>
      <c r="AK88" s="185"/>
      <c r="AL88" s="217"/>
      <c r="AM88" s="219"/>
      <c r="AN88" s="217"/>
      <c r="AO88" s="219"/>
      <c r="AP88" s="219"/>
      <c r="AQ88" s="213"/>
      <c r="AR88" s="217"/>
      <c r="AS88" s="185"/>
      <c r="AT88" s="218"/>
      <c r="AU88" s="218"/>
      <c r="AW88" s="218"/>
      <c r="AX88" s="218"/>
      <c r="AY88" s="185"/>
      <c r="AZ88" s="219"/>
      <c r="BA88" s="219"/>
      <c r="BB88" s="217"/>
      <c r="BC88" s="217"/>
      <c r="BD88" s="222"/>
      <c r="BE88" s="185"/>
      <c r="BF88" s="219"/>
      <c r="BG88" s="219"/>
      <c r="BH88" s="217"/>
      <c r="BI88" s="219"/>
      <c r="BJ88" s="219"/>
      <c r="BK88" s="213"/>
      <c r="BL88" s="217"/>
      <c r="BM88" s="185"/>
      <c r="BN88" s="218"/>
      <c r="BO88" s="218"/>
      <c r="BQ88" s="218"/>
      <c r="BR88" s="218"/>
      <c r="BS88" s="185"/>
      <c r="BT88" s="219"/>
      <c r="BU88" s="219"/>
      <c r="BV88" s="217"/>
      <c r="BW88" s="217"/>
      <c r="BX88" s="222"/>
      <c r="BY88" s="185"/>
      <c r="BZ88" s="219"/>
      <c r="CA88" s="219"/>
      <c r="CB88" s="217"/>
      <c r="CC88" s="219"/>
      <c r="CD88" s="219"/>
      <c r="CE88" s="185"/>
      <c r="CF88" s="217"/>
      <c r="CG88" s="185"/>
      <c r="CH88" s="218"/>
      <c r="CI88" s="218"/>
      <c r="CK88" s="218"/>
      <c r="CL88" s="218"/>
      <c r="CM88" s="185"/>
      <c r="CN88" s="219"/>
      <c r="CO88" s="219"/>
      <c r="CP88" s="217"/>
      <c r="CQ88" s="217"/>
      <c r="CR88" s="222"/>
      <c r="CS88" s="185"/>
      <c r="CT88" s="219"/>
      <c r="CU88" s="219"/>
      <c r="CV88" s="217"/>
      <c r="CW88" s="219"/>
      <c r="CX88" s="219"/>
      <c r="CY88" s="213"/>
      <c r="CZ88" s="217"/>
      <c r="DA88" s="185"/>
      <c r="DB88" s="218"/>
      <c r="DC88" s="218"/>
      <c r="DE88" s="218"/>
      <c r="DF88" s="218"/>
      <c r="DG88" s="185"/>
      <c r="DH88" s="219"/>
      <c r="DI88" s="219"/>
      <c r="DJ88" s="217"/>
      <c r="DK88" s="217"/>
      <c r="DL88" s="222"/>
      <c r="DM88" s="185"/>
      <c r="DN88" s="219"/>
      <c r="DO88" s="219"/>
      <c r="DP88" s="217"/>
      <c r="DQ88" s="219"/>
      <c r="DR88" s="219"/>
      <c r="DS88" s="213"/>
      <c r="DT88" s="217"/>
      <c r="DU88" s="185"/>
      <c r="DV88" s="218"/>
      <c r="DW88" s="218"/>
      <c r="DY88" s="218"/>
      <c r="DZ88" s="218"/>
      <c r="EA88" s="185"/>
      <c r="EB88" s="217"/>
      <c r="EC88" s="223"/>
      <c r="ED88" s="217"/>
      <c r="EE88" s="217"/>
      <c r="EF88" s="222"/>
      <c r="EG88" s="185"/>
      <c r="EH88" s="219"/>
      <c r="EI88" s="219"/>
      <c r="EJ88" s="217"/>
      <c r="EK88" s="219"/>
      <c r="EL88" s="219"/>
      <c r="EM88" s="213"/>
      <c r="EN88" s="217"/>
      <c r="EO88" s="185"/>
      <c r="EP88" s="218"/>
      <c r="EQ88" s="218"/>
      <c r="ES88" s="218"/>
      <c r="ET88" s="218"/>
      <c r="EU88" s="185"/>
      <c r="EV88" s="219"/>
      <c r="EW88" s="219"/>
      <c r="EX88" s="217"/>
      <c r="EY88" s="217"/>
      <c r="EZ88" s="222"/>
      <c r="FA88" s="185"/>
      <c r="FB88" s="219"/>
      <c r="FC88" s="219"/>
      <c r="FD88" s="217"/>
      <c r="FE88" s="219"/>
      <c r="FF88" s="219"/>
      <c r="FG88" s="213"/>
      <c r="FH88" s="217"/>
      <c r="FI88" s="185"/>
      <c r="FJ88" s="218"/>
      <c r="FK88" s="218"/>
      <c r="FM88" s="218"/>
      <c r="FN88" s="218"/>
      <c r="FO88" s="185"/>
      <c r="FP88" s="219"/>
      <c r="FQ88" s="219"/>
      <c r="FR88" s="217"/>
      <c r="FS88" s="217"/>
      <c r="FT88" s="222"/>
      <c r="FU88" s="185"/>
      <c r="FV88" s="219"/>
      <c r="FW88" s="219"/>
      <c r="FX88" s="217"/>
      <c r="FY88" s="219"/>
      <c r="FZ88" s="219"/>
      <c r="GA88" s="180"/>
      <c r="GI88" s="202"/>
      <c r="GN88" s="203"/>
      <c r="GU88" s="180"/>
      <c r="HC88" s="202"/>
      <c r="HH88" s="203"/>
      <c r="HO88" s="180"/>
      <c r="HW88" s="202"/>
      <c r="IB88" s="203"/>
      <c r="II88" s="180"/>
      <c r="IQ88" s="202"/>
      <c r="IV88" s="203"/>
    </row>
    <row r="89" spans="1:256" ht="13.5" customHeight="1" x14ac:dyDescent="0.25">
      <c r="A89" s="217"/>
      <c r="C89" s="213"/>
      <c r="D89" s="217"/>
      <c r="E89" s="185"/>
      <c r="F89" s="218"/>
      <c r="G89" s="219"/>
      <c r="I89" s="218"/>
      <c r="J89" s="219"/>
      <c r="K89" s="185"/>
      <c r="L89" s="219"/>
      <c r="M89" s="219"/>
      <c r="N89" s="217"/>
      <c r="O89" s="217"/>
      <c r="P89" s="222"/>
      <c r="Q89" s="185"/>
      <c r="R89" s="219"/>
      <c r="S89" s="219"/>
      <c r="T89" s="217"/>
      <c r="U89" s="219"/>
      <c r="V89" s="219"/>
      <c r="W89" s="213"/>
      <c r="X89" s="217"/>
      <c r="Y89" s="185"/>
      <c r="Z89" s="218"/>
      <c r="AA89" s="218"/>
      <c r="AC89" s="218"/>
      <c r="AD89" s="218"/>
      <c r="AE89" s="185"/>
      <c r="AF89" s="219"/>
      <c r="AG89" s="219"/>
      <c r="AH89" s="217"/>
      <c r="AI89" s="217"/>
      <c r="AJ89" s="222"/>
      <c r="AK89" s="185"/>
      <c r="AL89" s="217"/>
      <c r="AM89" s="219"/>
      <c r="AN89" s="217"/>
      <c r="AO89" s="219"/>
      <c r="AP89" s="219"/>
      <c r="AQ89" s="213"/>
      <c r="AR89" s="217"/>
      <c r="AS89" s="185"/>
      <c r="AT89" s="218"/>
      <c r="AU89" s="218"/>
      <c r="AW89" s="218"/>
      <c r="AX89" s="218"/>
      <c r="AY89" s="185"/>
      <c r="AZ89" s="219"/>
      <c r="BA89" s="219"/>
      <c r="BB89" s="217"/>
      <c r="BC89" s="217"/>
      <c r="BD89" s="222"/>
      <c r="BE89" s="185"/>
      <c r="BF89" s="219"/>
      <c r="BG89" s="219"/>
      <c r="BH89" s="217"/>
      <c r="BI89" s="219"/>
      <c r="BJ89" s="219"/>
      <c r="BK89" s="213"/>
      <c r="BL89" s="217"/>
      <c r="BM89" s="185"/>
      <c r="BN89" s="218"/>
      <c r="BO89" s="218"/>
      <c r="BQ89" s="218"/>
      <c r="BR89" s="218"/>
      <c r="BS89" s="185"/>
      <c r="BT89" s="219"/>
      <c r="BU89" s="219"/>
      <c r="BV89" s="217"/>
      <c r="BW89" s="217"/>
      <c r="BX89" s="222"/>
      <c r="BY89" s="185"/>
      <c r="BZ89" s="219"/>
      <c r="CA89" s="219"/>
      <c r="CB89" s="217"/>
      <c r="CC89" s="219"/>
      <c r="CD89" s="219"/>
      <c r="CE89" s="185"/>
      <c r="CF89" s="217"/>
      <c r="CG89" s="185"/>
      <c r="CH89" s="218"/>
      <c r="CI89" s="218"/>
      <c r="CK89" s="218"/>
      <c r="CL89" s="218"/>
      <c r="CM89" s="185"/>
      <c r="CN89" s="219"/>
      <c r="CO89" s="219"/>
      <c r="CP89" s="217"/>
      <c r="CQ89" s="217"/>
      <c r="CR89" s="222"/>
      <c r="CS89" s="185"/>
      <c r="CT89" s="219"/>
      <c r="CU89" s="219"/>
      <c r="CV89" s="217"/>
      <c r="CW89" s="219"/>
      <c r="CX89" s="219"/>
      <c r="CY89" s="213"/>
      <c r="CZ89" s="217"/>
      <c r="DA89" s="185"/>
      <c r="DB89" s="218"/>
      <c r="DC89" s="218"/>
      <c r="DE89" s="218"/>
      <c r="DF89" s="218"/>
      <c r="DG89" s="185"/>
      <c r="DH89" s="219"/>
      <c r="DI89" s="219"/>
      <c r="DJ89" s="217"/>
      <c r="DK89" s="217"/>
      <c r="DL89" s="222"/>
      <c r="DM89" s="185"/>
      <c r="DN89" s="219"/>
      <c r="DO89" s="219"/>
      <c r="DP89" s="217"/>
      <c r="DQ89" s="219"/>
      <c r="DR89" s="219"/>
      <c r="DS89" s="213"/>
      <c r="DT89" s="217"/>
      <c r="DU89" s="185"/>
      <c r="DV89" s="218"/>
      <c r="DW89" s="218"/>
      <c r="DY89" s="218"/>
      <c r="DZ89" s="218"/>
      <c r="EA89" s="185"/>
      <c r="EB89" s="217"/>
      <c r="EC89" s="223"/>
      <c r="ED89" s="217"/>
      <c r="EE89" s="217"/>
      <c r="EF89" s="222"/>
      <c r="EG89" s="185"/>
      <c r="EH89" s="219"/>
      <c r="EI89" s="219"/>
      <c r="EJ89" s="217"/>
      <c r="EK89" s="219"/>
      <c r="EL89" s="219"/>
      <c r="EM89" s="213"/>
      <c r="EN89" s="217"/>
      <c r="EO89" s="185"/>
      <c r="EP89" s="218"/>
      <c r="EQ89" s="218"/>
      <c r="ES89" s="218"/>
      <c r="ET89" s="218"/>
      <c r="EU89" s="185"/>
      <c r="EV89" s="219"/>
      <c r="EW89" s="219"/>
      <c r="EX89" s="217"/>
      <c r="EY89" s="217"/>
      <c r="EZ89" s="222"/>
      <c r="FA89" s="185"/>
      <c r="FB89" s="219"/>
      <c r="FC89" s="219"/>
      <c r="FD89" s="217"/>
      <c r="FE89" s="219"/>
      <c r="FF89" s="219"/>
      <c r="FG89" s="213"/>
      <c r="FH89" s="217"/>
      <c r="FI89" s="185"/>
      <c r="FJ89" s="218"/>
      <c r="FK89" s="218"/>
      <c r="FM89" s="218"/>
      <c r="FN89" s="218"/>
      <c r="FO89" s="185"/>
      <c r="FP89" s="219"/>
      <c r="FQ89" s="219"/>
      <c r="FR89" s="217"/>
      <c r="FS89" s="217"/>
      <c r="FT89" s="222"/>
      <c r="FU89" s="185"/>
      <c r="FV89" s="219"/>
      <c r="FW89" s="219"/>
      <c r="FX89" s="217"/>
      <c r="FY89" s="219"/>
      <c r="FZ89" s="219"/>
      <c r="GA89" s="180"/>
      <c r="GI89" s="202"/>
      <c r="GN89" s="203"/>
      <c r="GU89" s="180"/>
      <c r="HC89" s="202"/>
      <c r="HH89" s="203"/>
      <c r="HO89" s="180"/>
      <c r="HW89" s="202"/>
      <c r="IB89" s="203"/>
      <c r="II89" s="180"/>
      <c r="IQ89" s="202"/>
      <c r="IV89" s="203"/>
    </row>
    <row r="90" spans="1:256" ht="13.5" customHeight="1" x14ac:dyDescent="0.25">
      <c r="A90" s="217"/>
      <c r="C90" s="213"/>
      <c r="D90" s="217"/>
      <c r="E90" s="185"/>
      <c r="F90" s="218"/>
      <c r="G90" s="219"/>
      <c r="I90" s="218"/>
      <c r="J90" s="219"/>
      <c r="K90" s="185"/>
      <c r="L90" s="219"/>
      <c r="M90" s="219"/>
      <c r="N90" s="217"/>
      <c r="O90" s="217"/>
      <c r="P90" s="222"/>
      <c r="Q90" s="185"/>
      <c r="R90" s="219"/>
      <c r="S90" s="219"/>
      <c r="T90" s="217"/>
      <c r="U90" s="219"/>
      <c r="V90" s="219"/>
      <c r="W90" s="213"/>
      <c r="X90" s="217"/>
      <c r="Y90" s="185"/>
      <c r="Z90" s="218"/>
      <c r="AA90" s="218"/>
      <c r="AC90" s="218"/>
      <c r="AD90" s="218"/>
      <c r="AE90" s="185"/>
      <c r="AF90" s="219"/>
      <c r="AG90" s="219"/>
      <c r="AH90" s="217"/>
      <c r="AI90" s="217"/>
      <c r="AJ90" s="222"/>
      <c r="AK90" s="185"/>
      <c r="AL90" s="217"/>
      <c r="AM90" s="219"/>
      <c r="AN90" s="217"/>
      <c r="AO90" s="219"/>
      <c r="AP90" s="219"/>
      <c r="AQ90" s="213"/>
      <c r="AR90" s="217"/>
      <c r="AS90" s="185"/>
      <c r="AT90" s="218"/>
      <c r="AU90" s="218"/>
      <c r="AW90" s="218"/>
      <c r="AX90" s="218"/>
      <c r="AY90" s="185"/>
      <c r="AZ90" s="219"/>
      <c r="BA90" s="219"/>
      <c r="BB90" s="217"/>
      <c r="BC90" s="217"/>
      <c r="BD90" s="222"/>
      <c r="BE90" s="185"/>
      <c r="BF90" s="219"/>
      <c r="BG90" s="219"/>
      <c r="BH90" s="217"/>
      <c r="BI90" s="219"/>
      <c r="BJ90" s="219"/>
      <c r="BK90" s="213"/>
      <c r="BL90" s="217"/>
      <c r="BM90" s="185"/>
      <c r="BN90" s="218"/>
      <c r="BO90" s="218"/>
      <c r="BQ90" s="218"/>
      <c r="BR90" s="218"/>
      <c r="BS90" s="185"/>
      <c r="BT90" s="219"/>
      <c r="BU90" s="219"/>
      <c r="BV90" s="217"/>
      <c r="BW90" s="217"/>
      <c r="BX90" s="222"/>
      <c r="BY90" s="185"/>
      <c r="BZ90" s="219"/>
      <c r="CA90" s="219"/>
      <c r="CB90" s="217"/>
      <c r="CC90" s="219"/>
      <c r="CD90" s="219"/>
      <c r="CE90" s="185"/>
      <c r="CF90" s="217"/>
      <c r="CG90" s="185"/>
      <c r="CH90" s="218"/>
      <c r="CI90" s="218"/>
      <c r="CK90" s="218"/>
      <c r="CL90" s="218"/>
      <c r="CM90" s="185"/>
      <c r="CN90" s="219"/>
      <c r="CO90" s="219"/>
      <c r="CP90" s="217"/>
      <c r="CQ90" s="217"/>
      <c r="CR90" s="222"/>
      <c r="CS90" s="185"/>
      <c r="CT90" s="219"/>
      <c r="CU90" s="219"/>
      <c r="CV90" s="217"/>
      <c r="CW90" s="219"/>
      <c r="CX90" s="219"/>
      <c r="CY90" s="213"/>
      <c r="CZ90" s="217"/>
      <c r="DA90" s="185"/>
      <c r="DB90" s="218"/>
      <c r="DC90" s="218"/>
      <c r="DE90" s="218"/>
      <c r="DF90" s="218"/>
      <c r="DG90" s="185"/>
      <c r="DH90" s="219"/>
      <c r="DI90" s="219"/>
      <c r="DJ90" s="217"/>
      <c r="DK90" s="217"/>
      <c r="DL90" s="222"/>
      <c r="DM90" s="185"/>
      <c r="DN90" s="219"/>
      <c r="DO90" s="219"/>
      <c r="DP90" s="217"/>
      <c r="DQ90" s="219"/>
      <c r="DR90" s="219"/>
      <c r="DS90" s="213"/>
      <c r="DT90" s="217"/>
      <c r="DU90" s="185"/>
      <c r="DV90" s="218"/>
      <c r="DW90" s="218"/>
      <c r="DY90" s="218"/>
      <c r="DZ90" s="218"/>
      <c r="EA90" s="185"/>
      <c r="EB90" s="217"/>
      <c r="EC90" s="223"/>
      <c r="ED90" s="217"/>
      <c r="EE90" s="217"/>
      <c r="EF90" s="222"/>
      <c r="EG90" s="185"/>
      <c r="EH90" s="219"/>
      <c r="EI90" s="219"/>
      <c r="EJ90" s="217"/>
      <c r="EK90" s="219"/>
      <c r="EL90" s="219"/>
      <c r="EM90" s="213"/>
      <c r="EN90" s="217"/>
      <c r="EO90" s="185"/>
      <c r="EP90" s="218"/>
      <c r="EQ90" s="218"/>
      <c r="ES90" s="218"/>
      <c r="ET90" s="218"/>
      <c r="EU90" s="185"/>
      <c r="EV90" s="219"/>
      <c r="EW90" s="219"/>
      <c r="EX90" s="217"/>
      <c r="EY90" s="217"/>
      <c r="EZ90" s="222"/>
      <c r="FA90" s="185"/>
      <c r="FB90" s="219"/>
      <c r="FC90" s="219"/>
      <c r="FD90" s="217"/>
      <c r="FE90" s="219"/>
      <c r="FF90" s="219"/>
      <c r="FG90" s="213"/>
      <c r="FH90" s="217"/>
      <c r="FI90" s="185"/>
      <c r="FJ90" s="218"/>
      <c r="FK90" s="218"/>
      <c r="FM90" s="218"/>
      <c r="FN90" s="218"/>
      <c r="FO90" s="185"/>
      <c r="FP90" s="219"/>
      <c r="FQ90" s="219"/>
      <c r="FR90" s="217"/>
      <c r="FS90" s="217"/>
      <c r="FT90" s="222"/>
      <c r="FU90" s="185"/>
      <c r="FV90" s="219"/>
      <c r="FW90" s="219"/>
      <c r="FX90" s="217"/>
      <c r="FY90" s="219"/>
      <c r="FZ90" s="219"/>
      <c r="GA90" s="180"/>
      <c r="GI90" s="202"/>
      <c r="GN90" s="203"/>
      <c r="GU90" s="180"/>
      <c r="HC90" s="202"/>
      <c r="HH90" s="203"/>
      <c r="HO90" s="180"/>
      <c r="HW90" s="202"/>
      <c r="IB90" s="203"/>
      <c r="II90" s="180"/>
      <c r="IQ90" s="202"/>
      <c r="IV90" s="203"/>
    </row>
    <row r="91" spans="1:256" ht="13.5" customHeight="1" x14ac:dyDescent="0.25">
      <c r="A91" s="217"/>
      <c r="C91" s="213"/>
      <c r="D91" s="217"/>
      <c r="E91" s="185"/>
      <c r="F91" s="218"/>
      <c r="G91" s="219"/>
      <c r="I91" s="218"/>
      <c r="J91" s="219"/>
      <c r="K91" s="185"/>
      <c r="L91" s="219"/>
      <c r="M91" s="219"/>
      <c r="N91" s="217"/>
      <c r="O91" s="217"/>
      <c r="P91" s="222"/>
      <c r="Q91" s="185"/>
      <c r="R91" s="219"/>
      <c r="S91" s="219"/>
      <c r="T91" s="217"/>
      <c r="U91" s="219"/>
      <c r="V91" s="219"/>
      <c r="W91" s="213"/>
      <c r="X91" s="217"/>
      <c r="Y91" s="185"/>
      <c r="Z91" s="218"/>
      <c r="AA91" s="218"/>
      <c r="AC91" s="218"/>
      <c r="AD91" s="218"/>
      <c r="AE91" s="185"/>
      <c r="AF91" s="219"/>
      <c r="AG91" s="219"/>
      <c r="AH91" s="217"/>
      <c r="AI91" s="217"/>
      <c r="AJ91" s="222"/>
      <c r="AK91" s="185"/>
      <c r="AL91" s="217"/>
      <c r="AM91" s="219"/>
      <c r="AN91" s="217"/>
      <c r="AO91" s="219"/>
      <c r="AP91" s="219"/>
      <c r="AQ91" s="213"/>
      <c r="AR91" s="217"/>
      <c r="AS91" s="185"/>
      <c r="AT91" s="218"/>
      <c r="AU91" s="218"/>
      <c r="AW91" s="218"/>
      <c r="AX91" s="218"/>
      <c r="AY91" s="185"/>
      <c r="AZ91" s="219"/>
      <c r="BA91" s="219"/>
      <c r="BB91" s="217"/>
      <c r="BC91" s="217"/>
      <c r="BD91" s="222"/>
      <c r="BE91" s="185"/>
      <c r="BF91" s="219"/>
      <c r="BG91" s="219"/>
      <c r="BH91" s="217"/>
      <c r="BI91" s="219"/>
      <c r="BJ91" s="219"/>
      <c r="BK91" s="213"/>
      <c r="BL91" s="217"/>
      <c r="BM91" s="185"/>
      <c r="BN91" s="218"/>
      <c r="BO91" s="218"/>
      <c r="BQ91" s="218"/>
      <c r="BR91" s="218"/>
      <c r="BS91" s="185"/>
      <c r="BT91" s="219"/>
      <c r="BU91" s="219"/>
      <c r="BV91" s="217"/>
      <c r="BW91" s="217"/>
      <c r="BX91" s="222"/>
      <c r="BY91" s="185"/>
      <c r="BZ91" s="219"/>
      <c r="CA91" s="219"/>
      <c r="CB91" s="217"/>
      <c r="CC91" s="219"/>
      <c r="CD91" s="219"/>
      <c r="CE91" s="185"/>
      <c r="CF91" s="217"/>
      <c r="CG91" s="185"/>
      <c r="CH91" s="218"/>
      <c r="CI91" s="218"/>
      <c r="CK91" s="218"/>
      <c r="CL91" s="218"/>
      <c r="CM91" s="185"/>
      <c r="CN91" s="219"/>
      <c r="CO91" s="219"/>
      <c r="CP91" s="217"/>
      <c r="CQ91" s="217"/>
      <c r="CR91" s="222"/>
      <c r="CS91" s="185"/>
      <c r="CT91" s="219"/>
      <c r="CU91" s="219"/>
      <c r="CV91" s="217"/>
      <c r="CW91" s="219"/>
      <c r="CX91" s="219"/>
      <c r="CY91" s="213"/>
      <c r="CZ91" s="217"/>
      <c r="DA91" s="185"/>
      <c r="DB91" s="218"/>
      <c r="DC91" s="218"/>
      <c r="DE91" s="218"/>
      <c r="DF91" s="218"/>
      <c r="DG91" s="185"/>
      <c r="DH91" s="219"/>
      <c r="DI91" s="219"/>
      <c r="DJ91" s="217"/>
      <c r="DK91" s="217"/>
      <c r="DL91" s="222"/>
      <c r="DM91" s="185"/>
      <c r="DN91" s="219"/>
      <c r="DO91" s="219"/>
      <c r="DP91" s="217"/>
      <c r="DQ91" s="219"/>
      <c r="DR91" s="219"/>
      <c r="DS91" s="213"/>
      <c r="DT91" s="217"/>
      <c r="DU91" s="185"/>
      <c r="DV91" s="218"/>
      <c r="DW91" s="218"/>
      <c r="DY91" s="218"/>
      <c r="DZ91" s="218"/>
      <c r="EA91" s="185"/>
      <c r="EB91" s="217"/>
      <c r="EC91" s="223"/>
      <c r="ED91" s="217"/>
      <c r="EE91" s="217"/>
      <c r="EF91" s="222"/>
      <c r="EG91" s="185"/>
      <c r="EH91" s="219"/>
      <c r="EI91" s="219"/>
      <c r="EJ91" s="217"/>
      <c r="EK91" s="219"/>
      <c r="EL91" s="219"/>
      <c r="EM91" s="213"/>
      <c r="EN91" s="217"/>
      <c r="EO91" s="185"/>
      <c r="EP91" s="218"/>
      <c r="EQ91" s="218"/>
      <c r="ES91" s="218"/>
      <c r="ET91" s="218"/>
      <c r="EU91" s="185"/>
      <c r="EV91" s="219"/>
      <c r="EW91" s="219"/>
      <c r="EX91" s="217"/>
      <c r="EY91" s="217"/>
      <c r="EZ91" s="222"/>
      <c r="FA91" s="185"/>
      <c r="FB91" s="219"/>
      <c r="FC91" s="219"/>
      <c r="FD91" s="217"/>
      <c r="FE91" s="219"/>
      <c r="FF91" s="219"/>
      <c r="FG91" s="213"/>
      <c r="FH91" s="217"/>
      <c r="FI91" s="185"/>
      <c r="FJ91" s="218"/>
      <c r="FK91" s="218"/>
      <c r="FM91" s="218"/>
      <c r="FN91" s="218"/>
      <c r="FO91" s="185"/>
      <c r="FP91" s="219"/>
      <c r="FQ91" s="219"/>
      <c r="FR91" s="217"/>
      <c r="FS91" s="217"/>
      <c r="FT91" s="222"/>
      <c r="FU91" s="185"/>
      <c r="FV91" s="219"/>
      <c r="FW91" s="219"/>
      <c r="FX91" s="217"/>
      <c r="FY91" s="219"/>
      <c r="FZ91" s="219"/>
      <c r="GA91" s="180"/>
      <c r="GI91" s="202"/>
      <c r="GN91" s="203"/>
      <c r="GU91" s="180"/>
      <c r="HC91" s="202"/>
      <c r="HH91" s="203"/>
      <c r="HO91" s="180"/>
      <c r="HW91" s="202"/>
      <c r="IB91" s="203"/>
      <c r="II91" s="180"/>
      <c r="IQ91" s="202"/>
      <c r="IV91" s="203"/>
    </row>
    <row r="92" spans="1:256" ht="13.5" customHeight="1" x14ac:dyDescent="0.25">
      <c r="A92" s="217"/>
      <c r="C92" s="213"/>
      <c r="D92" s="217"/>
      <c r="E92" s="185"/>
      <c r="F92" s="218"/>
      <c r="G92" s="219"/>
      <c r="I92" s="218"/>
      <c r="J92" s="219"/>
      <c r="K92" s="185"/>
      <c r="L92" s="219"/>
      <c r="M92" s="219"/>
      <c r="N92" s="217"/>
      <c r="O92" s="217"/>
      <c r="P92" s="222"/>
      <c r="Q92" s="185"/>
      <c r="R92" s="219"/>
      <c r="S92" s="219"/>
      <c r="T92" s="217"/>
      <c r="U92" s="219"/>
      <c r="V92" s="219"/>
      <c r="W92" s="213"/>
      <c r="X92" s="217"/>
      <c r="Y92" s="185"/>
      <c r="Z92" s="218"/>
      <c r="AA92" s="218"/>
      <c r="AC92" s="218"/>
      <c r="AD92" s="218"/>
      <c r="AE92" s="185"/>
      <c r="AF92" s="219"/>
      <c r="AG92" s="219"/>
      <c r="AH92" s="217"/>
      <c r="AI92" s="217"/>
      <c r="AJ92" s="222"/>
      <c r="AK92" s="185"/>
      <c r="AL92" s="217"/>
      <c r="AM92" s="219"/>
      <c r="AN92" s="217"/>
      <c r="AO92" s="219"/>
      <c r="AP92" s="219"/>
      <c r="AQ92" s="213"/>
      <c r="AR92" s="217"/>
      <c r="AS92" s="185"/>
      <c r="AT92" s="218"/>
      <c r="AU92" s="218"/>
      <c r="AW92" s="218"/>
      <c r="AX92" s="218"/>
      <c r="AY92" s="185"/>
      <c r="AZ92" s="219"/>
      <c r="BA92" s="219"/>
      <c r="BB92" s="217"/>
      <c r="BC92" s="217"/>
      <c r="BD92" s="222"/>
      <c r="BE92" s="185"/>
      <c r="BF92" s="219"/>
      <c r="BG92" s="219"/>
      <c r="BH92" s="217"/>
      <c r="BI92" s="219"/>
      <c r="BJ92" s="219"/>
      <c r="BK92" s="213"/>
      <c r="BL92" s="217"/>
      <c r="BM92" s="185"/>
      <c r="BN92" s="218"/>
      <c r="BO92" s="218"/>
      <c r="BQ92" s="218"/>
      <c r="BR92" s="218"/>
      <c r="BS92" s="185"/>
      <c r="BT92" s="219"/>
      <c r="BU92" s="219"/>
      <c r="BV92" s="217"/>
      <c r="BW92" s="217"/>
      <c r="BX92" s="222"/>
      <c r="BY92" s="185"/>
      <c r="BZ92" s="219"/>
      <c r="CA92" s="219"/>
      <c r="CB92" s="217"/>
      <c r="CC92" s="219"/>
      <c r="CD92" s="219"/>
      <c r="CE92" s="185"/>
      <c r="CF92" s="217"/>
      <c r="CG92" s="185"/>
      <c r="CH92" s="218"/>
      <c r="CI92" s="218"/>
      <c r="CK92" s="218"/>
      <c r="CL92" s="218"/>
      <c r="CM92" s="185"/>
      <c r="CN92" s="219"/>
      <c r="CO92" s="219"/>
      <c r="CP92" s="217"/>
      <c r="CQ92" s="217"/>
      <c r="CR92" s="222"/>
      <c r="CS92" s="185"/>
      <c r="CT92" s="219"/>
      <c r="CU92" s="219"/>
      <c r="CV92" s="217"/>
      <c r="CW92" s="219"/>
      <c r="CX92" s="219"/>
      <c r="CY92" s="213"/>
      <c r="CZ92" s="217"/>
      <c r="DA92" s="185"/>
      <c r="DB92" s="218"/>
      <c r="DC92" s="218"/>
      <c r="DE92" s="218"/>
      <c r="DF92" s="218"/>
      <c r="DG92" s="185"/>
      <c r="DH92" s="219"/>
      <c r="DI92" s="219"/>
      <c r="DJ92" s="217"/>
      <c r="DK92" s="217"/>
      <c r="DL92" s="222"/>
      <c r="DM92" s="185"/>
      <c r="DN92" s="219"/>
      <c r="DO92" s="219"/>
      <c r="DP92" s="217"/>
      <c r="DQ92" s="219"/>
      <c r="DR92" s="219"/>
      <c r="DS92" s="213"/>
      <c r="DT92" s="217"/>
      <c r="DU92" s="185"/>
      <c r="DV92" s="218"/>
      <c r="DW92" s="218"/>
      <c r="DY92" s="218"/>
      <c r="DZ92" s="218"/>
      <c r="EA92" s="185"/>
      <c r="EB92" s="217"/>
      <c r="EC92" s="223"/>
      <c r="ED92" s="217"/>
      <c r="EE92" s="217"/>
      <c r="EF92" s="222"/>
      <c r="EG92" s="185"/>
      <c r="EH92" s="219"/>
      <c r="EI92" s="219"/>
      <c r="EJ92" s="217"/>
      <c r="EK92" s="219"/>
      <c r="EL92" s="219"/>
      <c r="EM92" s="213"/>
      <c r="EN92" s="217"/>
      <c r="EO92" s="185"/>
      <c r="EP92" s="218"/>
      <c r="EQ92" s="218"/>
      <c r="ES92" s="218"/>
      <c r="ET92" s="218"/>
      <c r="EU92" s="185"/>
      <c r="EV92" s="219"/>
      <c r="EW92" s="219"/>
      <c r="EX92" s="217"/>
      <c r="EY92" s="217"/>
      <c r="EZ92" s="222"/>
      <c r="FA92" s="185"/>
      <c r="FB92" s="219"/>
      <c r="FC92" s="219"/>
      <c r="FD92" s="217"/>
      <c r="FE92" s="219"/>
      <c r="FF92" s="219"/>
      <c r="FG92" s="213"/>
      <c r="FH92" s="217"/>
      <c r="FI92" s="185"/>
      <c r="FJ92" s="218"/>
      <c r="FK92" s="218"/>
      <c r="FM92" s="218"/>
      <c r="FN92" s="218"/>
      <c r="FO92" s="185"/>
      <c r="FP92" s="219"/>
      <c r="FQ92" s="219"/>
      <c r="FR92" s="217"/>
      <c r="FS92" s="217"/>
      <c r="FT92" s="222"/>
      <c r="FU92" s="185"/>
      <c r="FV92" s="219"/>
      <c r="FW92" s="219"/>
      <c r="FX92" s="217"/>
      <c r="FY92" s="219"/>
      <c r="FZ92" s="219"/>
      <c r="GA92" s="180"/>
      <c r="GI92" s="202"/>
      <c r="GN92" s="203"/>
      <c r="GU92" s="180"/>
      <c r="HC92" s="202"/>
      <c r="HH92" s="203"/>
      <c r="HO92" s="180"/>
      <c r="HW92" s="202"/>
      <c r="IB92" s="203"/>
      <c r="II92" s="180"/>
      <c r="IQ92" s="202"/>
      <c r="IV92" s="203"/>
    </row>
    <row r="93" spans="1:256" ht="13.5" customHeight="1" x14ac:dyDescent="0.25">
      <c r="A93" s="217"/>
      <c r="C93" s="213"/>
      <c r="D93" s="217"/>
      <c r="E93" s="185"/>
      <c r="F93" s="218"/>
      <c r="G93" s="219"/>
      <c r="I93" s="218"/>
      <c r="J93" s="219"/>
      <c r="K93" s="185"/>
      <c r="L93" s="219"/>
      <c r="M93" s="219"/>
      <c r="N93" s="217"/>
      <c r="O93" s="217"/>
      <c r="P93" s="222"/>
      <c r="Q93" s="185"/>
      <c r="R93" s="219"/>
      <c r="S93" s="219"/>
      <c r="T93" s="217"/>
      <c r="U93" s="219"/>
      <c r="V93" s="219"/>
      <c r="W93" s="213"/>
      <c r="X93" s="217"/>
      <c r="Y93" s="185"/>
      <c r="Z93" s="218"/>
      <c r="AA93" s="218"/>
      <c r="AC93" s="218"/>
      <c r="AD93" s="218"/>
      <c r="AE93" s="185"/>
      <c r="AF93" s="219"/>
      <c r="AG93" s="219"/>
      <c r="AH93" s="217"/>
      <c r="AI93" s="217"/>
      <c r="AJ93" s="222"/>
      <c r="AK93" s="185"/>
      <c r="AL93" s="217"/>
      <c r="AM93" s="219"/>
      <c r="AN93" s="217"/>
      <c r="AO93" s="219"/>
      <c r="AP93" s="219"/>
      <c r="AQ93" s="213"/>
      <c r="AR93" s="217"/>
      <c r="AS93" s="185"/>
      <c r="AT93" s="218"/>
      <c r="AU93" s="218"/>
      <c r="AW93" s="218"/>
      <c r="AX93" s="218"/>
      <c r="AY93" s="185"/>
      <c r="AZ93" s="219"/>
      <c r="BA93" s="219"/>
      <c r="BB93" s="217"/>
      <c r="BC93" s="217"/>
      <c r="BD93" s="222"/>
      <c r="BE93" s="185"/>
      <c r="BF93" s="219"/>
      <c r="BG93" s="219"/>
      <c r="BH93" s="217"/>
      <c r="BI93" s="219"/>
      <c r="BJ93" s="219"/>
      <c r="BK93" s="213"/>
      <c r="BL93" s="217"/>
      <c r="BM93" s="185"/>
      <c r="BN93" s="218"/>
      <c r="BO93" s="218"/>
      <c r="BQ93" s="218"/>
      <c r="BR93" s="218"/>
      <c r="BS93" s="185"/>
      <c r="BT93" s="219"/>
      <c r="BU93" s="219"/>
      <c r="BV93" s="217"/>
      <c r="BW93" s="217"/>
      <c r="BX93" s="222"/>
      <c r="BY93" s="185"/>
      <c r="BZ93" s="219"/>
      <c r="CA93" s="219"/>
      <c r="CB93" s="217"/>
      <c r="CC93" s="219"/>
      <c r="CD93" s="219"/>
      <c r="CE93" s="185"/>
      <c r="CF93" s="217"/>
      <c r="CG93" s="185"/>
      <c r="CH93" s="218"/>
      <c r="CI93" s="218"/>
      <c r="CK93" s="218"/>
      <c r="CL93" s="218"/>
      <c r="CM93" s="185"/>
      <c r="CN93" s="219"/>
      <c r="CO93" s="219"/>
      <c r="CP93" s="217"/>
      <c r="CQ93" s="217"/>
      <c r="CR93" s="222"/>
      <c r="CS93" s="185"/>
      <c r="CT93" s="219"/>
      <c r="CU93" s="219"/>
      <c r="CV93" s="217"/>
      <c r="CW93" s="219"/>
      <c r="CX93" s="219"/>
      <c r="CY93" s="213"/>
      <c r="CZ93" s="217"/>
      <c r="DA93" s="185"/>
      <c r="DB93" s="218"/>
      <c r="DC93" s="218"/>
      <c r="DE93" s="218"/>
      <c r="DF93" s="218"/>
      <c r="DG93" s="185"/>
      <c r="DH93" s="219"/>
      <c r="DI93" s="219"/>
      <c r="DJ93" s="217"/>
      <c r="DK93" s="217"/>
      <c r="DL93" s="222"/>
      <c r="DM93" s="185"/>
      <c r="DN93" s="219"/>
      <c r="DO93" s="219"/>
      <c r="DP93" s="217"/>
      <c r="DQ93" s="219"/>
      <c r="DR93" s="219"/>
      <c r="DS93" s="213"/>
      <c r="DT93" s="217"/>
      <c r="DU93" s="185"/>
      <c r="DV93" s="218"/>
      <c r="DW93" s="218"/>
      <c r="DY93" s="218"/>
      <c r="DZ93" s="218"/>
      <c r="EA93" s="185"/>
      <c r="EB93" s="217"/>
      <c r="EC93" s="223"/>
      <c r="ED93" s="217"/>
      <c r="EE93" s="217"/>
      <c r="EF93" s="222"/>
      <c r="EG93" s="185"/>
      <c r="EH93" s="219"/>
      <c r="EI93" s="219"/>
      <c r="EJ93" s="217"/>
      <c r="EK93" s="219"/>
      <c r="EL93" s="219"/>
      <c r="EM93" s="213"/>
      <c r="EN93" s="217"/>
      <c r="EO93" s="185"/>
      <c r="EP93" s="218"/>
      <c r="EQ93" s="218"/>
      <c r="ES93" s="218"/>
      <c r="ET93" s="218"/>
      <c r="EU93" s="185"/>
      <c r="EV93" s="219"/>
      <c r="EW93" s="219"/>
      <c r="EX93" s="217"/>
      <c r="EY93" s="217"/>
      <c r="EZ93" s="222"/>
      <c r="FA93" s="185"/>
      <c r="FB93" s="219"/>
      <c r="FC93" s="219"/>
      <c r="FD93" s="217"/>
      <c r="FE93" s="219"/>
      <c r="FF93" s="219"/>
      <c r="FG93" s="213"/>
      <c r="FH93" s="217"/>
      <c r="FI93" s="185"/>
      <c r="FJ93" s="218"/>
      <c r="FK93" s="218"/>
      <c r="FM93" s="218"/>
      <c r="FN93" s="218"/>
      <c r="FO93" s="185"/>
      <c r="FP93" s="219"/>
      <c r="FQ93" s="219"/>
      <c r="FR93" s="217"/>
      <c r="FS93" s="217"/>
      <c r="FT93" s="222"/>
      <c r="FU93" s="185"/>
      <c r="FV93" s="219"/>
      <c r="FW93" s="219"/>
      <c r="FX93" s="217"/>
      <c r="FY93" s="219"/>
      <c r="FZ93" s="219"/>
      <c r="GA93" s="180"/>
      <c r="GI93" s="202"/>
      <c r="GN93" s="203"/>
      <c r="GU93" s="180"/>
      <c r="HC93" s="202"/>
      <c r="HH93" s="203"/>
      <c r="HO93" s="180"/>
      <c r="HW93" s="202"/>
      <c r="IB93" s="203"/>
      <c r="II93" s="180"/>
      <c r="IQ93" s="202"/>
      <c r="IV93" s="203"/>
    </row>
    <row r="94" spans="1:256" ht="13.5" customHeight="1" x14ac:dyDescent="0.25">
      <c r="A94" s="217"/>
      <c r="C94" s="213"/>
      <c r="D94" s="217"/>
      <c r="E94" s="185"/>
      <c r="F94" s="218"/>
      <c r="G94" s="219"/>
      <c r="I94" s="218"/>
      <c r="J94" s="219"/>
      <c r="K94" s="185"/>
      <c r="L94" s="219"/>
      <c r="M94" s="219"/>
      <c r="N94" s="217"/>
      <c r="O94" s="217"/>
      <c r="P94" s="222"/>
      <c r="Q94" s="185"/>
      <c r="R94" s="219"/>
      <c r="S94" s="219"/>
      <c r="T94" s="217"/>
      <c r="U94" s="219"/>
      <c r="V94" s="219"/>
      <c r="W94" s="213"/>
      <c r="X94" s="217"/>
      <c r="Y94" s="185"/>
      <c r="Z94" s="218"/>
      <c r="AA94" s="218"/>
      <c r="AC94" s="218"/>
      <c r="AD94" s="218"/>
      <c r="AE94" s="185"/>
      <c r="AF94" s="219"/>
      <c r="AG94" s="219"/>
      <c r="AH94" s="217"/>
      <c r="AI94" s="217"/>
      <c r="AJ94" s="222"/>
      <c r="AK94" s="185"/>
      <c r="AL94" s="217"/>
      <c r="AM94" s="219"/>
      <c r="AN94" s="217"/>
      <c r="AO94" s="219"/>
      <c r="AP94" s="219"/>
      <c r="AQ94" s="213"/>
      <c r="AR94" s="217"/>
      <c r="AS94" s="185"/>
      <c r="AT94" s="218"/>
      <c r="AU94" s="218"/>
      <c r="AW94" s="218"/>
      <c r="AX94" s="218"/>
      <c r="AY94" s="185"/>
      <c r="AZ94" s="219"/>
      <c r="BA94" s="219"/>
      <c r="BB94" s="217"/>
      <c r="BC94" s="217"/>
      <c r="BD94" s="222"/>
      <c r="BE94" s="185"/>
      <c r="BF94" s="219"/>
      <c r="BG94" s="219"/>
      <c r="BH94" s="217"/>
      <c r="BI94" s="219"/>
      <c r="BJ94" s="219"/>
      <c r="BK94" s="213"/>
      <c r="BL94" s="217"/>
      <c r="BM94" s="185"/>
      <c r="BN94" s="218"/>
      <c r="BO94" s="218"/>
      <c r="BQ94" s="218"/>
      <c r="BR94" s="218"/>
      <c r="BS94" s="185"/>
      <c r="BT94" s="219"/>
      <c r="BU94" s="219"/>
      <c r="BV94" s="217"/>
      <c r="BW94" s="217"/>
      <c r="BX94" s="222"/>
      <c r="BY94" s="185"/>
      <c r="BZ94" s="219"/>
      <c r="CA94" s="219"/>
      <c r="CB94" s="217"/>
      <c r="CC94" s="219"/>
      <c r="CD94" s="219"/>
      <c r="CE94" s="185"/>
      <c r="CF94" s="217"/>
      <c r="CG94" s="185"/>
      <c r="CH94" s="218"/>
      <c r="CI94" s="218"/>
      <c r="CK94" s="218"/>
      <c r="CL94" s="218"/>
      <c r="CM94" s="185"/>
      <c r="CN94" s="219"/>
      <c r="CO94" s="219"/>
      <c r="CP94" s="217"/>
      <c r="CQ94" s="217"/>
      <c r="CR94" s="222"/>
      <c r="CS94" s="185"/>
      <c r="CT94" s="219"/>
      <c r="CU94" s="219"/>
      <c r="CV94" s="217"/>
      <c r="CW94" s="219"/>
      <c r="CX94" s="219"/>
      <c r="CY94" s="213"/>
      <c r="CZ94" s="217"/>
      <c r="DA94" s="185"/>
      <c r="DB94" s="218"/>
      <c r="DC94" s="218"/>
      <c r="DE94" s="218"/>
      <c r="DF94" s="218"/>
      <c r="DG94" s="185"/>
      <c r="DH94" s="219"/>
      <c r="DI94" s="219"/>
      <c r="DJ94" s="217"/>
      <c r="DK94" s="217"/>
      <c r="DL94" s="222"/>
      <c r="DM94" s="185"/>
      <c r="DN94" s="219"/>
      <c r="DO94" s="219"/>
      <c r="DP94" s="217"/>
      <c r="DQ94" s="219"/>
      <c r="DR94" s="219"/>
      <c r="DS94" s="213"/>
      <c r="DT94" s="217"/>
      <c r="DU94" s="185"/>
      <c r="DV94" s="218"/>
      <c r="DW94" s="218"/>
      <c r="DY94" s="218"/>
      <c r="DZ94" s="218"/>
      <c r="EA94" s="185"/>
      <c r="EB94" s="217"/>
      <c r="EC94" s="223"/>
      <c r="ED94" s="217"/>
      <c r="EE94" s="217"/>
      <c r="EF94" s="222"/>
      <c r="EG94" s="185"/>
      <c r="EH94" s="219"/>
      <c r="EI94" s="219"/>
      <c r="EJ94" s="217"/>
      <c r="EK94" s="219"/>
      <c r="EL94" s="219"/>
      <c r="EM94" s="213"/>
      <c r="EN94" s="217"/>
      <c r="EO94" s="185"/>
      <c r="EP94" s="218"/>
      <c r="EQ94" s="218"/>
      <c r="ES94" s="218"/>
      <c r="ET94" s="218"/>
      <c r="EU94" s="185"/>
      <c r="EV94" s="219"/>
      <c r="EW94" s="219"/>
      <c r="EX94" s="217"/>
      <c r="EY94" s="217"/>
      <c r="EZ94" s="222"/>
      <c r="FA94" s="185"/>
      <c r="FB94" s="219"/>
      <c r="FC94" s="219"/>
      <c r="FD94" s="217"/>
      <c r="FE94" s="219"/>
      <c r="FF94" s="219"/>
      <c r="FG94" s="213"/>
      <c r="FH94" s="217"/>
      <c r="FI94" s="185"/>
      <c r="FJ94" s="218"/>
      <c r="FK94" s="218"/>
      <c r="FM94" s="218"/>
      <c r="FN94" s="218"/>
      <c r="FO94" s="185"/>
      <c r="FP94" s="219"/>
      <c r="FQ94" s="219"/>
      <c r="FR94" s="217"/>
      <c r="FS94" s="217"/>
      <c r="FT94" s="222"/>
      <c r="FU94" s="185"/>
      <c r="FV94" s="219"/>
      <c r="FW94" s="219"/>
      <c r="FX94" s="217"/>
      <c r="FY94" s="219"/>
      <c r="FZ94" s="219"/>
      <c r="GA94" s="180"/>
      <c r="GI94" s="202"/>
      <c r="GN94" s="203"/>
      <c r="GU94" s="180"/>
      <c r="HC94" s="202"/>
      <c r="HH94" s="203"/>
      <c r="HO94" s="180"/>
      <c r="HW94" s="202"/>
      <c r="IB94" s="203"/>
      <c r="II94" s="180"/>
      <c r="IQ94" s="202"/>
      <c r="IV94" s="203"/>
    </row>
    <row r="95" spans="1:256" ht="13.5" customHeight="1" x14ac:dyDescent="0.25">
      <c r="A95" s="217"/>
      <c r="C95" s="213"/>
      <c r="D95" s="217"/>
      <c r="E95" s="185"/>
      <c r="F95" s="218"/>
      <c r="G95" s="219"/>
      <c r="I95" s="218"/>
      <c r="J95" s="219"/>
      <c r="K95" s="185"/>
      <c r="L95" s="219"/>
      <c r="M95" s="219"/>
      <c r="N95" s="217"/>
      <c r="O95" s="217"/>
      <c r="P95" s="222"/>
      <c r="Q95" s="185"/>
      <c r="R95" s="219"/>
      <c r="S95" s="219"/>
      <c r="T95" s="217"/>
      <c r="U95" s="219"/>
      <c r="V95" s="219"/>
      <c r="W95" s="213"/>
      <c r="X95" s="217"/>
      <c r="Y95" s="185"/>
      <c r="Z95" s="218"/>
      <c r="AA95" s="218"/>
      <c r="AC95" s="218"/>
      <c r="AD95" s="218"/>
      <c r="AE95" s="185"/>
      <c r="AF95" s="219"/>
      <c r="AG95" s="219"/>
      <c r="AH95" s="217"/>
      <c r="AI95" s="217"/>
      <c r="AJ95" s="222"/>
      <c r="AK95" s="185"/>
      <c r="AL95" s="217"/>
      <c r="AM95" s="219"/>
      <c r="AN95" s="217"/>
      <c r="AO95" s="219"/>
      <c r="AP95" s="219"/>
      <c r="AQ95" s="213"/>
      <c r="AR95" s="217"/>
      <c r="AS95" s="185"/>
      <c r="AT95" s="218"/>
      <c r="AU95" s="218"/>
      <c r="AW95" s="218"/>
      <c r="AX95" s="218"/>
      <c r="AY95" s="185"/>
      <c r="AZ95" s="219"/>
      <c r="BA95" s="219"/>
      <c r="BB95" s="217"/>
      <c r="BC95" s="217"/>
      <c r="BD95" s="222"/>
      <c r="BE95" s="185"/>
      <c r="BF95" s="219"/>
      <c r="BG95" s="219"/>
      <c r="BH95" s="217"/>
      <c r="BI95" s="219"/>
      <c r="BJ95" s="219"/>
      <c r="BK95" s="213"/>
      <c r="BL95" s="217"/>
      <c r="BM95" s="185"/>
      <c r="BN95" s="218"/>
      <c r="BO95" s="218"/>
      <c r="BQ95" s="218"/>
      <c r="BR95" s="218"/>
      <c r="BS95" s="185"/>
      <c r="BT95" s="219"/>
      <c r="BU95" s="219"/>
      <c r="BV95" s="217"/>
      <c r="BW95" s="217"/>
      <c r="BX95" s="222"/>
      <c r="BY95" s="185"/>
      <c r="BZ95" s="219"/>
      <c r="CA95" s="219"/>
      <c r="CB95" s="217"/>
      <c r="CC95" s="219"/>
      <c r="CD95" s="219"/>
      <c r="CE95" s="185"/>
      <c r="CF95" s="217"/>
      <c r="CG95" s="185"/>
      <c r="CH95" s="218"/>
      <c r="CI95" s="218"/>
      <c r="CK95" s="218"/>
      <c r="CL95" s="218"/>
      <c r="CM95" s="185"/>
      <c r="CN95" s="219"/>
      <c r="CO95" s="219"/>
      <c r="CP95" s="217"/>
      <c r="CQ95" s="217"/>
      <c r="CR95" s="222"/>
      <c r="CS95" s="185"/>
      <c r="CT95" s="219"/>
      <c r="CU95" s="219"/>
      <c r="CV95" s="217"/>
      <c r="CW95" s="219"/>
      <c r="CX95" s="219"/>
      <c r="CY95" s="213"/>
      <c r="CZ95" s="217"/>
      <c r="DA95" s="185"/>
      <c r="DB95" s="218"/>
      <c r="DC95" s="218"/>
      <c r="DE95" s="218"/>
      <c r="DF95" s="218"/>
      <c r="DG95" s="185"/>
      <c r="DH95" s="219"/>
      <c r="DI95" s="219"/>
      <c r="DJ95" s="217"/>
      <c r="DK95" s="217"/>
      <c r="DL95" s="222"/>
      <c r="DM95" s="185"/>
      <c r="DN95" s="219"/>
      <c r="DO95" s="219"/>
      <c r="DP95" s="217"/>
      <c r="DQ95" s="219"/>
      <c r="DR95" s="219"/>
      <c r="DS95" s="213"/>
      <c r="DT95" s="217"/>
      <c r="DU95" s="185"/>
      <c r="DV95" s="218"/>
      <c r="DW95" s="218"/>
      <c r="DY95" s="218"/>
      <c r="DZ95" s="218"/>
      <c r="EA95" s="185"/>
      <c r="EB95" s="217"/>
      <c r="EC95" s="223"/>
      <c r="ED95" s="217"/>
      <c r="EE95" s="217"/>
      <c r="EF95" s="222"/>
      <c r="EG95" s="185"/>
      <c r="EH95" s="219"/>
      <c r="EI95" s="219"/>
      <c r="EJ95" s="217"/>
      <c r="EK95" s="219"/>
      <c r="EL95" s="219"/>
      <c r="EM95" s="213"/>
      <c r="EN95" s="217"/>
      <c r="EO95" s="185"/>
      <c r="EP95" s="218"/>
      <c r="EQ95" s="218"/>
      <c r="ES95" s="218"/>
      <c r="ET95" s="218"/>
      <c r="EU95" s="185"/>
      <c r="EV95" s="219"/>
      <c r="EW95" s="219"/>
      <c r="EX95" s="217"/>
      <c r="EY95" s="217"/>
      <c r="EZ95" s="222"/>
      <c r="FA95" s="185"/>
      <c r="FB95" s="219"/>
      <c r="FC95" s="219"/>
      <c r="FD95" s="217"/>
      <c r="FE95" s="219"/>
      <c r="FF95" s="219"/>
      <c r="FG95" s="213"/>
      <c r="FH95" s="217"/>
      <c r="FI95" s="185"/>
      <c r="FJ95" s="218"/>
      <c r="FK95" s="218"/>
      <c r="FM95" s="218"/>
      <c r="FN95" s="218"/>
      <c r="FO95" s="185"/>
      <c r="FP95" s="219"/>
      <c r="FQ95" s="219"/>
      <c r="FR95" s="217"/>
      <c r="FS95" s="217"/>
      <c r="FT95" s="222"/>
      <c r="FU95" s="185"/>
      <c r="FV95" s="219"/>
      <c r="FW95" s="219"/>
      <c r="FX95" s="217"/>
      <c r="FY95" s="219"/>
      <c r="FZ95" s="219"/>
      <c r="GA95" s="180"/>
      <c r="GI95" s="202"/>
      <c r="GN95" s="203"/>
      <c r="GU95" s="180"/>
      <c r="HC95" s="202"/>
      <c r="HH95" s="203"/>
      <c r="HO95" s="180"/>
      <c r="HW95" s="202"/>
      <c r="IB95" s="203"/>
      <c r="II95" s="180"/>
      <c r="IQ95" s="202"/>
      <c r="IV95" s="203"/>
    </row>
    <row r="96" spans="1:256" ht="13.5" customHeight="1" x14ac:dyDescent="0.25">
      <c r="A96" s="217"/>
      <c r="C96" s="213"/>
      <c r="D96" s="217"/>
      <c r="E96" s="185"/>
      <c r="F96" s="218"/>
      <c r="G96" s="219"/>
      <c r="I96" s="218"/>
      <c r="J96" s="219"/>
      <c r="K96" s="185"/>
      <c r="L96" s="219"/>
      <c r="M96" s="219"/>
      <c r="N96" s="217"/>
      <c r="O96" s="217"/>
      <c r="P96" s="222"/>
      <c r="Q96" s="185"/>
      <c r="R96" s="219"/>
      <c r="S96" s="219"/>
      <c r="T96" s="217"/>
      <c r="U96" s="219"/>
      <c r="V96" s="219"/>
      <c r="W96" s="213"/>
      <c r="X96" s="217"/>
      <c r="Y96" s="185"/>
      <c r="Z96" s="218"/>
      <c r="AA96" s="218"/>
      <c r="AC96" s="218"/>
      <c r="AD96" s="218"/>
      <c r="AE96" s="185"/>
      <c r="AF96" s="219"/>
      <c r="AG96" s="219"/>
      <c r="AH96" s="217"/>
      <c r="AI96" s="217"/>
      <c r="AJ96" s="222"/>
      <c r="AK96" s="185"/>
      <c r="AL96" s="217"/>
      <c r="AM96" s="219"/>
      <c r="AN96" s="217"/>
      <c r="AO96" s="219"/>
      <c r="AP96" s="219"/>
      <c r="AQ96" s="213"/>
      <c r="AR96" s="217"/>
      <c r="AS96" s="185"/>
      <c r="AT96" s="218"/>
      <c r="AU96" s="218"/>
      <c r="AW96" s="218"/>
      <c r="AX96" s="218"/>
      <c r="AY96" s="185"/>
      <c r="AZ96" s="219"/>
      <c r="BA96" s="219"/>
      <c r="BB96" s="217"/>
      <c r="BC96" s="217"/>
      <c r="BD96" s="222"/>
      <c r="BE96" s="185"/>
      <c r="BF96" s="219"/>
      <c r="BG96" s="219"/>
      <c r="BH96" s="217"/>
      <c r="BI96" s="219"/>
      <c r="BJ96" s="219"/>
      <c r="BK96" s="213"/>
      <c r="BL96" s="217"/>
      <c r="BM96" s="185"/>
      <c r="BN96" s="218"/>
      <c r="BO96" s="218"/>
      <c r="BQ96" s="218"/>
      <c r="BR96" s="218"/>
      <c r="BS96" s="185"/>
      <c r="BT96" s="219"/>
      <c r="BU96" s="219"/>
      <c r="BV96" s="217"/>
      <c r="BW96" s="217"/>
      <c r="BX96" s="222"/>
      <c r="BY96" s="185"/>
      <c r="BZ96" s="219"/>
      <c r="CA96" s="219"/>
      <c r="CB96" s="217"/>
      <c r="CC96" s="219"/>
      <c r="CD96" s="219"/>
      <c r="CE96" s="185"/>
      <c r="CF96" s="217"/>
      <c r="CG96" s="185"/>
      <c r="CH96" s="218"/>
      <c r="CI96" s="218"/>
      <c r="CK96" s="218"/>
      <c r="CL96" s="218"/>
      <c r="CM96" s="185"/>
      <c r="CN96" s="219"/>
      <c r="CO96" s="219"/>
      <c r="CP96" s="217"/>
      <c r="CQ96" s="217"/>
      <c r="CR96" s="222"/>
      <c r="CS96" s="185"/>
      <c r="CT96" s="219"/>
      <c r="CU96" s="219"/>
      <c r="CV96" s="217"/>
      <c r="CW96" s="219"/>
      <c r="CX96" s="219"/>
      <c r="CY96" s="213"/>
      <c r="CZ96" s="217"/>
      <c r="DA96" s="185"/>
      <c r="DB96" s="218"/>
      <c r="DC96" s="218"/>
      <c r="DE96" s="218"/>
      <c r="DF96" s="218"/>
      <c r="DG96" s="185"/>
      <c r="DH96" s="219"/>
      <c r="DI96" s="219"/>
      <c r="DJ96" s="217"/>
      <c r="DK96" s="217"/>
      <c r="DL96" s="222"/>
      <c r="DM96" s="185"/>
      <c r="DN96" s="219"/>
      <c r="DO96" s="219"/>
      <c r="DP96" s="217"/>
      <c r="DQ96" s="219"/>
      <c r="DR96" s="219"/>
      <c r="DS96" s="213"/>
      <c r="DT96" s="217"/>
      <c r="DU96" s="185"/>
      <c r="DV96" s="218"/>
      <c r="DW96" s="218"/>
      <c r="DY96" s="218"/>
      <c r="DZ96" s="218"/>
      <c r="EA96" s="185"/>
      <c r="EB96" s="217"/>
      <c r="EC96" s="223"/>
      <c r="ED96" s="217"/>
      <c r="EE96" s="217"/>
      <c r="EF96" s="222"/>
      <c r="EG96" s="185"/>
      <c r="EH96" s="219"/>
      <c r="EI96" s="219"/>
      <c r="EJ96" s="217"/>
      <c r="EK96" s="219"/>
      <c r="EL96" s="219"/>
      <c r="EM96" s="213"/>
      <c r="EN96" s="217"/>
      <c r="EO96" s="185"/>
      <c r="EP96" s="218"/>
      <c r="EQ96" s="218"/>
      <c r="ES96" s="218"/>
      <c r="ET96" s="218"/>
      <c r="EU96" s="185"/>
      <c r="EV96" s="219"/>
      <c r="EW96" s="219"/>
      <c r="EX96" s="217"/>
      <c r="EY96" s="217"/>
      <c r="EZ96" s="222"/>
      <c r="FA96" s="185"/>
      <c r="FB96" s="219"/>
      <c r="FC96" s="219"/>
      <c r="FD96" s="217"/>
      <c r="FE96" s="219"/>
      <c r="FF96" s="219"/>
      <c r="FG96" s="213"/>
      <c r="FH96" s="217"/>
      <c r="FI96" s="185"/>
      <c r="FJ96" s="218"/>
      <c r="FK96" s="218"/>
      <c r="FM96" s="218"/>
      <c r="FN96" s="218"/>
      <c r="FO96" s="185"/>
      <c r="FP96" s="219"/>
      <c r="FQ96" s="219"/>
      <c r="FR96" s="217"/>
      <c r="FS96" s="217"/>
      <c r="FT96" s="222"/>
      <c r="FU96" s="185"/>
      <c r="FV96" s="219"/>
      <c r="FW96" s="219"/>
      <c r="FX96" s="217"/>
      <c r="FY96" s="219"/>
      <c r="FZ96" s="219"/>
      <c r="GA96" s="180"/>
      <c r="GI96" s="202"/>
      <c r="GN96" s="203"/>
      <c r="GU96" s="180"/>
      <c r="HC96" s="202"/>
      <c r="HH96" s="203"/>
      <c r="HO96" s="180"/>
      <c r="HW96" s="202"/>
      <c r="IB96" s="203"/>
      <c r="II96" s="180"/>
      <c r="IQ96" s="202"/>
      <c r="IV96" s="203"/>
    </row>
    <row r="97" spans="1:256" ht="13.5" customHeight="1" x14ac:dyDescent="0.25">
      <c r="A97" s="217"/>
      <c r="C97" s="213"/>
      <c r="D97" s="217"/>
      <c r="E97" s="185"/>
      <c r="F97" s="218"/>
      <c r="G97" s="219"/>
      <c r="I97" s="218"/>
      <c r="J97" s="219"/>
      <c r="K97" s="185"/>
      <c r="L97" s="219"/>
      <c r="M97" s="219"/>
      <c r="N97" s="217"/>
      <c r="O97" s="217"/>
      <c r="P97" s="222"/>
      <c r="Q97" s="185"/>
      <c r="R97" s="219"/>
      <c r="S97" s="219"/>
      <c r="T97" s="217"/>
      <c r="U97" s="219"/>
      <c r="V97" s="219"/>
      <c r="W97" s="213"/>
      <c r="X97" s="217"/>
      <c r="Y97" s="185"/>
      <c r="Z97" s="218"/>
      <c r="AA97" s="218"/>
      <c r="AC97" s="218"/>
      <c r="AD97" s="218"/>
      <c r="AE97" s="185"/>
      <c r="AF97" s="219"/>
      <c r="AG97" s="219"/>
      <c r="AH97" s="217"/>
      <c r="AI97" s="217"/>
      <c r="AJ97" s="222"/>
      <c r="AK97" s="185"/>
      <c r="AL97" s="217"/>
      <c r="AM97" s="219"/>
      <c r="AN97" s="217"/>
      <c r="AO97" s="219"/>
      <c r="AP97" s="219"/>
      <c r="AQ97" s="213"/>
      <c r="AR97" s="217"/>
      <c r="AS97" s="185"/>
      <c r="AT97" s="218"/>
      <c r="AU97" s="218"/>
      <c r="AW97" s="218"/>
      <c r="AX97" s="218"/>
      <c r="AY97" s="185"/>
      <c r="AZ97" s="219"/>
      <c r="BA97" s="219"/>
      <c r="BB97" s="217"/>
      <c r="BC97" s="217"/>
      <c r="BD97" s="222"/>
      <c r="BE97" s="185"/>
      <c r="BF97" s="219"/>
      <c r="BG97" s="219"/>
      <c r="BH97" s="217"/>
      <c r="BI97" s="219"/>
      <c r="BJ97" s="219"/>
      <c r="BK97" s="213"/>
      <c r="BL97" s="217"/>
      <c r="BM97" s="185"/>
      <c r="BN97" s="218"/>
      <c r="BO97" s="218"/>
      <c r="BQ97" s="218"/>
      <c r="BR97" s="218"/>
      <c r="BS97" s="185"/>
      <c r="BT97" s="219"/>
      <c r="BU97" s="219"/>
      <c r="BV97" s="217"/>
      <c r="BW97" s="217"/>
      <c r="BX97" s="222"/>
      <c r="BY97" s="185"/>
      <c r="BZ97" s="219"/>
      <c r="CA97" s="219"/>
      <c r="CB97" s="217"/>
      <c r="CC97" s="219"/>
      <c r="CD97" s="219"/>
      <c r="CE97" s="185"/>
      <c r="CF97" s="217"/>
      <c r="CG97" s="185"/>
      <c r="CH97" s="218"/>
      <c r="CI97" s="218"/>
      <c r="CK97" s="218"/>
      <c r="CL97" s="218"/>
      <c r="CM97" s="185"/>
      <c r="CN97" s="219"/>
      <c r="CO97" s="219"/>
      <c r="CP97" s="217"/>
      <c r="CQ97" s="217"/>
      <c r="CR97" s="222"/>
      <c r="CS97" s="185"/>
      <c r="CT97" s="219"/>
      <c r="CU97" s="219"/>
      <c r="CV97" s="217"/>
      <c r="CW97" s="219"/>
      <c r="CX97" s="219"/>
      <c r="CY97" s="213"/>
      <c r="CZ97" s="217"/>
      <c r="DA97" s="185"/>
      <c r="DB97" s="218"/>
      <c r="DC97" s="218"/>
      <c r="DE97" s="218"/>
      <c r="DF97" s="218"/>
      <c r="DG97" s="185"/>
      <c r="DH97" s="219"/>
      <c r="DI97" s="219"/>
      <c r="DJ97" s="217"/>
      <c r="DK97" s="217"/>
      <c r="DL97" s="222"/>
      <c r="DM97" s="185"/>
      <c r="DN97" s="219"/>
      <c r="DO97" s="219"/>
      <c r="DP97" s="217"/>
      <c r="DQ97" s="219"/>
      <c r="DR97" s="219"/>
      <c r="DS97" s="213"/>
      <c r="DT97" s="217"/>
      <c r="DU97" s="185"/>
      <c r="DV97" s="218"/>
      <c r="DW97" s="218"/>
      <c r="DY97" s="218"/>
      <c r="DZ97" s="218"/>
      <c r="EA97" s="185"/>
      <c r="EB97" s="217"/>
      <c r="EC97" s="223"/>
      <c r="ED97" s="217"/>
      <c r="EE97" s="217"/>
      <c r="EF97" s="222"/>
      <c r="EG97" s="185"/>
      <c r="EH97" s="219"/>
      <c r="EI97" s="219"/>
      <c r="EJ97" s="217"/>
      <c r="EK97" s="219"/>
      <c r="EL97" s="219"/>
      <c r="EM97" s="213"/>
      <c r="EN97" s="217"/>
      <c r="EO97" s="185"/>
      <c r="EP97" s="218"/>
      <c r="EQ97" s="218"/>
      <c r="ES97" s="218"/>
      <c r="ET97" s="218"/>
      <c r="EU97" s="185"/>
      <c r="EV97" s="219"/>
      <c r="EW97" s="219"/>
      <c r="EX97" s="217"/>
      <c r="EY97" s="217"/>
      <c r="EZ97" s="222"/>
      <c r="FA97" s="185"/>
      <c r="FB97" s="219"/>
      <c r="FC97" s="219"/>
      <c r="FD97" s="217"/>
      <c r="FE97" s="219"/>
      <c r="FF97" s="219"/>
      <c r="FG97" s="213"/>
      <c r="FH97" s="217"/>
      <c r="FI97" s="185"/>
      <c r="FJ97" s="218"/>
      <c r="FK97" s="218"/>
      <c r="FM97" s="218"/>
      <c r="FN97" s="218"/>
      <c r="FO97" s="185"/>
      <c r="FP97" s="219"/>
      <c r="FQ97" s="219"/>
      <c r="FR97" s="217"/>
      <c r="FS97" s="217"/>
      <c r="FT97" s="222"/>
      <c r="FU97" s="185"/>
      <c r="FV97" s="219"/>
      <c r="FW97" s="219"/>
      <c r="FX97" s="217"/>
      <c r="FY97" s="219"/>
      <c r="FZ97" s="219"/>
      <c r="GA97" s="180"/>
      <c r="GI97" s="202"/>
      <c r="GN97" s="203"/>
      <c r="GU97" s="180"/>
      <c r="HC97" s="202"/>
      <c r="HH97" s="203"/>
      <c r="HO97" s="180"/>
      <c r="HW97" s="202"/>
      <c r="IB97" s="203"/>
      <c r="II97" s="180"/>
      <c r="IQ97" s="202"/>
      <c r="IV97" s="203"/>
    </row>
    <row r="98" spans="1:256" ht="13.5" customHeight="1" x14ac:dyDescent="0.25">
      <c r="A98" s="217"/>
      <c r="C98" s="213"/>
      <c r="D98" s="217"/>
      <c r="E98" s="185"/>
      <c r="F98" s="218"/>
      <c r="G98" s="219"/>
      <c r="I98" s="218"/>
      <c r="J98" s="219"/>
      <c r="K98" s="185"/>
      <c r="L98" s="219"/>
      <c r="M98" s="219"/>
      <c r="N98" s="217"/>
      <c r="O98" s="217"/>
      <c r="P98" s="222"/>
      <c r="Q98" s="185"/>
      <c r="R98" s="219"/>
      <c r="S98" s="219"/>
      <c r="T98" s="217"/>
      <c r="U98" s="219"/>
      <c r="V98" s="219"/>
      <c r="W98" s="213"/>
      <c r="X98" s="217"/>
      <c r="Y98" s="185"/>
      <c r="Z98" s="218"/>
      <c r="AA98" s="218"/>
      <c r="AC98" s="218"/>
      <c r="AD98" s="218"/>
      <c r="AE98" s="185"/>
      <c r="AF98" s="219"/>
      <c r="AG98" s="219"/>
      <c r="AH98" s="217"/>
      <c r="AI98" s="217"/>
      <c r="AJ98" s="222"/>
      <c r="AK98" s="185"/>
      <c r="AL98" s="217"/>
      <c r="AM98" s="219"/>
      <c r="AN98" s="217"/>
      <c r="AO98" s="219"/>
      <c r="AP98" s="219"/>
      <c r="AQ98" s="213"/>
      <c r="AR98" s="217"/>
      <c r="AS98" s="185"/>
      <c r="AT98" s="218"/>
      <c r="AU98" s="218"/>
      <c r="AW98" s="218"/>
      <c r="AX98" s="218"/>
      <c r="AY98" s="185"/>
      <c r="AZ98" s="219"/>
      <c r="BA98" s="219"/>
      <c r="BB98" s="217"/>
      <c r="BC98" s="217"/>
      <c r="BD98" s="222"/>
      <c r="BE98" s="185"/>
      <c r="BF98" s="219"/>
      <c r="BG98" s="219"/>
      <c r="BH98" s="217"/>
      <c r="BI98" s="219"/>
      <c r="BJ98" s="219"/>
      <c r="BK98" s="213"/>
      <c r="BL98" s="217"/>
      <c r="BM98" s="185"/>
      <c r="BN98" s="218"/>
      <c r="BO98" s="218"/>
      <c r="BQ98" s="218"/>
      <c r="BR98" s="218"/>
      <c r="BS98" s="185"/>
      <c r="BT98" s="219"/>
      <c r="BU98" s="219"/>
      <c r="BV98" s="217"/>
      <c r="BW98" s="217"/>
      <c r="BX98" s="222"/>
      <c r="BY98" s="185"/>
      <c r="BZ98" s="219"/>
      <c r="CA98" s="219"/>
      <c r="CB98" s="217"/>
      <c r="CC98" s="219"/>
      <c r="CD98" s="219"/>
      <c r="CE98" s="185"/>
      <c r="CF98" s="217"/>
      <c r="CG98" s="185"/>
      <c r="CH98" s="218"/>
      <c r="CI98" s="218"/>
      <c r="CK98" s="218"/>
      <c r="CL98" s="218"/>
      <c r="CM98" s="185"/>
      <c r="CN98" s="219"/>
      <c r="CO98" s="219"/>
      <c r="CP98" s="217"/>
      <c r="CQ98" s="217"/>
      <c r="CR98" s="222"/>
      <c r="CS98" s="185"/>
      <c r="CT98" s="219"/>
      <c r="CU98" s="219"/>
      <c r="CV98" s="217"/>
      <c r="CW98" s="219"/>
      <c r="CX98" s="219"/>
      <c r="CY98" s="213"/>
      <c r="CZ98" s="217"/>
      <c r="DA98" s="185"/>
      <c r="DB98" s="218"/>
      <c r="DC98" s="218"/>
      <c r="DE98" s="218"/>
      <c r="DF98" s="218"/>
      <c r="DG98" s="185"/>
      <c r="DH98" s="219"/>
      <c r="DI98" s="219"/>
      <c r="DJ98" s="217"/>
      <c r="DK98" s="217"/>
      <c r="DL98" s="222"/>
      <c r="DM98" s="185"/>
      <c r="DN98" s="219"/>
      <c r="DO98" s="219"/>
      <c r="DP98" s="217"/>
      <c r="DQ98" s="219"/>
      <c r="DR98" s="219"/>
      <c r="DS98" s="213"/>
      <c r="DT98" s="217"/>
      <c r="DU98" s="185"/>
      <c r="DV98" s="218"/>
      <c r="DW98" s="218"/>
      <c r="DY98" s="218"/>
      <c r="DZ98" s="218"/>
      <c r="EA98" s="185"/>
      <c r="EB98" s="217"/>
      <c r="EC98" s="223"/>
      <c r="ED98" s="217"/>
      <c r="EE98" s="217"/>
      <c r="EF98" s="222"/>
      <c r="EG98" s="185"/>
      <c r="EH98" s="219"/>
      <c r="EI98" s="219"/>
      <c r="EJ98" s="217"/>
      <c r="EK98" s="219"/>
      <c r="EL98" s="219"/>
      <c r="EM98" s="213"/>
      <c r="EN98" s="217"/>
      <c r="EO98" s="185"/>
      <c r="EP98" s="218"/>
      <c r="EQ98" s="218"/>
      <c r="ES98" s="218"/>
      <c r="ET98" s="218"/>
      <c r="EU98" s="185"/>
      <c r="EV98" s="219"/>
      <c r="EW98" s="219"/>
      <c r="EX98" s="217"/>
      <c r="EY98" s="217"/>
      <c r="EZ98" s="222"/>
      <c r="FA98" s="185"/>
      <c r="FB98" s="219"/>
      <c r="FC98" s="219"/>
      <c r="FD98" s="217"/>
      <c r="FE98" s="219"/>
      <c r="FF98" s="219"/>
      <c r="FG98" s="213"/>
      <c r="FH98" s="217"/>
      <c r="FI98" s="185"/>
      <c r="FJ98" s="218"/>
      <c r="FK98" s="218"/>
      <c r="FM98" s="218"/>
      <c r="FN98" s="218"/>
      <c r="FO98" s="185"/>
      <c r="FP98" s="219"/>
      <c r="FQ98" s="219"/>
      <c r="FR98" s="217"/>
      <c r="FS98" s="217"/>
      <c r="FT98" s="222"/>
      <c r="FU98" s="185"/>
      <c r="FV98" s="219"/>
      <c r="FW98" s="219"/>
      <c r="FX98" s="217"/>
      <c r="FY98" s="219"/>
      <c r="FZ98" s="219"/>
      <c r="GA98" s="180"/>
      <c r="GI98" s="202"/>
      <c r="GN98" s="203"/>
      <c r="GU98" s="180"/>
      <c r="HC98" s="202"/>
      <c r="HH98" s="203"/>
      <c r="HO98" s="180"/>
      <c r="HW98" s="202"/>
      <c r="IB98" s="203"/>
      <c r="II98" s="180"/>
      <c r="IQ98" s="202"/>
      <c r="IV98" s="203"/>
    </row>
    <row r="99" spans="1:256" ht="13.5" customHeight="1" x14ac:dyDescent="0.25">
      <c r="A99" s="217"/>
      <c r="C99" s="213"/>
      <c r="D99" s="217"/>
      <c r="E99" s="185"/>
      <c r="F99" s="218"/>
      <c r="G99" s="219"/>
      <c r="I99" s="218"/>
      <c r="J99" s="219"/>
      <c r="K99" s="185"/>
      <c r="L99" s="219"/>
      <c r="M99" s="219"/>
      <c r="N99" s="217"/>
      <c r="O99" s="217"/>
      <c r="P99" s="222"/>
      <c r="Q99" s="185"/>
      <c r="R99" s="219"/>
      <c r="S99" s="219"/>
      <c r="T99" s="217"/>
      <c r="U99" s="219"/>
      <c r="V99" s="219"/>
      <c r="W99" s="213"/>
      <c r="X99" s="217"/>
      <c r="Y99" s="185"/>
      <c r="Z99" s="218"/>
      <c r="AA99" s="218"/>
      <c r="AC99" s="218"/>
      <c r="AD99" s="218"/>
      <c r="AE99" s="185"/>
      <c r="AF99" s="219"/>
      <c r="AG99" s="219"/>
      <c r="AH99" s="217"/>
      <c r="AI99" s="217"/>
      <c r="AJ99" s="222"/>
      <c r="AK99" s="185"/>
      <c r="AL99" s="217"/>
      <c r="AM99" s="219"/>
      <c r="AN99" s="217"/>
      <c r="AO99" s="219"/>
      <c r="AP99" s="219"/>
      <c r="AQ99" s="213"/>
      <c r="AR99" s="217"/>
      <c r="AS99" s="185"/>
      <c r="AT99" s="218"/>
      <c r="AU99" s="218"/>
      <c r="AW99" s="218"/>
      <c r="AX99" s="218"/>
      <c r="AY99" s="185"/>
      <c r="AZ99" s="219"/>
      <c r="BA99" s="219"/>
      <c r="BB99" s="217"/>
      <c r="BC99" s="217"/>
      <c r="BD99" s="222"/>
      <c r="BE99" s="185"/>
      <c r="BF99" s="219"/>
      <c r="BG99" s="219"/>
      <c r="BH99" s="217"/>
      <c r="BI99" s="219"/>
      <c r="BJ99" s="219"/>
      <c r="BK99" s="213"/>
      <c r="BL99" s="217"/>
      <c r="BM99" s="185"/>
      <c r="BN99" s="218"/>
      <c r="BO99" s="218"/>
      <c r="BQ99" s="218"/>
      <c r="BR99" s="218"/>
      <c r="BS99" s="185"/>
      <c r="BT99" s="219"/>
      <c r="BU99" s="219"/>
      <c r="BV99" s="217"/>
      <c r="BW99" s="217"/>
      <c r="BX99" s="222"/>
      <c r="BY99" s="185"/>
      <c r="BZ99" s="219"/>
      <c r="CA99" s="219"/>
      <c r="CB99" s="217"/>
      <c r="CC99" s="219"/>
      <c r="CD99" s="219"/>
      <c r="CE99" s="185"/>
      <c r="CF99" s="217"/>
      <c r="CG99" s="185"/>
      <c r="CH99" s="218"/>
      <c r="CI99" s="218"/>
      <c r="CK99" s="218"/>
      <c r="CL99" s="218"/>
      <c r="CM99" s="185"/>
      <c r="CN99" s="219"/>
      <c r="CO99" s="219"/>
      <c r="CP99" s="217"/>
      <c r="CQ99" s="217"/>
      <c r="CR99" s="222"/>
      <c r="CS99" s="185"/>
      <c r="CT99" s="219"/>
      <c r="CU99" s="219"/>
      <c r="CV99" s="217"/>
      <c r="CW99" s="219"/>
      <c r="CX99" s="219"/>
      <c r="CY99" s="213"/>
      <c r="CZ99" s="217"/>
      <c r="DA99" s="185"/>
      <c r="DB99" s="218"/>
      <c r="DC99" s="218"/>
      <c r="DE99" s="218"/>
      <c r="DF99" s="218"/>
      <c r="DG99" s="185"/>
      <c r="DH99" s="219"/>
      <c r="DI99" s="219"/>
      <c r="DJ99" s="217"/>
      <c r="DK99" s="217"/>
      <c r="DL99" s="222"/>
      <c r="DM99" s="185"/>
      <c r="DN99" s="219"/>
      <c r="DO99" s="219"/>
      <c r="DP99" s="217"/>
      <c r="DQ99" s="219"/>
      <c r="DR99" s="219"/>
      <c r="DS99" s="213"/>
      <c r="DT99" s="217"/>
      <c r="DU99" s="185"/>
      <c r="DV99" s="218"/>
      <c r="DW99" s="218"/>
      <c r="DY99" s="218"/>
      <c r="DZ99" s="218"/>
      <c r="EA99" s="185"/>
      <c r="EB99" s="217"/>
      <c r="EC99" s="223"/>
      <c r="ED99" s="217"/>
      <c r="EE99" s="217"/>
      <c r="EF99" s="222"/>
      <c r="EG99" s="185"/>
      <c r="EH99" s="219"/>
      <c r="EI99" s="219"/>
      <c r="EJ99" s="217"/>
      <c r="EK99" s="219"/>
      <c r="EL99" s="219"/>
      <c r="EM99" s="213"/>
      <c r="EN99" s="217"/>
      <c r="EO99" s="185"/>
      <c r="EP99" s="218"/>
      <c r="EQ99" s="218"/>
      <c r="ES99" s="218"/>
      <c r="ET99" s="218"/>
      <c r="EU99" s="185"/>
      <c r="EV99" s="219"/>
      <c r="EW99" s="219"/>
      <c r="EX99" s="217"/>
      <c r="EY99" s="217"/>
      <c r="EZ99" s="222"/>
      <c r="FA99" s="185"/>
      <c r="FB99" s="219"/>
      <c r="FC99" s="219"/>
      <c r="FD99" s="217"/>
      <c r="FE99" s="219"/>
      <c r="FF99" s="219"/>
      <c r="FG99" s="213"/>
      <c r="FH99" s="217"/>
      <c r="FI99" s="185"/>
      <c r="FJ99" s="218"/>
      <c r="FK99" s="218"/>
      <c r="FM99" s="218"/>
      <c r="FN99" s="218"/>
      <c r="FO99" s="185"/>
      <c r="FP99" s="219"/>
      <c r="FQ99" s="219"/>
      <c r="FR99" s="217"/>
      <c r="FS99" s="217"/>
      <c r="FT99" s="222"/>
      <c r="FU99" s="185"/>
      <c r="FV99" s="219"/>
      <c r="FW99" s="219"/>
      <c r="FX99" s="217"/>
      <c r="FY99" s="219"/>
      <c r="FZ99" s="219"/>
      <c r="GA99" s="180"/>
      <c r="GI99" s="202"/>
      <c r="GN99" s="203"/>
      <c r="GU99" s="180"/>
      <c r="HC99" s="202"/>
      <c r="HH99" s="203"/>
      <c r="HO99" s="180"/>
      <c r="HW99" s="202"/>
      <c r="IB99" s="203"/>
      <c r="II99" s="180"/>
      <c r="IQ99" s="202"/>
      <c r="IV99" s="203"/>
    </row>
    <row r="100" spans="1:256" ht="13.5" customHeight="1" x14ac:dyDescent="0.25">
      <c r="A100" s="217"/>
      <c r="C100" s="213"/>
      <c r="D100" s="217"/>
      <c r="E100" s="185"/>
      <c r="F100" s="218"/>
      <c r="G100" s="219"/>
      <c r="I100" s="218"/>
      <c r="J100" s="219"/>
      <c r="K100" s="185"/>
      <c r="L100" s="219"/>
      <c r="M100" s="219"/>
      <c r="N100" s="217"/>
      <c r="O100" s="217"/>
      <c r="P100" s="222"/>
      <c r="Q100" s="185"/>
      <c r="R100" s="219"/>
      <c r="S100" s="219"/>
      <c r="T100" s="217"/>
      <c r="U100" s="219"/>
      <c r="V100" s="219"/>
      <c r="W100" s="213"/>
      <c r="X100" s="217"/>
      <c r="Y100" s="185"/>
      <c r="Z100" s="218"/>
      <c r="AA100" s="218"/>
      <c r="AC100" s="218"/>
      <c r="AD100" s="218"/>
      <c r="AE100" s="185"/>
      <c r="AF100" s="219"/>
      <c r="AG100" s="219"/>
      <c r="AH100" s="217"/>
      <c r="AI100" s="217"/>
      <c r="AJ100" s="222"/>
      <c r="AK100" s="185"/>
      <c r="AL100" s="217"/>
      <c r="AM100" s="219"/>
      <c r="AN100" s="217"/>
      <c r="AO100" s="219"/>
      <c r="AP100" s="219"/>
      <c r="AQ100" s="213"/>
      <c r="AR100" s="217"/>
      <c r="AS100" s="185"/>
      <c r="AT100" s="218"/>
      <c r="AU100" s="218"/>
      <c r="AW100" s="218"/>
      <c r="AX100" s="218"/>
      <c r="AY100" s="185"/>
      <c r="AZ100" s="219"/>
      <c r="BA100" s="219"/>
      <c r="BB100" s="217"/>
      <c r="BC100" s="217"/>
      <c r="BD100" s="222"/>
      <c r="BE100" s="185"/>
      <c r="BF100" s="219"/>
      <c r="BG100" s="219"/>
      <c r="BH100" s="217"/>
      <c r="BI100" s="219"/>
      <c r="BJ100" s="219"/>
      <c r="BK100" s="213"/>
      <c r="BL100" s="217"/>
      <c r="BM100" s="185"/>
      <c r="BN100" s="218"/>
      <c r="BO100" s="218"/>
      <c r="BQ100" s="218"/>
      <c r="BR100" s="218"/>
      <c r="BS100" s="185"/>
      <c r="BT100" s="219"/>
      <c r="BU100" s="219"/>
      <c r="BV100" s="217"/>
      <c r="BW100" s="217"/>
      <c r="BX100" s="222"/>
      <c r="BY100" s="185"/>
      <c r="BZ100" s="219"/>
      <c r="CA100" s="219"/>
      <c r="CB100" s="217"/>
      <c r="CC100" s="219"/>
      <c r="CD100" s="219"/>
      <c r="CE100" s="185"/>
      <c r="CF100" s="217"/>
      <c r="CG100" s="185"/>
      <c r="CH100" s="218"/>
      <c r="CI100" s="218"/>
      <c r="CK100" s="218"/>
      <c r="CL100" s="218"/>
      <c r="CM100" s="185"/>
      <c r="CN100" s="219"/>
      <c r="CO100" s="219"/>
      <c r="CP100" s="217"/>
      <c r="CQ100" s="217"/>
      <c r="CR100" s="222"/>
      <c r="CS100" s="185"/>
      <c r="CT100" s="219"/>
      <c r="CU100" s="219"/>
      <c r="CV100" s="217"/>
      <c r="CW100" s="219"/>
      <c r="CX100" s="219"/>
      <c r="CY100" s="213"/>
      <c r="CZ100" s="217"/>
      <c r="DA100" s="185"/>
      <c r="DB100" s="218"/>
      <c r="DC100" s="218"/>
      <c r="DE100" s="218"/>
      <c r="DF100" s="218"/>
      <c r="DG100" s="185"/>
      <c r="DH100" s="219"/>
      <c r="DI100" s="219"/>
      <c r="DJ100" s="217"/>
      <c r="DK100" s="217"/>
      <c r="DL100" s="222"/>
      <c r="DM100" s="185"/>
      <c r="DN100" s="219"/>
      <c r="DO100" s="219"/>
      <c r="DP100" s="217"/>
      <c r="DQ100" s="219"/>
      <c r="DR100" s="219"/>
      <c r="DS100" s="213"/>
      <c r="DT100" s="217"/>
      <c r="DU100" s="185"/>
      <c r="DV100" s="218"/>
      <c r="DW100" s="218"/>
      <c r="DY100" s="218"/>
      <c r="DZ100" s="218"/>
      <c r="EA100" s="185"/>
      <c r="EB100" s="217"/>
      <c r="EC100" s="223"/>
      <c r="ED100" s="217"/>
      <c r="EE100" s="217"/>
      <c r="EF100" s="222"/>
      <c r="EG100" s="185"/>
      <c r="EH100" s="219"/>
      <c r="EI100" s="219"/>
      <c r="EJ100" s="217"/>
      <c r="EK100" s="219"/>
      <c r="EL100" s="219"/>
      <c r="EM100" s="213"/>
      <c r="EN100" s="217"/>
      <c r="EO100" s="185"/>
      <c r="EP100" s="218"/>
      <c r="EQ100" s="218"/>
      <c r="ES100" s="218"/>
      <c r="ET100" s="218"/>
      <c r="EU100" s="185"/>
      <c r="EV100" s="219"/>
      <c r="EW100" s="219"/>
      <c r="EX100" s="217"/>
      <c r="EY100" s="217"/>
      <c r="EZ100" s="222"/>
      <c r="FA100" s="185"/>
      <c r="FB100" s="219"/>
      <c r="FC100" s="219"/>
      <c r="FD100" s="217"/>
      <c r="FE100" s="219"/>
      <c r="FF100" s="219"/>
      <c r="FG100" s="213"/>
      <c r="FH100" s="217"/>
      <c r="FI100" s="185"/>
      <c r="FJ100" s="218"/>
      <c r="FK100" s="218"/>
      <c r="FM100" s="218"/>
      <c r="FN100" s="218"/>
      <c r="FO100" s="185"/>
      <c r="FP100" s="219"/>
      <c r="FQ100" s="219"/>
      <c r="FR100" s="217"/>
      <c r="FS100" s="217"/>
      <c r="FT100" s="222"/>
      <c r="FU100" s="185"/>
      <c r="FV100" s="219"/>
      <c r="FW100" s="219"/>
      <c r="FX100" s="217"/>
      <c r="FY100" s="219"/>
      <c r="FZ100" s="219"/>
      <c r="GA100" s="180"/>
      <c r="GI100" s="202"/>
      <c r="GN100" s="203"/>
      <c r="GU100" s="180"/>
      <c r="HC100" s="202"/>
      <c r="HH100" s="203"/>
      <c r="HO100" s="180"/>
      <c r="HW100" s="202"/>
      <c r="IB100" s="203"/>
      <c r="II100" s="180"/>
      <c r="IQ100" s="202"/>
      <c r="IV100" s="203"/>
    </row>
    <row r="101" spans="1:256" ht="13.5" customHeight="1" x14ac:dyDescent="0.25">
      <c r="S101" s="218"/>
    </row>
    <row r="113" s="179" customFormat="1" ht="13.5" customHeight="1" x14ac:dyDescent="0.25"/>
    <row r="114" s="179" customFormat="1" ht="13.5" customHeight="1" x14ac:dyDescent="0.25"/>
    <row r="115" s="179" customFormat="1" ht="13.5" customHeight="1" x14ac:dyDescent="0.25"/>
    <row r="116" s="179" customFormat="1" ht="13.5" customHeight="1" x14ac:dyDescent="0.25"/>
    <row r="117" s="179" customFormat="1" ht="13.5" customHeight="1" x14ac:dyDescent="0.25"/>
    <row r="118" s="179" customFormat="1" ht="13.5" customHeight="1" x14ac:dyDescent="0.25"/>
    <row r="119" s="179" customFormat="1" ht="13.5" customHeight="1" x14ac:dyDescent="0.25"/>
    <row r="120" s="179" customFormat="1" ht="13.5" customHeight="1" x14ac:dyDescent="0.25"/>
    <row r="121" s="179" customFormat="1" ht="13.5" customHeight="1" x14ac:dyDescent="0.25"/>
    <row r="122" s="179" customFormat="1" ht="13.5" customHeight="1" x14ac:dyDescent="0.25"/>
    <row r="123" s="179" customFormat="1" ht="13.5" customHeight="1" x14ac:dyDescent="0.25"/>
    <row r="124" s="179" customFormat="1" ht="13.5" customHeight="1" x14ac:dyDescent="0.25"/>
    <row r="125" s="179" customFormat="1" ht="13.5" customHeight="1" x14ac:dyDescent="0.25"/>
    <row r="126" s="179" customFormat="1" ht="13.5" customHeight="1" x14ac:dyDescent="0.25"/>
    <row r="127" s="179" customFormat="1" ht="13.5" customHeight="1" x14ac:dyDescent="0.25"/>
    <row r="128" s="179" customFormat="1" ht="13.5" customHeight="1" x14ac:dyDescent="0.25"/>
    <row r="129" s="179" customFormat="1" ht="13.5" customHeight="1" x14ac:dyDescent="0.25"/>
    <row r="130" s="179" customFormat="1" ht="13.5" customHeight="1" x14ac:dyDescent="0.25"/>
    <row r="131" s="179" customFormat="1" ht="13.5" customHeight="1" x14ac:dyDescent="0.25"/>
    <row r="132" s="179" customFormat="1" ht="13.5" customHeight="1" x14ac:dyDescent="0.25"/>
    <row r="133" s="179" customFormat="1" ht="13.5" customHeight="1" x14ac:dyDescent="0.25"/>
    <row r="134" s="179" customFormat="1" ht="13.5" customHeight="1" x14ac:dyDescent="0.25"/>
    <row r="135" s="179" customFormat="1" ht="13.5" customHeight="1" x14ac:dyDescent="0.25"/>
    <row r="136" s="179" customFormat="1" ht="13.5" customHeight="1" x14ac:dyDescent="0.25"/>
    <row r="137" s="179" customFormat="1" ht="13.5" customHeight="1" x14ac:dyDescent="0.25"/>
    <row r="138" s="179" customFormat="1" ht="13.5" customHeight="1" x14ac:dyDescent="0.25"/>
    <row r="139" s="179" customFormat="1" ht="13.5" customHeight="1" x14ac:dyDescent="0.25"/>
    <row r="140" s="179" customFormat="1" ht="13.5" customHeight="1" x14ac:dyDescent="0.25"/>
    <row r="141" s="179" customFormat="1" ht="13.5" customHeight="1" x14ac:dyDescent="0.25"/>
    <row r="142" s="179" customFormat="1" ht="13.5" customHeight="1" x14ac:dyDescent="0.25"/>
    <row r="143" s="179" customFormat="1" ht="13.5" customHeight="1" x14ac:dyDescent="0.25"/>
    <row r="144" s="179" customFormat="1" ht="13.5" customHeight="1" x14ac:dyDescent="0.25"/>
    <row r="145" s="179" customFormat="1" ht="13.5" customHeight="1" x14ac:dyDescent="0.25"/>
    <row r="146" s="179" customFormat="1" ht="13.5" customHeight="1" x14ac:dyDescent="0.25"/>
    <row r="147" s="179" customFormat="1" ht="13.5" customHeight="1" x14ac:dyDescent="0.25"/>
    <row r="148" s="179" customFormat="1" ht="13.5" customHeight="1" x14ac:dyDescent="0.25"/>
    <row r="149" s="179" customFormat="1" ht="13.5" customHeight="1" x14ac:dyDescent="0.25"/>
    <row r="150" s="179" customFormat="1" ht="13.5" customHeight="1" x14ac:dyDescent="0.25"/>
    <row r="151" s="179" customFormat="1" ht="13.5" customHeight="1" x14ac:dyDescent="0.25"/>
    <row r="152" s="179" customFormat="1" ht="13.5" customHeight="1" x14ac:dyDescent="0.25"/>
    <row r="153" s="179" customFormat="1" ht="13.5" customHeight="1" x14ac:dyDescent="0.25"/>
    <row r="154" s="179" customFormat="1" ht="13.5" customHeight="1" x14ac:dyDescent="0.25"/>
    <row r="155" s="179" customFormat="1" ht="13.5" customHeight="1" x14ac:dyDescent="0.25"/>
    <row r="156" s="179" customFormat="1" ht="13.5" customHeight="1" x14ac:dyDescent="0.25"/>
    <row r="157" s="179" customFormat="1" ht="13.5" customHeight="1" x14ac:dyDescent="0.25"/>
    <row r="158" s="179" customFormat="1" ht="13.5" customHeight="1" x14ac:dyDescent="0.25"/>
    <row r="159" s="179" customFormat="1" ht="13.5" customHeight="1" x14ac:dyDescent="0.25"/>
    <row r="160" s="179" customFormat="1" ht="13.5" customHeight="1" x14ac:dyDescent="0.25"/>
    <row r="161" s="179" customFormat="1" ht="13.5" customHeight="1" x14ac:dyDescent="0.25"/>
    <row r="162" s="179" customFormat="1" ht="13.5" customHeight="1" x14ac:dyDescent="0.25"/>
    <row r="163" s="179" customFormat="1" ht="13.5" customHeight="1" x14ac:dyDescent="0.25"/>
    <row r="164" s="179" customFormat="1" ht="13.5" customHeight="1" x14ac:dyDescent="0.25"/>
    <row r="165" s="179" customFormat="1" ht="13.5" customHeight="1" x14ac:dyDescent="0.25"/>
    <row r="166" s="179" customFormat="1" ht="13.5" customHeight="1" x14ac:dyDescent="0.25"/>
    <row r="167" s="179" customFormat="1" ht="13.5" customHeight="1" x14ac:dyDescent="0.25"/>
    <row r="168" s="179" customFormat="1" ht="13.5" customHeight="1" x14ac:dyDescent="0.25"/>
    <row r="169" s="179" customFormat="1" ht="13.5" customHeight="1" x14ac:dyDescent="0.25"/>
    <row r="170" s="179" customFormat="1" ht="13.5" customHeight="1" x14ac:dyDescent="0.25"/>
    <row r="171" s="179" customFormat="1" ht="13.5" customHeight="1" x14ac:dyDescent="0.25"/>
    <row r="172" s="179" customFormat="1" ht="13.5" customHeight="1" x14ac:dyDescent="0.25"/>
    <row r="173" s="179" customFormat="1" ht="13.5" customHeight="1" x14ac:dyDescent="0.25"/>
    <row r="174" s="179" customFormat="1" ht="13.5" customHeight="1" x14ac:dyDescent="0.25"/>
    <row r="175" s="179" customFormat="1" ht="13.5" customHeight="1" x14ac:dyDescent="0.25"/>
    <row r="176" s="179" customFormat="1" ht="13.5" customHeight="1" x14ac:dyDescent="0.25"/>
    <row r="177" s="179" customFormat="1" ht="13.5" customHeight="1" x14ac:dyDescent="0.25"/>
    <row r="178" s="179" customFormat="1" ht="13.5" customHeight="1" x14ac:dyDescent="0.25"/>
    <row r="179" s="179" customFormat="1" ht="13.5" customHeight="1" x14ac:dyDescent="0.25"/>
    <row r="180" s="179" customFormat="1" ht="13.5" customHeight="1" x14ac:dyDescent="0.25"/>
    <row r="181" s="179" customFormat="1" ht="13.5" customHeight="1" x14ac:dyDescent="0.25"/>
    <row r="182" s="179" customFormat="1" ht="13.5" customHeight="1" x14ac:dyDescent="0.25"/>
    <row r="183" s="179" customFormat="1" ht="13.5" customHeight="1" x14ac:dyDescent="0.25"/>
    <row r="184" s="179" customFormat="1" ht="13.5" customHeight="1" x14ac:dyDescent="0.25"/>
    <row r="185" s="179" customFormat="1" ht="13.5" customHeight="1" x14ac:dyDescent="0.25"/>
    <row r="186" s="179" customFormat="1" ht="13.5" customHeight="1" x14ac:dyDescent="0.25"/>
    <row r="187" s="179" customFormat="1" ht="13.5" customHeight="1" x14ac:dyDescent="0.25"/>
    <row r="188" s="179" customFormat="1" ht="13.5" customHeight="1" x14ac:dyDescent="0.25"/>
    <row r="189" s="179" customFormat="1" ht="13.5" customHeight="1" x14ac:dyDescent="0.25"/>
    <row r="190" s="179" customFormat="1" ht="13.5" customHeight="1" x14ac:dyDescent="0.25"/>
    <row r="191" s="179" customFormat="1" ht="13.5" customHeight="1" x14ac:dyDescent="0.25"/>
    <row r="192" s="179" customFormat="1" ht="13.5" customHeight="1" x14ac:dyDescent="0.25"/>
    <row r="193" s="179" customFormat="1" ht="13.5" customHeight="1" x14ac:dyDescent="0.25"/>
    <row r="194" s="179" customFormat="1" ht="13.5" customHeight="1" x14ac:dyDescent="0.25"/>
    <row r="195" s="179" customFormat="1" ht="13.5" customHeight="1" x14ac:dyDescent="0.25"/>
    <row r="196" s="179" customFormat="1" ht="13.5" customHeight="1" x14ac:dyDescent="0.25"/>
    <row r="197" s="179" customFormat="1" ht="13.5" customHeight="1" x14ac:dyDescent="0.25"/>
    <row r="198" s="179" customFormat="1" ht="13.5" customHeight="1" x14ac:dyDescent="0.25"/>
    <row r="199" s="179" customFormat="1" ht="13.5" customHeight="1" x14ac:dyDescent="0.25"/>
    <row r="200" s="179" customFormat="1" ht="13.5" customHeight="1" x14ac:dyDescent="0.25"/>
    <row r="201" s="179" customFormat="1" ht="13.5" customHeight="1" x14ac:dyDescent="0.25"/>
    <row r="202" s="179" customFormat="1" ht="13.5" customHeight="1" x14ac:dyDescent="0.25"/>
    <row r="203" s="179" customFormat="1" ht="13.5" customHeight="1" x14ac:dyDescent="0.25"/>
    <row r="204" s="179" customFormat="1" ht="13.5" customHeight="1" x14ac:dyDescent="0.25"/>
    <row r="205" s="179" customFormat="1" ht="13.5" customHeight="1" x14ac:dyDescent="0.25"/>
    <row r="206" s="179" customFormat="1" ht="13.5" customHeight="1" x14ac:dyDescent="0.25"/>
    <row r="207" s="179" customFormat="1" ht="13.5" customHeight="1" x14ac:dyDescent="0.25"/>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600-000000000000}">
          <x14:formula1>
            <xm:f>info_parties!$A$1:$A$76</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DCDCDC"/>
  </sheetPr>
  <dimension ref="A1:BY102"/>
  <sheetViews>
    <sheetView zoomScaleNormal="100" workbookViewId="0">
      <pane xSplit="2" ySplit="10" topLeftCell="BJ11" activePane="bottomRight" state="frozen"/>
      <selection activeCell="F22" sqref="F22"/>
      <selection pane="topRight" activeCell="F22" sqref="F22"/>
      <selection pane="bottomLeft" activeCell="F22" sqref="F22"/>
      <selection pane="bottomRight"/>
    </sheetView>
  </sheetViews>
  <sheetFormatPr defaultColWidth="9.08984375" defaultRowHeight="13.5" customHeight="1" x14ac:dyDescent="0.25"/>
  <cols>
    <col min="1" max="1" width="9.08984375" style="179"/>
    <col min="2" max="2" width="27.6328125" style="179" customWidth="1"/>
    <col min="3" max="4" width="10.36328125" style="179" customWidth="1"/>
    <col min="5" max="5" width="9.08984375" style="179"/>
    <col min="6" max="6" width="9.08984375" style="243" customWidth="1"/>
    <col min="7" max="8" width="9.08984375" style="179" customWidth="1"/>
    <col min="9" max="9" width="9.08984375" style="179"/>
    <col min="10" max="11" width="12" style="179" customWidth="1"/>
    <col min="12" max="16384" width="9.08984375" style="179"/>
  </cols>
  <sheetData>
    <row r="1" spans="1:77" ht="13.5" customHeight="1" x14ac:dyDescent="0.25">
      <c r="A1" s="179" t="s">
        <v>5</v>
      </c>
      <c r="C1" s="236"/>
      <c r="D1" s="237"/>
      <c r="E1" s="237"/>
      <c r="F1" s="238"/>
      <c r="G1" s="237"/>
      <c r="H1" s="239"/>
      <c r="I1" s="236"/>
      <c r="J1" s="237"/>
      <c r="K1" s="237"/>
      <c r="L1" s="238"/>
      <c r="M1" s="237"/>
      <c r="N1" s="239"/>
      <c r="O1" s="238"/>
      <c r="P1" s="237"/>
      <c r="Q1" s="239"/>
      <c r="R1" s="199"/>
      <c r="S1" s="237"/>
      <c r="T1" s="239"/>
      <c r="U1" s="238"/>
      <c r="V1" s="237"/>
      <c r="W1" s="239"/>
      <c r="X1" s="238"/>
      <c r="Y1" s="237"/>
      <c r="Z1" s="239"/>
      <c r="AA1" s="238"/>
      <c r="AB1" s="237"/>
      <c r="AC1" s="239"/>
      <c r="AD1" s="238"/>
      <c r="AE1" s="237"/>
      <c r="AF1" s="239"/>
      <c r="AG1" s="238"/>
      <c r="AH1" s="237"/>
      <c r="AI1" s="239"/>
      <c r="AJ1" s="238"/>
      <c r="AK1" s="237"/>
      <c r="AL1" s="239"/>
      <c r="AM1" s="238"/>
      <c r="AN1" s="237"/>
      <c r="AO1" s="239"/>
      <c r="AP1" s="238"/>
      <c r="AQ1" s="237"/>
      <c r="AR1" s="239"/>
      <c r="AS1" s="238"/>
      <c r="AT1" s="237"/>
      <c r="AU1" s="239"/>
      <c r="AV1" s="238"/>
      <c r="AW1" s="237"/>
      <c r="AX1" s="239"/>
      <c r="AY1" s="238"/>
      <c r="AZ1" s="237"/>
      <c r="BA1" s="239"/>
      <c r="BB1" s="238"/>
      <c r="BC1" s="237"/>
      <c r="BD1" s="239"/>
      <c r="BE1" s="238"/>
      <c r="BF1" s="237"/>
      <c r="BG1" s="239"/>
      <c r="BH1" s="238"/>
      <c r="BI1" s="237"/>
      <c r="BJ1" s="239"/>
      <c r="BK1" s="238"/>
      <c r="BL1" s="237"/>
      <c r="BM1" s="239"/>
      <c r="BN1" s="238"/>
      <c r="BO1" s="237"/>
      <c r="BP1" s="239"/>
      <c r="BQ1" s="238"/>
      <c r="BR1" s="237"/>
      <c r="BS1" s="239"/>
      <c r="BT1" s="238"/>
      <c r="BU1" s="237"/>
      <c r="BV1" s="239"/>
      <c r="BW1" s="238"/>
      <c r="BX1" s="237"/>
      <c r="BY1" s="239"/>
    </row>
    <row r="2" spans="1:77" ht="3.75" customHeight="1" x14ac:dyDescent="0.25">
      <c r="C2" s="238"/>
      <c r="D2" s="237"/>
      <c r="E2" s="237"/>
      <c r="F2" s="238"/>
      <c r="G2" s="237"/>
      <c r="H2" s="239"/>
      <c r="I2" s="236"/>
      <c r="J2" s="237"/>
      <c r="K2" s="237"/>
      <c r="L2" s="238"/>
      <c r="M2" s="237"/>
      <c r="N2" s="239"/>
      <c r="O2" s="238"/>
      <c r="P2" s="237"/>
      <c r="Q2" s="239"/>
      <c r="R2" s="238"/>
      <c r="S2" s="237"/>
      <c r="T2" s="239"/>
      <c r="U2" s="238"/>
      <c r="V2" s="237"/>
      <c r="W2" s="239"/>
      <c r="X2" s="238"/>
      <c r="Y2" s="237"/>
      <c r="Z2" s="239"/>
      <c r="AA2" s="238"/>
      <c r="AB2" s="237"/>
      <c r="AC2" s="239"/>
      <c r="AD2" s="238"/>
      <c r="AE2" s="237"/>
      <c r="AF2" s="239"/>
      <c r="AG2" s="238"/>
      <c r="AH2" s="237"/>
      <c r="AI2" s="239"/>
      <c r="AJ2" s="238"/>
      <c r="AK2" s="237"/>
      <c r="AL2" s="239"/>
      <c r="AM2" s="238"/>
      <c r="AN2" s="237"/>
      <c r="AO2" s="239"/>
      <c r="AP2" s="238"/>
      <c r="AQ2" s="237"/>
      <c r="AR2" s="239"/>
      <c r="AS2" s="238"/>
      <c r="AT2" s="237"/>
      <c r="AU2" s="239"/>
      <c r="AV2" s="238"/>
      <c r="AW2" s="237"/>
      <c r="AX2" s="239"/>
      <c r="AY2" s="238"/>
      <c r="AZ2" s="237"/>
      <c r="BA2" s="239"/>
      <c r="BB2" s="238"/>
      <c r="BC2" s="237"/>
      <c r="BD2" s="239"/>
      <c r="BE2" s="238"/>
      <c r="BF2" s="237"/>
      <c r="BG2" s="239"/>
      <c r="BH2" s="238"/>
      <c r="BI2" s="237"/>
      <c r="BJ2" s="239"/>
      <c r="BK2" s="238"/>
      <c r="BL2" s="237"/>
      <c r="BM2" s="239"/>
      <c r="BN2" s="238"/>
      <c r="BO2" s="237"/>
      <c r="BP2" s="239"/>
      <c r="BQ2" s="238"/>
      <c r="BR2" s="237"/>
      <c r="BS2" s="239"/>
      <c r="BT2" s="238"/>
      <c r="BU2" s="237"/>
      <c r="BV2" s="239"/>
      <c r="BW2" s="238"/>
      <c r="BX2" s="237"/>
      <c r="BY2" s="239"/>
    </row>
    <row r="3" spans="1:77" ht="3.75" customHeight="1" x14ac:dyDescent="0.25">
      <c r="C3" s="238"/>
      <c r="D3" s="237"/>
      <c r="E3" s="237"/>
      <c r="F3" s="238"/>
      <c r="G3" s="237"/>
      <c r="H3" s="239"/>
      <c r="I3" s="236"/>
      <c r="J3" s="237"/>
      <c r="K3" s="237"/>
      <c r="L3" s="238"/>
      <c r="M3" s="237"/>
      <c r="N3" s="239"/>
      <c r="O3" s="238"/>
      <c r="P3" s="237"/>
      <c r="Q3" s="239"/>
      <c r="R3" s="238"/>
      <c r="S3" s="237"/>
      <c r="T3" s="239"/>
      <c r="U3" s="238"/>
      <c r="V3" s="237"/>
      <c r="W3" s="239"/>
      <c r="X3" s="238"/>
      <c r="Y3" s="237"/>
      <c r="Z3" s="239"/>
      <c r="AA3" s="238"/>
      <c r="AB3" s="237"/>
      <c r="AC3" s="239"/>
      <c r="AD3" s="238"/>
      <c r="AE3" s="237"/>
      <c r="AF3" s="239"/>
      <c r="AG3" s="238"/>
      <c r="AH3" s="237"/>
      <c r="AI3" s="239"/>
      <c r="AJ3" s="238"/>
      <c r="AK3" s="237"/>
      <c r="AL3" s="239"/>
      <c r="AM3" s="238"/>
      <c r="AN3" s="237"/>
      <c r="AO3" s="239"/>
      <c r="AP3" s="238"/>
      <c r="AQ3" s="237"/>
      <c r="AR3" s="239"/>
      <c r="AS3" s="238"/>
      <c r="AT3" s="237"/>
      <c r="AU3" s="239"/>
      <c r="AV3" s="238"/>
      <c r="AW3" s="237"/>
      <c r="AX3" s="239"/>
      <c r="AY3" s="238"/>
      <c r="AZ3" s="237"/>
      <c r="BA3" s="239"/>
      <c r="BB3" s="238"/>
      <c r="BC3" s="237"/>
      <c r="BD3" s="239"/>
      <c r="BE3" s="238"/>
      <c r="BF3" s="237"/>
      <c r="BG3" s="239"/>
      <c r="BH3" s="238"/>
      <c r="BI3" s="237"/>
      <c r="BJ3" s="239"/>
      <c r="BK3" s="238"/>
      <c r="BL3" s="237"/>
      <c r="BM3" s="239"/>
      <c r="BN3" s="238"/>
      <c r="BO3" s="237"/>
      <c r="BP3" s="239"/>
      <c r="BQ3" s="238"/>
      <c r="BR3" s="237"/>
      <c r="BS3" s="239"/>
      <c r="BT3" s="238"/>
      <c r="BU3" s="237"/>
      <c r="BV3" s="239"/>
      <c r="BW3" s="238"/>
      <c r="BX3" s="237"/>
      <c r="BY3" s="239"/>
    </row>
    <row r="4" spans="1:77" ht="3.75" customHeight="1" x14ac:dyDescent="0.25">
      <c r="C4" s="238"/>
      <c r="D4" s="237"/>
      <c r="E4" s="237"/>
      <c r="F4" s="238"/>
      <c r="G4" s="237"/>
      <c r="H4" s="239"/>
      <c r="I4" s="236"/>
      <c r="J4" s="237"/>
      <c r="K4" s="237"/>
      <c r="L4" s="238"/>
      <c r="M4" s="237"/>
      <c r="N4" s="239"/>
      <c r="O4" s="238"/>
      <c r="P4" s="237"/>
      <c r="Q4" s="239"/>
      <c r="R4" s="238"/>
      <c r="S4" s="237"/>
      <c r="T4" s="239"/>
      <c r="U4" s="238"/>
      <c r="V4" s="237"/>
      <c r="W4" s="239"/>
      <c r="X4" s="238"/>
      <c r="Y4" s="237"/>
      <c r="Z4" s="239"/>
      <c r="AA4" s="238"/>
      <c r="AB4" s="237"/>
      <c r="AC4" s="239"/>
      <c r="AD4" s="238"/>
      <c r="AE4" s="237"/>
      <c r="AF4" s="239"/>
      <c r="AG4" s="238"/>
      <c r="AH4" s="237"/>
      <c r="AI4" s="239"/>
      <c r="AJ4" s="238"/>
      <c r="AK4" s="237"/>
      <c r="AL4" s="239"/>
      <c r="AM4" s="238"/>
      <c r="AN4" s="237"/>
      <c r="AO4" s="239"/>
      <c r="AP4" s="238"/>
      <c r="AQ4" s="237"/>
      <c r="AR4" s="239"/>
      <c r="AS4" s="238"/>
      <c r="AT4" s="237"/>
      <c r="AU4" s="239"/>
      <c r="AV4" s="238"/>
      <c r="AW4" s="237"/>
      <c r="AX4" s="239"/>
      <c r="AY4" s="238"/>
      <c r="AZ4" s="237"/>
      <c r="BA4" s="239"/>
      <c r="BB4" s="238"/>
      <c r="BC4" s="237"/>
      <c r="BD4" s="239"/>
      <c r="BE4" s="238"/>
      <c r="BF4" s="237"/>
      <c r="BG4" s="239"/>
      <c r="BH4" s="238"/>
      <c r="BI4" s="237"/>
      <c r="BJ4" s="239"/>
      <c r="BK4" s="238"/>
      <c r="BL4" s="237"/>
      <c r="BM4" s="239"/>
      <c r="BN4" s="238"/>
      <c r="BO4" s="237"/>
      <c r="BP4" s="239"/>
      <c r="BQ4" s="238"/>
      <c r="BR4" s="237"/>
      <c r="BS4" s="239"/>
      <c r="BT4" s="238"/>
      <c r="BU4" s="237"/>
      <c r="BV4" s="239"/>
      <c r="BW4" s="238"/>
      <c r="BX4" s="237"/>
      <c r="BY4" s="239"/>
    </row>
    <row r="5" spans="1:77" ht="3.75" customHeight="1" x14ac:dyDescent="0.25">
      <c r="C5" s="238"/>
      <c r="D5" s="237"/>
      <c r="E5" s="237"/>
      <c r="F5" s="238"/>
      <c r="G5" s="237"/>
      <c r="H5" s="239"/>
      <c r="I5" s="236"/>
      <c r="J5" s="237"/>
      <c r="K5" s="237"/>
      <c r="L5" s="238"/>
      <c r="M5" s="237"/>
      <c r="N5" s="239"/>
      <c r="O5" s="238"/>
      <c r="P5" s="237"/>
      <c r="Q5" s="239"/>
      <c r="R5" s="238"/>
      <c r="S5" s="237"/>
      <c r="T5" s="239"/>
      <c r="U5" s="238"/>
      <c r="V5" s="237"/>
      <c r="W5" s="239"/>
      <c r="X5" s="238"/>
      <c r="Y5" s="237"/>
      <c r="Z5" s="239"/>
      <c r="AA5" s="238"/>
      <c r="AB5" s="237"/>
      <c r="AC5" s="239"/>
      <c r="AD5" s="238"/>
      <c r="AE5" s="237"/>
      <c r="AF5" s="239"/>
      <c r="AG5" s="238"/>
      <c r="AH5" s="237"/>
      <c r="AI5" s="239"/>
      <c r="AJ5" s="238"/>
      <c r="AK5" s="237"/>
      <c r="AL5" s="239"/>
      <c r="AM5" s="238"/>
      <c r="AN5" s="237"/>
      <c r="AO5" s="239"/>
      <c r="AP5" s="238"/>
      <c r="AQ5" s="237"/>
      <c r="AR5" s="239"/>
      <c r="AS5" s="238"/>
      <c r="AT5" s="237"/>
      <c r="AU5" s="239"/>
      <c r="AV5" s="238"/>
      <c r="AW5" s="237"/>
      <c r="AX5" s="239"/>
      <c r="AY5" s="238"/>
      <c r="AZ5" s="237"/>
      <c r="BA5" s="239"/>
      <c r="BB5" s="238"/>
      <c r="BC5" s="237"/>
      <c r="BD5" s="239"/>
      <c r="BE5" s="238"/>
      <c r="BF5" s="237"/>
      <c r="BG5" s="239"/>
      <c r="BH5" s="238"/>
      <c r="BI5" s="237"/>
      <c r="BJ5" s="239"/>
      <c r="BK5" s="238"/>
      <c r="BL5" s="237"/>
      <c r="BM5" s="239"/>
      <c r="BN5" s="238"/>
      <c r="BO5" s="237"/>
      <c r="BP5" s="239"/>
      <c r="BQ5" s="238"/>
      <c r="BR5" s="237"/>
      <c r="BS5" s="239"/>
      <c r="BT5" s="238"/>
      <c r="BU5" s="237"/>
      <c r="BV5" s="239"/>
      <c r="BW5" s="238"/>
      <c r="BX5" s="237"/>
      <c r="BY5" s="239"/>
    </row>
    <row r="6" spans="1:77" ht="3.75" customHeight="1" x14ac:dyDescent="0.25">
      <c r="C6" s="238"/>
      <c r="D6" s="237"/>
      <c r="E6" s="237"/>
      <c r="F6" s="238"/>
      <c r="G6" s="237"/>
      <c r="H6" s="239"/>
      <c r="I6" s="236"/>
      <c r="J6" s="237"/>
      <c r="K6" s="237"/>
      <c r="L6" s="238"/>
      <c r="M6" s="237"/>
      <c r="N6" s="239"/>
      <c r="O6" s="238"/>
      <c r="P6" s="237"/>
      <c r="Q6" s="239"/>
      <c r="R6" s="238"/>
      <c r="S6" s="237"/>
      <c r="T6" s="239"/>
      <c r="U6" s="238"/>
      <c r="V6" s="237"/>
      <c r="W6" s="239"/>
      <c r="X6" s="238"/>
      <c r="Y6" s="237"/>
      <c r="Z6" s="239"/>
      <c r="AA6" s="238"/>
      <c r="AB6" s="237"/>
      <c r="AC6" s="239"/>
      <c r="AD6" s="238"/>
      <c r="AE6" s="237"/>
      <c r="AF6" s="239"/>
      <c r="AG6" s="238"/>
      <c r="AH6" s="237"/>
      <c r="AI6" s="239"/>
      <c r="AJ6" s="238"/>
      <c r="AK6" s="237"/>
      <c r="AL6" s="239"/>
      <c r="AM6" s="238"/>
      <c r="AN6" s="237"/>
      <c r="AO6" s="239"/>
      <c r="AP6" s="238"/>
      <c r="AQ6" s="237"/>
      <c r="AR6" s="239"/>
      <c r="AS6" s="238"/>
      <c r="AT6" s="237"/>
      <c r="AU6" s="239"/>
      <c r="AV6" s="238"/>
      <c r="AW6" s="237"/>
      <c r="AX6" s="239"/>
      <c r="AY6" s="238"/>
      <c r="AZ6" s="237"/>
      <c r="BA6" s="239"/>
      <c r="BB6" s="238"/>
      <c r="BC6" s="237"/>
      <c r="BD6" s="239"/>
      <c r="BE6" s="238"/>
      <c r="BF6" s="237"/>
      <c r="BG6" s="239"/>
      <c r="BH6" s="238"/>
      <c r="BI6" s="237"/>
      <c r="BJ6" s="239"/>
      <c r="BK6" s="238"/>
      <c r="BL6" s="237"/>
      <c r="BM6" s="239"/>
      <c r="BN6" s="238"/>
      <c r="BO6" s="237"/>
      <c r="BP6" s="239"/>
      <c r="BQ6" s="238"/>
      <c r="BR6" s="237"/>
      <c r="BS6" s="239"/>
      <c r="BT6" s="238"/>
      <c r="BU6" s="237"/>
      <c r="BV6" s="239"/>
      <c r="BW6" s="238"/>
      <c r="BX6" s="237"/>
      <c r="BY6" s="239"/>
    </row>
    <row r="7" spans="1:77" ht="3.75" customHeight="1" x14ac:dyDescent="0.25">
      <c r="C7" s="238"/>
      <c r="D7" s="237"/>
      <c r="E7" s="237"/>
      <c r="F7" s="238"/>
      <c r="G7" s="237"/>
      <c r="H7" s="239"/>
      <c r="I7" s="236"/>
      <c r="J7" s="237"/>
      <c r="K7" s="237"/>
      <c r="L7" s="238"/>
      <c r="M7" s="237"/>
      <c r="N7" s="239"/>
      <c r="O7" s="238"/>
      <c r="P7" s="237"/>
      <c r="Q7" s="239"/>
      <c r="R7" s="238"/>
      <c r="S7" s="237"/>
      <c r="T7" s="239"/>
      <c r="U7" s="238"/>
      <c r="V7" s="237"/>
      <c r="W7" s="239"/>
      <c r="X7" s="238"/>
      <c r="Y7" s="237"/>
      <c r="Z7" s="239"/>
      <c r="AA7" s="238"/>
      <c r="AB7" s="237"/>
      <c r="AC7" s="239"/>
      <c r="AD7" s="238"/>
      <c r="AE7" s="237"/>
      <c r="AF7" s="239"/>
      <c r="AG7" s="238"/>
      <c r="AH7" s="237"/>
      <c r="AI7" s="239"/>
      <c r="AJ7" s="238"/>
      <c r="AK7" s="237"/>
      <c r="AL7" s="239"/>
      <c r="AM7" s="238"/>
      <c r="AN7" s="237"/>
      <c r="AO7" s="239"/>
      <c r="AP7" s="238"/>
      <c r="AQ7" s="237"/>
      <c r="AR7" s="239"/>
      <c r="AS7" s="238"/>
      <c r="AT7" s="237"/>
      <c r="AU7" s="239"/>
      <c r="AV7" s="238"/>
      <c r="AW7" s="237"/>
      <c r="AX7" s="239"/>
      <c r="AY7" s="238"/>
      <c r="AZ7" s="237"/>
      <c r="BA7" s="239"/>
      <c r="BB7" s="238"/>
      <c r="BC7" s="237"/>
      <c r="BD7" s="239"/>
      <c r="BE7" s="238"/>
      <c r="BF7" s="237"/>
      <c r="BG7" s="239"/>
      <c r="BH7" s="238"/>
      <c r="BI7" s="237"/>
      <c r="BJ7" s="239"/>
      <c r="BK7" s="238"/>
      <c r="BL7" s="237"/>
      <c r="BM7" s="239"/>
      <c r="BN7" s="238"/>
      <c r="BO7" s="237"/>
      <c r="BP7" s="239"/>
      <c r="BQ7" s="238"/>
      <c r="BR7" s="237"/>
      <c r="BS7" s="239"/>
      <c r="BT7" s="238"/>
      <c r="BU7" s="237"/>
      <c r="BV7" s="239"/>
      <c r="BW7" s="238"/>
      <c r="BX7" s="237"/>
      <c r="BY7" s="239"/>
    </row>
    <row r="8" spans="1:77" ht="3.75" customHeight="1" x14ac:dyDescent="0.25">
      <c r="C8" s="238"/>
      <c r="D8" s="237"/>
      <c r="E8" s="237"/>
      <c r="F8" s="238"/>
      <c r="G8" s="237"/>
      <c r="H8" s="239"/>
      <c r="I8" s="236"/>
      <c r="J8" s="237"/>
      <c r="K8" s="237"/>
      <c r="L8" s="238"/>
      <c r="M8" s="237"/>
      <c r="N8" s="239"/>
      <c r="O8" s="238"/>
      <c r="P8" s="237"/>
      <c r="Q8" s="239"/>
      <c r="R8" s="238"/>
      <c r="S8" s="237"/>
      <c r="T8" s="239"/>
      <c r="U8" s="238"/>
      <c r="V8" s="237"/>
      <c r="W8" s="239"/>
      <c r="X8" s="238"/>
      <c r="Y8" s="237"/>
      <c r="Z8" s="239"/>
      <c r="AA8" s="238"/>
      <c r="AB8" s="237"/>
      <c r="AC8" s="239"/>
      <c r="AD8" s="238"/>
      <c r="AE8" s="237"/>
      <c r="AF8" s="239"/>
      <c r="AG8" s="238"/>
      <c r="AH8" s="237"/>
      <c r="AI8" s="239"/>
      <c r="AJ8" s="238"/>
      <c r="AK8" s="237"/>
      <c r="AL8" s="239"/>
      <c r="AM8" s="238"/>
      <c r="AN8" s="237"/>
      <c r="AO8" s="239"/>
      <c r="AP8" s="238"/>
      <c r="AQ8" s="237"/>
      <c r="AR8" s="239"/>
      <c r="AS8" s="238"/>
      <c r="AT8" s="237"/>
      <c r="AU8" s="239"/>
      <c r="AV8" s="238"/>
      <c r="AW8" s="237"/>
      <c r="AX8" s="239"/>
      <c r="AY8" s="238"/>
      <c r="AZ8" s="237"/>
      <c r="BA8" s="239"/>
      <c r="BB8" s="238"/>
      <c r="BC8" s="237"/>
      <c r="BD8" s="239"/>
      <c r="BE8" s="238"/>
      <c r="BF8" s="237"/>
      <c r="BG8" s="239"/>
      <c r="BH8" s="238"/>
      <c r="BI8" s="237"/>
      <c r="BJ8" s="239"/>
      <c r="BK8" s="238"/>
      <c r="BL8" s="237"/>
      <c r="BM8" s="239"/>
      <c r="BN8" s="238"/>
      <c r="BO8" s="237"/>
      <c r="BP8" s="239"/>
      <c r="BQ8" s="238"/>
      <c r="BR8" s="237"/>
      <c r="BS8" s="239"/>
      <c r="BT8" s="238"/>
      <c r="BU8" s="237"/>
      <c r="BV8" s="239"/>
      <c r="BW8" s="238"/>
      <c r="BX8" s="237"/>
      <c r="BY8" s="239"/>
    </row>
    <row r="9" spans="1:77" ht="13.5" customHeight="1" x14ac:dyDescent="0.25">
      <c r="A9" s="179" t="s">
        <v>6</v>
      </c>
      <c r="C9" s="236"/>
      <c r="D9" s="237"/>
      <c r="E9" s="237"/>
      <c r="F9" s="238"/>
      <c r="G9" s="237"/>
      <c r="H9" s="239"/>
      <c r="I9" s="236"/>
      <c r="J9" s="237"/>
      <c r="K9" s="237"/>
      <c r="L9" s="238"/>
      <c r="M9" s="237"/>
      <c r="N9" s="239"/>
      <c r="O9" s="238"/>
      <c r="P9" s="237"/>
      <c r="Q9" s="239"/>
      <c r="R9" s="238"/>
      <c r="S9" s="237"/>
      <c r="T9" s="239"/>
      <c r="U9" s="238"/>
      <c r="V9" s="237"/>
      <c r="W9" s="239"/>
      <c r="X9" s="238"/>
      <c r="Y9" s="237"/>
      <c r="Z9" s="239"/>
      <c r="AA9" s="238"/>
      <c r="AB9" s="237"/>
      <c r="AC9" s="239"/>
      <c r="AD9" s="238"/>
      <c r="AE9" s="237"/>
      <c r="AF9" s="239"/>
      <c r="AG9" s="238"/>
      <c r="AH9" s="237"/>
      <c r="AI9" s="239"/>
      <c r="AJ9" s="238"/>
      <c r="AK9" s="237"/>
      <c r="AL9" s="239"/>
      <c r="AM9" s="238"/>
      <c r="AN9" s="237"/>
      <c r="AO9" s="239"/>
      <c r="AP9" s="238"/>
      <c r="AQ9" s="237"/>
      <c r="AR9" s="239"/>
      <c r="AS9" s="238"/>
      <c r="AT9" s="237"/>
      <c r="AU9" s="239"/>
      <c r="AV9" s="238"/>
      <c r="AW9" s="237"/>
      <c r="AX9" s="239"/>
      <c r="AY9" s="238"/>
      <c r="AZ9" s="237"/>
      <c r="BA9" s="239"/>
      <c r="BB9" s="238"/>
      <c r="BC9" s="237"/>
      <c r="BD9" s="239"/>
      <c r="BE9" s="238"/>
      <c r="BF9" s="237"/>
      <c r="BG9" s="239"/>
      <c r="BH9" s="238"/>
      <c r="BI9" s="237"/>
      <c r="BJ9" s="239"/>
      <c r="BK9" s="238"/>
      <c r="BL9" s="237"/>
      <c r="BM9" s="239"/>
      <c r="BN9" s="238"/>
      <c r="BO9" s="237"/>
      <c r="BP9" s="239"/>
      <c r="BQ9" s="238"/>
      <c r="BR9" s="237" t="s">
        <v>292</v>
      </c>
      <c r="BS9" s="239"/>
      <c r="BT9" s="238"/>
      <c r="BU9" s="237"/>
      <c r="BV9" s="239"/>
      <c r="BW9" s="238"/>
      <c r="BX9" s="237"/>
      <c r="BY9" s="239"/>
    </row>
    <row r="10" spans="1:77" ht="31.5" customHeight="1" x14ac:dyDescent="0.25">
      <c r="A10" s="189" t="s">
        <v>128</v>
      </c>
      <c r="B10" s="189" t="s">
        <v>33</v>
      </c>
      <c r="C10" s="190" t="s">
        <v>125</v>
      </c>
      <c r="D10" s="189" t="s">
        <v>34</v>
      </c>
      <c r="E10" s="189" t="s">
        <v>35</v>
      </c>
      <c r="F10" s="190" t="s">
        <v>125</v>
      </c>
      <c r="G10" s="189" t="s">
        <v>34</v>
      </c>
      <c r="H10" s="240" t="s">
        <v>35</v>
      </c>
      <c r="I10" s="189" t="s">
        <v>125</v>
      </c>
      <c r="J10" s="189" t="s">
        <v>34</v>
      </c>
      <c r="K10" s="189" t="s">
        <v>35</v>
      </c>
      <c r="L10" s="190" t="s">
        <v>125</v>
      </c>
      <c r="M10" s="189" t="s">
        <v>34</v>
      </c>
      <c r="N10" s="240" t="s">
        <v>35</v>
      </c>
      <c r="O10" s="190" t="s">
        <v>125</v>
      </c>
      <c r="P10" s="189" t="s">
        <v>34</v>
      </c>
      <c r="Q10" s="240" t="s">
        <v>35</v>
      </c>
      <c r="R10" s="190" t="s">
        <v>125</v>
      </c>
      <c r="S10" s="189" t="s">
        <v>34</v>
      </c>
      <c r="T10" s="240" t="s">
        <v>35</v>
      </c>
      <c r="U10" s="190" t="s">
        <v>125</v>
      </c>
      <c r="V10" s="189" t="s">
        <v>34</v>
      </c>
      <c r="W10" s="240" t="s">
        <v>35</v>
      </c>
      <c r="X10" s="190" t="s">
        <v>125</v>
      </c>
      <c r="Y10" s="189" t="s">
        <v>34</v>
      </c>
      <c r="Z10" s="240" t="s">
        <v>35</v>
      </c>
      <c r="AA10" s="190" t="s">
        <v>125</v>
      </c>
      <c r="AB10" s="189" t="s">
        <v>34</v>
      </c>
      <c r="AC10" s="240" t="s">
        <v>35</v>
      </c>
      <c r="AD10" s="190" t="s">
        <v>125</v>
      </c>
      <c r="AE10" s="189" t="s">
        <v>34</v>
      </c>
      <c r="AF10" s="240" t="s">
        <v>35</v>
      </c>
      <c r="AG10" s="190" t="s">
        <v>125</v>
      </c>
      <c r="AH10" s="189" t="s">
        <v>34</v>
      </c>
      <c r="AI10" s="240" t="s">
        <v>35</v>
      </c>
      <c r="AJ10" s="190" t="s">
        <v>125</v>
      </c>
      <c r="AK10" s="189" t="s">
        <v>34</v>
      </c>
      <c r="AL10" s="240" t="s">
        <v>35</v>
      </c>
      <c r="AM10" s="190" t="s">
        <v>125</v>
      </c>
      <c r="AN10" s="189" t="s">
        <v>34</v>
      </c>
      <c r="AO10" s="240" t="s">
        <v>35</v>
      </c>
      <c r="AP10" s="190" t="s">
        <v>125</v>
      </c>
      <c r="AQ10" s="189" t="s">
        <v>34</v>
      </c>
      <c r="AR10" s="240" t="s">
        <v>35</v>
      </c>
      <c r="AS10" s="190" t="s">
        <v>125</v>
      </c>
      <c r="AT10" s="189" t="s">
        <v>34</v>
      </c>
      <c r="AU10" s="240" t="s">
        <v>35</v>
      </c>
      <c r="AV10" s="190" t="s">
        <v>125</v>
      </c>
      <c r="AW10" s="189" t="s">
        <v>34</v>
      </c>
      <c r="AX10" s="240" t="s">
        <v>35</v>
      </c>
      <c r="AY10" s="190" t="s">
        <v>125</v>
      </c>
      <c r="AZ10" s="189" t="s">
        <v>34</v>
      </c>
      <c r="BA10" s="240" t="s">
        <v>35</v>
      </c>
      <c r="BB10" s="190" t="s">
        <v>125</v>
      </c>
      <c r="BC10" s="189" t="s">
        <v>34</v>
      </c>
      <c r="BD10" s="240" t="s">
        <v>35</v>
      </c>
      <c r="BE10" s="190" t="s">
        <v>125</v>
      </c>
      <c r="BF10" s="189" t="s">
        <v>34</v>
      </c>
      <c r="BG10" s="240" t="s">
        <v>35</v>
      </c>
      <c r="BH10" s="190" t="s">
        <v>125</v>
      </c>
      <c r="BI10" s="189" t="s">
        <v>34</v>
      </c>
      <c r="BJ10" s="240" t="s">
        <v>35</v>
      </c>
      <c r="BK10" s="190" t="s">
        <v>125</v>
      </c>
      <c r="BL10" s="189" t="s">
        <v>34</v>
      </c>
      <c r="BM10" s="240" t="s">
        <v>35</v>
      </c>
      <c r="BN10" s="190" t="s">
        <v>125</v>
      </c>
      <c r="BO10" s="189" t="s">
        <v>34</v>
      </c>
      <c r="BP10" s="240" t="s">
        <v>35</v>
      </c>
      <c r="BQ10" s="190" t="s">
        <v>125</v>
      </c>
      <c r="BR10" s="189" t="s">
        <v>34</v>
      </c>
      <c r="BS10" s="240" t="s">
        <v>35</v>
      </c>
      <c r="BT10" s="190" t="s">
        <v>125</v>
      </c>
      <c r="BU10" s="189" t="s">
        <v>34</v>
      </c>
      <c r="BV10" s="240" t="s">
        <v>35</v>
      </c>
      <c r="BW10" s="190" t="s">
        <v>125</v>
      </c>
      <c r="BX10" s="189" t="s">
        <v>34</v>
      </c>
      <c r="BY10" s="240" t="s">
        <v>35</v>
      </c>
    </row>
    <row r="11" spans="1:77" ht="13.5" customHeight="1" x14ac:dyDescent="0.25">
      <c r="F11" s="180"/>
      <c r="H11" s="241"/>
      <c r="L11" s="180"/>
      <c r="N11" s="241"/>
      <c r="O11" s="180"/>
      <c r="Q11" s="241"/>
      <c r="R11" s="180"/>
      <c r="T11" s="241"/>
      <c r="U11" s="180"/>
      <c r="W11" s="241"/>
      <c r="X11" s="180"/>
      <c r="Z11" s="241"/>
      <c r="AA11" s="180"/>
      <c r="AC11" s="241"/>
      <c r="AD11" s="180"/>
      <c r="AF11" s="241"/>
      <c r="AG11" s="180"/>
      <c r="AI11" s="241"/>
      <c r="AJ11" s="180"/>
      <c r="AL11" s="241"/>
      <c r="AM11" s="180"/>
      <c r="AO11" s="241"/>
      <c r="AP11" s="180"/>
      <c r="AR11" s="241"/>
      <c r="AS11" s="180"/>
      <c r="AU11" s="241"/>
      <c r="AV11" s="180"/>
      <c r="AX11" s="241"/>
      <c r="AY11" s="180"/>
      <c r="BA11" s="241"/>
      <c r="BB11" s="180"/>
      <c r="BD11" s="241"/>
      <c r="BE11" s="180"/>
      <c r="BG11" s="241"/>
      <c r="BH11" s="180"/>
      <c r="BJ11" s="241"/>
      <c r="BK11" s="180"/>
      <c r="BM11" s="241"/>
      <c r="BN11" s="180"/>
      <c r="BP11" s="241"/>
      <c r="BQ11" s="180"/>
      <c r="BS11" s="241"/>
      <c r="BT11" s="180"/>
      <c r="BV11" s="241"/>
      <c r="BW11" s="180"/>
      <c r="BY11" s="241"/>
    </row>
    <row r="12" spans="1:77" ht="13.5" customHeight="1" x14ac:dyDescent="0.25">
      <c r="F12" s="180"/>
      <c r="H12" s="241"/>
      <c r="L12" s="180"/>
      <c r="N12" s="241"/>
      <c r="O12" s="180"/>
      <c r="Q12" s="241"/>
      <c r="R12" s="180"/>
      <c r="T12" s="241"/>
      <c r="U12" s="180"/>
      <c r="W12" s="241"/>
      <c r="X12" s="180"/>
      <c r="Z12" s="241"/>
      <c r="AA12" s="180"/>
      <c r="AC12" s="241"/>
      <c r="AD12" s="180"/>
      <c r="AF12" s="241"/>
      <c r="AG12" s="180"/>
      <c r="AI12" s="241"/>
      <c r="AJ12" s="180"/>
      <c r="AL12" s="241"/>
      <c r="AM12" s="180"/>
      <c r="AO12" s="241"/>
      <c r="AP12" s="180"/>
      <c r="AR12" s="241"/>
      <c r="AS12" s="180"/>
      <c r="AU12" s="241"/>
      <c r="AV12" s="180"/>
      <c r="AX12" s="241"/>
      <c r="AY12" s="180"/>
      <c r="BA12" s="241"/>
      <c r="BB12" s="180"/>
      <c r="BD12" s="241"/>
      <c r="BE12" s="180"/>
      <c r="BG12" s="241"/>
      <c r="BH12" s="180"/>
      <c r="BJ12" s="241"/>
      <c r="BK12" s="180"/>
      <c r="BM12" s="241"/>
      <c r="BN12" s="180"/>
      <c r="BP12" s="241"/>
      <c r="BQ12" s="180"/>
      <c r="BS12" s="241"/>
      <c r="BT12" s="180"/>
      <c r="BV12" s="241"/>
      <c r="BW12" s="180"/>
      <c r="BY12" s="241"/>
    </row>
    <row r="13" spans="1:77" ht="13.5" customHeight="1" x14ac:dyDescent="0.25">
      <c r="A13" s="196"/>
      <c r="F13" s="180"/>
      <c r="H13" s="241"/>
      <c r="L13" s="180"/>
      <c r="N13" s="241"/>
      <c r="O13" s="180"/>
      <c r="Q13" s="241"/>
      <c r="R13" s="180"/>
      <c r="T13" s="241"/>
      <c r="U13" s="180"/>
      <c r="W13" s="241"/>
      <c r="X13" s="180"/>
      <c r="Z13" s="241"/>
      <c r="AA13" s="180"/>
      <c r="AC13" s="241"/>
      <c r="AD13" s="180"/>
      <c r="AF13" s="241"/>
      <c r="AG13" s="180"/>
      <c r="AI13" s="241"/>
      <c r="AJ13" s="180"/>
      <c r="AL13" s="241"/>
      <c r="AM13" s="180"/>
      <c r="AO13" s="241"/>
      <c r="AP13" s="180"/>
      <c r="AR13" s="241"/>
      <c r="AS13" s="180"/>
      <c r="AU13" s="241"/>
      <c r="AV13" s="180"/>
      <c r="AX13" s="241"/>
      <c r="AY13" s="180"/>
      <c r="BA13" s="241"/>
      <c r="BB13" s="180"/>
      <c r="BD13" s="241"/>
      <c r="BE13" s="180"/>
      <c r="BG13" s="241"/>
      <c r="BH13" s="180"/>
      <c r="BJ13" s="241"/>
      <c r="BK13" s="180"/>
      <c r="BM13" s="241"/>
      <c r="BN13" s="180"/>
      <c r="BP13" s="241"/>
      <c r="BQ13" s="180"/>
      <c r="BS13" s="241"/>
      <c r="BT13" s="180"/>
      <c r="BV13" s="241"/>
      <c r="BW13" s="180"/>
      <c r="BY13" s="241"/>
    </row>
    <row r="14" spans="1:77" ht="13.5" customHeight="1" x14ac:dyDescent="0.25">
      <c r="F14" s="180"/>
      <c r="H14" s="241"/>
      <c r="L14" s="180"/>
      <c r="N14" s="241"/>
      <c r="O14" s="180"/>
      <c r="Q14" s="241"/>
      <c r="R14" s="180"/>
      <c r="T14" s="241"/>
      <c r="U14" s="180"/>
      <c r="W14" s="241"/>
      <c r="X14" s="180"/>
      <c r="Z14" s="241"/>
      <c r="AA14" s="180"/>
      <c r="AC14" s="241"/>
      <c r="AD14" s="180"/>
      <c r="AF14" s="241"/>
      <c r="AG14" s="180"/>
      <c r="AI14" s="241"/>
      <c r="AJ14" s="180"/>
      <c r="AL14" s="241"/>
      <c r="AM14" s="180"/>
      <c r="AO14" s="241"/>
      <c r="AP14" s="180"/>
      <c r="AR14" s="241"/>
      <c r="AS14" s="180"/>
      <c r="AU14" s="241"/>
      <c r="AV14" s="180"/>
      <c r="AX14" s="241"/>
      <c r="AY14" s="180"/>
      <c r="BA14" s="241"/>
      <c r="BB14" s="180"/>
      <c r="BD14" s="241"/>
      <c r="BE14" s="180"/>
      <c r="BG14" s="241"/>
      <c r="BH14" s="180"/>
      <c r="BJ14" s="241"/>
      <c r="BK14" s="180"/>
      <c r="BM14" s="241"/>
      <c r="BN14" s="180"/>
      <c r="BP14" s="241"/>
      <c r="BQ14" s="180"/>
      <c r="BS14" s="241"/>
      <c r="BT14" s="180"/>
      <c r="BV14" s="241"/>
      <c r="BW14" s="180"/>
      <c r="BY14" s="241"/>
    </row>
    <row r="15" spans="1:77" ht="13.5" customHeight="1" x14ac:dyDescent="0.25">
      <c r="F15" s="180"/>
      <c r="H15" s="241"/>
      <c r="L15" s="180"/>
      <c r="N15" s="241"/>
      <c r="O15" s="180"/>
      <c r="Q15" s="241"/>
      <c r="R15" s="180"/>
      <c r="T15" s="241"/>
      <c r="U15" s="180"/>
      <c r="W15" s="241"/>
      <c r="X15" s="180"/>
      <c r="Z15" s="241"/>
      <c r="AA15" s="180"/>
      <c r="AC15" s="241"/>
      <c r="AD15" s="180"/>
      <c r="AF15" s="241"/>
      <c r="AG15" s="180"/>
      <c r="AI15" s="241"/>
      <c r="AJ15" s="180"/>
      <c r="AL15" s="241"/>
      <c r="AM15" s="180"/>
      <c r="AO15" s="241"/>
      <c r="AP15" s="180"/>
      <c r="AR15" s="241"/>
      <c r="AS15" s="180"/>
      <c r="AU15" s="241"/>
      <c r="AV15" s="180"/>
      <c r="AX15" s="241"/>
      <c r="AY15" s="180"/>
      <c r="BA15" s="241"/>
      <c r="BB15" s="180"/>
      <c r="BD15" s="241"/>
      <c r="BE15" s="180"/>
      <c r="BG15" s="241"/>
      <c r="BH15" s="180"/>
      <c r="BJ15" s="241"/>
      <c r="BK15" s="180"/>
      <c r="BM15" s="241"/>
      <c r="BN15" s="180"/>
      <c r="BP15" s="241"/>
      <c r="BQ15" s="180"/>
      <c r="BS15" s="241"/>
      <c r="BT15" s="180"/>
      <c r="BV15" s="241"/>
      <c r="BW15" s="180"/>
      <c r="BY15" s="241"/>
    </row>
    <row r="16" spans="1:77" ht="13.5" customHeight="1" x14ac:dyDescent="0.25">
      <c r="F16" s="180"/>
      <c r="H16" s="241"/>
      <c r="L16" s="180"/>
      <c r="N16" s="241"/>
      <c r="O16" s="180"/>
      <c r="Q16" s="241"/>
      <c r="R16" s="180"/>
      <c r="T16" s="241"/>
      <c r="U16" s="180"/>
      <c r="W16" s="241"/>
      <c r="X16" s="180"/>
      <c r="Z16" s="241"/>
      <c r="AA16" s="180"/>
      <c r="AC16" s="241"/>
      <c r="AD16" s="180"/>
      <c r="AF16" s="241"/>
      <c r="AG16" s="180"/>
      <c r="AI16" s="241"/>
      <c r="AJ16" s="180"/>
      <c r="AL16" s="241"/>
      <c r="AM16" s="180"/>
      <c r="AO16" s="241"/>
      <c r="AP16" s="180"/>
      <c r="AR16" s="241"/>
      <c r="AS16" s="180"/>
      <c r="AU16" s="241"/>
      <c r="AV16" s="180"/>
      <c r="AX16" s="241"/>
      <c r="AY16" s="180"/>
      <c r="BA16" s="241"/>
      <c r="BB16" s="180"/>
      <c r="BD16" s="241"/>
      <c r="BE16" s="180"/>
      <c r="BG16" s="241"/>
      <c r="BH16" s="180"/>
      <c r="BJ16" s="241"/>
      <c r="BK16" s="180"/>
      <c r="BM16" s="241"/>
      <c r="BN16" s="180"/>
      <c r="BP16" s="241"/>
      <c r="BQ16" s="180"/>
      <c r="BS16" s="241"/>
      <c r="BT16" s="180"/>
      <c r="BV16" s="241"/>
      <c r="BW16" s="180"/>
      <c r="BY16" s="241"/>
    </row>
    <row r="17" spans="1:77" ht="13.5" customHeight="1" x14ac:dyDescent="0.25">
      <c r="F17" s="180"/>
      <c r="H17" s="241"/>
      <c r="L17" s="180"/>
      <c r="N17" s="241"/>
      <c r="O17" s="180"/>
      <c r="Q17" s="241"/>
      <c r="R17" s="180"/>
      <c r="T17" s="241"/>
      <c r="U17" s="180"/>
      <c r="W17" s="241"/>
      <c r="X17" s="180"/>
      <c r="Z17" s="241"/>
      <c r="AA17" s="180"/>
      <c r="AC17" s="241"/>
      <c r="AD17" s="180"/>
      <c r="AF17" s="241"/>
      <c r="AG17" s="180"/>
      <c r="AI17" s="241"/>
      <c r="AJ17" s="180"/>
      <c r="AL17" s="241"/>
      <c r="AM17" s="180"/>
      <c r="AO17" s="241"/>
      <c r="AP17" s="180"/>
      <c r="AR17" s="241"/>
      <c r="AS17" s="180"/>
      <c r="AU17" s="241"/>
      <c r="AV17" s="180"/>
      <c r="AX17" s="241"/>
      <c r="AY17" s="180"/>
      <c r="BA17" s="241"/>
      <c r="BB17" s="180"/>
      <c r="BD17" s="241"/>
      <c r="BE17" s="180"/>
      <c r="BG17" s="241"/>
      <c r="BH17" s="180"/>
      <c r="BJ17" s="241"/>
      <c r="BK17" s="180"/>
      <c r="BM17" s="241"/>
      <c r="BN17" s="180"/>
      <c r="BP17" s="241"/>
      <c r="BQ17" s="180"/>
      <c r="BS17" s="241"/>
      <c r="BT17" s="180"/>
      <c r="BV17" s="241"/>
      <c r="BW17" s="180"/>
      <c r="BY17" s="241"/>
    </row>
    <row r="18" spans="1:77" ht="13.5" customHeight="1" x14ac:dyDescent="0.25">
      <c r="F18" s="180"/>
      <c r="H18" s="241"/>
      <c r="L18" s="180"/>
      <c r="N18" s="241"/>
      <c r="O18" s="180"/>
      <c r="Q18" s="241"/>
      <c r="R18" s="180"/>
      <c r="T18" s="241"/>
      <c r="U18" s="180"/>
      <c r="W18" s="241"/>
      <c r="X18" s="180"/>
      <c r="Z18" s="241"/>
      <c r="AA18" s="180"/>
      <c r="AC18" s="241"/>
      <c r="AD18" s="180"/>
      <c r="AF18" s="241"/>
      <c r="AG18" s="180"/>
      <c r="AI18" s="241"/>
      <c r="AJ18" s="180"/>
      <c r="AL18" s="241"/>
      <c r="AM18" s="180"/>
      <c r="AO18" s="241"/>
      <c r="AP18" s="180"/>
      <c r="AR18" s="241"/>
      <c r="AS18" s="180"/>
      <c r="AU18" s="241"/>
      <c r="AV18" s="180"/>
      <c r="AX18" s="241"/>
      <c r="AY18" s="180"/>
      <c r="BA18" s="241"/>
      <c r="BB18" s="180"/>
      <c r="BD18" s="241"/>
      <c r="BE18" s="180"/>
      <c r="BG18" s="241"/>
      <c r="BH18" s="180"/>
      <c r="BJ18" s="241"/>
      <c r="BK18" s="180"/>
      <c r="BM18" s="241"/>
      <c r="BN18" s="180"/>
      <c r="BP18" s="241"/>
      <c r="BQ18" s="180"/>
      <c r="BS18" s="241"/>
      <c r="BT18" s="180"/>
      <c r="BV18" s="241"/>
      <c r="BW18" s="180"/>
      <c r="BY18" s="241"/>
    </row>
    <row r="19" spans="1:77" ht="13.5" customHeight="1" x14ac:dyDescent="0.25">
      <c r="F19" s="180"/>
      <c r="H19" s="241"/>
      <c r="L19" s="180"/>
      <c r="N19" s="241"/>
      <c r="O19" s="180"/>
      <c r="Q19" s="241"/>
      <c r="R19" s="180"/>
      <c r="T19" s="241"/>
      <c r="U19" s="180"/>
      <c r="W19" s="241"/>
      <c r="X19" s="180"/>
      <c r="Z19" s="241"/>
      <c r="AA19" s="180"/>
      <c r="AC19" s="241"/>
      <c r="AD19" s="180"/>
      <c r="AF19" s="241"/>
      <c r="AG19" s="180"/>
      <c r="AI19" s="241"/>
      <c r="AJ19" s="180"/>
      <c r="AL19" s="241"/>
      <c r="AM19" s="180"/>
      <c r="AO19" s="241"/>
      <c r="AP19" s="180"/>
      <c r="AR19" s="241"/>
      <c r="AS19" s="180"/>
      <c r="AU19" s="241"/>
      <c r="AV19" s="180"/>
      <c r="AX19" s="241"/>
      <c r="AY19" s="180"/>
      <c r="BA19" s="241"/>
      <c r="BB19" s="180"/>
      <c r="BD19" s="241"/>
      <c r="BE19" s="180"/>
      <c r="BG19" s="241"/>
      <c r="BH19" s="180"/>
      <c r="BJ19" s="241"/>
      <c r="BK19" s="180"/>
      <c r="BM19" s="241"/>
      <c r="BN19" s="180"/>
      <c r="BP19" s="241"/>
      <c r="BQ19" s="180"/>
      <c r="BS19" s="241"/>
      <c r="BT19" s="180"/>
      <c r="BV19" s="241"/>
      <c r="BW19" s="180"/>
      <c r="BY19" s="241"/>
    </row>
    <row r="20" spans="1:77" ht="13.5" customHeight="1" x14ac:dyDescent="0.25">
      <c r="F20" s="180"/>
      <c r="H20" s="241"/>
      <c r="L20" s="180"/>
      <c r="N20" s="241"/>
      <c r="O20" s="180"/>
      <c r="Q20" s="241"/>
      <c r="R20" s="180"/>
      <c r="T20" s="241"/>
      <c r="U20" s="180"/>
      <c r="W20" s="241"/>
      <c r="X20" s="180"/>
      <c r="Z20" s="241"/>
      <c r="AA20" s="180"/>
      <c r="AC20" s="241"/>
      <c r="AD20" s="180"/>
      <c r="AF20" s="241"/>
      <c r="AG20" s="180"/>
      <c r="AI20" s="241"/>
      <c r="AJ20" s="180"/>
      <c r="AL20" s="241"/>
      <c r="AM20" s="180"/>
      <c r="AO20" s="241"/>
      <c r="AP20" s="180"/>
      <c r="AR20" s="241"/>
      <c r="AS20" s="180"/>
      <c r="AU20" s="241"/>
      <c r="AV20" s="180"/>
      <c r="AX20" s="241"/>
      <c r="AY20" s="180"/>
      <c r="BA20" s="241"/>
      <c r="BB20" s="180"/>
      <c r="BD20" s="241"/>
      <c r="BE20" s="180"/>
      <c r="BG20" s="241"/>
      <c r="BH20" s="180"/>
      <c r="BJ20" s="241"/>
      <c r="BK20" s="180"/>
      <c r="BM20" s="241"/>
      <c r="BN20" s="180"/>
      <c r="BP20" s="241"/>
      <c r="BQ20" s="180"/>
      <c r="BS20" s="241"/>
      <c r="BT20" s="180"/>
      <c r="BV20" s="241"/>
      <c r="BW20" s="180"/>
      <c r="BY20" s="241"/>
    </row>
    <row r="21" spans="1:77" ht="13.5" customHeight="1" x14ac:dyDescent="0.25">
      <c r="F21" s="180"/>
      <c r="H21" s="241"/>
      <c r="L21" s="180"/>
      <c r="N21" s="241"/>
      <c r="O21" s="180"/>
      <c r="Q21" s="241"/>
      <c r="R21" s="180"/>
      <c r="T21" s="241"/>
      <c r="U21" s="180"/>
      <c r="W21" s="241"/>
      <c r="X21" s="180"/>
      <c r="Z21" s="241"/>
      <c r="AA21" s="180"/>
      <c r="AC21" s="241"/>
      <c r="AD21" s="180"/>
      <c r="AF21" s="241"/>
      <c r="AG21" s="180"/>
      <c r="AI21" s="241"/>
      <c r="AJ21" s="180"/>
      <c r="AL21" s="241"/>
      <c r="AM21" s="180"/>
      <c r="AO21" s="241"/>
      <c r="AP21" s="180"/>
      <c r="AR21" s="241"/>
      <c r="AS21" s="180"/>
      <c r="AU21" s="241"/>
      <c r="AV21" s="180"/>
      <c r="AX21" s="241"/>
      <c r="AY21" s="180"/>
      <c r="BA21" s="241"/>
      <c r="BB21" s="180"/>
      <c r="BD21" s="241"/>
      <c r="BE21" s="180"/>
      <c r="BG21" s="241"/>
      <c r="BH21" s="180"/>
      <c r="BJ21" s="241"/>
      <c r="BK21" s="180"/>
      <c r="BM21" s="241"/>
      <c r="BN21" s="180"/>
      <c r="BP21" s="241"/>
      <c r="BQ21" s="180"/>
      <c r="BS21" s="241"/>
      <c r="BT21" s="180"/>
      <c r="BV21" s="241"/>
      <c r="BW21" s="180"/>
      <c r="BY21" s="241"/>
    </row>
    <row r="22" spans="1:77" ht="13.5" customHeight="1" x14ac:dyDescent="0.25">
      <c r="F22" s="180"/>
      <c r="H22" s="241"/>
      <c r="L22" s="180"/>
      <c r="N22" s="241"/>
      <c r="O22" s="180"/>
      <c r="Q22" s="241"/>
      <c r="R22" s="180"/>
      <c r="T22" s="241"/>
      <c r="U22" s="180"/>
      <c r="W22" s="241"/>
      <c r="X22" s="180"/>
      <c r="Z22" s="241"/>
      <c r="AA22" s="180"/>
      <c r="AC22" s="241"/>
      <c r="AD22" s="180"/>
      <c r="AF22" s="241"/>
      <c r="AG22" s="180"/>
      <c r="AI22" s="241"/>
      <c r="AJ22" s="180"/>
      <c r="AL22" s="241"/>
      <c r="AM22" s="180"/>
      <c r="AO22" s="241"/>
      <c r="AP22" s="180"/>
      <c r="AR22" s="241"/>
      <c r="AS22" s="180"/>
      <c r="AU22" s="241"/>
      <c r="AV22" s="180"/>
      <c r="AX22" s="241"/>
      <c r="AY22" s="180"/>
      <c r="BA22" s="241"/>
      <c r="BB22" s="180"/>
      <c r="BD22" s="241"/>
      <c r="BE22" s="180"/>
      <c r="BG22" s="241"/>
      <c r="BH22" s="180"/>
      <c r="BJ22" s="241"/>
      <c r="BK22" s="180"/>
      <c r="BM22" s="241"/>
      <c r="BN22" s="180"/>
      <c r="BP22" s="241"/>
      <c r="BQ22" s="180"/>
      <c r="BS22" s="241"/>
      <c r="BT22" s="180"/>
      <c r="BV22" s="241"/>
      <c r="BW22" s="180"/>
      <c r="BY22" s="241"/>
    </row>
    <row r="23" spans="1:77" ht="13.5" customHeight="1" x14ac:dyDescent="0.25">
      <c r="F23" s="180"/>
      <c r="H23" s="241"/>
      <c r="L23" s="180"/>
      <c r="N23" s="241"/>
      <c r="O23" s="180"/>
      <c r="Q23" s="241"/>
      <c r="R23" s="180"/>
      <c r="T23" s="241"/>
      <c r="U23" s="180"/>
      <c r="W23" s="241"/>
      <c r="X23" s="180"/>
      <c r="Z23" s="241"/>
      <c r="AA23" s="180"/>
      <c r="AC23" s="241"/>
      <c r="AD23" s="180"/>
      <c r="AF23" s="241"/>
      <c r="AG23" s="180"/>
      <c r="AI23" s="241"/>
      <c r="AJ23" s="180"/>
      <c r="AL23" s="241"/>
      <c r="AM23" s="180"/>
      <c r="AO23" s="241"/>
      <c r="AP23" s="180"/>
      <c r="AR23" s="241"/>
      <c r="AS23" s="180"/>
      <c r="AU23" s="241"/>
      <c r="AV23" s="180"/>
      <c r="AX23" s="241"/>
      <c r="AY23" s="180"/>
      <c r="BA23" s="241"/>
      <c r="BB23" s="180"/>
      <c r="BD23" s="241"/>
      <c r="BE23" s="180"/>
      <c r="BG23" s="241"/>
      <c r="BH23" s="180"/>
      <c r="BJ23" s="241"/>
      <c r="BK23" s="180"/>
      <c r="BM23" s="241"/>
      <c r="BN23" s="180"/>
      <c r="BP23" s="241"/>
      <c r="BQ23" s="180"/>
      <c r="BS23" s="241"/>
      <c r="BT23" s="180"/>
      <c r="BV23" s="241"/>
      <c r="BW23" s="180"/>
      <c r="BY23" s="241"/>
    </row>
    <row r="24" spans="1:77" ht="13.5" customHeight="1" x14ac:dyDescent="0.25">
      <c r="A24" s="217"/>
      <c r="F24" s="180"/>
      <c r="H24" s="241"/>
      <c r="L24" s="180"/>
      <c r="N24" s="241"/>
      <c r="O24" s="180"/>
      <c r="Q24" s="241"/>
      <c r="R24" s="180"/>
      <c r="T24" s="241"/>
      <c r="U24" s="180"/>
      <c r="W24" s="241"/>
      <c r="X24" s="180"/>
      <c r="Z24" s="241"/>
      <c r="AA24" s="180"/>
      <c r="AC24" s="241"/>
      <c r="AD24" s="180"/>
      <c r="AF24" s="241"/>
      <c r="AG24" s="180"/>
      <c r="AI24" s="241"/>
      <c r="AJ24" s="180"/>
      <c r="AL24" s="241"/>
      <c r="AM24" s="180"/>
      <c r="AO24" s="241"/>
      <c r="AP24" s="180"/>
      <c r="AR24" s="241"/>
      <c r="AS24" s="180"/>
      <c r="AU24" s="241"/>
      <c r="AV24" s="180"/>
      <c r="AX24" s="241"/>
      <c r="AY24" s="180"/>
      <c r="BA24" s="241"/>
      <c r="BB24" s="180"/>
      <c r="BD24" s="241"/>
      <c r="BE24" s="180"/>
      <c r="BG24" s="241"/>
      <c r="BH24" s="180"/>
      <c r="BJ24" s="241"/>
      <c r="BK24" s="180"/>
      <c r="BM24" s="241"/>
      <c r="BN24" s="180"/>
      <c r="BP24" s="241"/>
      <c r="BQ24" s="180"/>
      <c r="BS24" s="241"/>
      <c r="BT24" s="180"/>
      <c r="BV24" s="241"/>
      <c r="BW24" s="180"/>
      <c r="BY24" s="241"/>
    </row>
    <row r="25" spans="1:77" ht="13.5" customHeight="1" x14ac:dyDescent="0.25">
      <c r="F25" s="180"/>
      <c r="H25" s="241"/>
      <c r="L25" s="180"/>
      <c r="N25" s="241"/>
      <c r="O25" s="180"/>
      <c r="Q25" s="241"/>
      <c r="R25" s="180"/>
      <c r="T25" s="241"/>
      <c r="U25" s="180"/>
      <c r="W25" s="241"/>
      <c r="X25" s="180"/>
      <c r="Z25" s="241"/>
      <c r="AA25" s="180"/>
      <c r="AC25" s="241"/>
      <c r="AD25" s="180"/>
      <c r="AF25" s="241"/>
      <c r="AG25" s="180"/>
      <c r="AI25" s="241"/>
      <c r="AJ25" s="180"/>
      <c r="AL25" s="241"/>
      <c r="AM25" s="180"/>
      <c r="AO25" s="241"/>
      <c r="AP25" s="180"/>
      <c r="AR25" s="241"/>
      <c r="AS25" s="180"/>
      <c r="AU25" s="241"/>
      <c r="AV25" s="180"/>
      <c r="AX25" s="241"/>
      <c r="AY25" s="180"/>
      <c r="BA25" s="241"/>
      <c r="BB25" s="180"/>
      <c r="BD25" s="241"/>
      <c r="BE25" s="180"/>
      <c r="BG25" s="241"/>
      <c r="BH25" s="180"/>
      <c r="BJ25" s="241"/>
      <c r="BK25" s="180"/>
      <c r="BM25" s="241"/>
      <c r="BN25" s="180"/>
      <c r="BP25" s="241"/>
      <c r="BQ25" s="180"/>
      <c r="BS25" s="241"/>
      <c r="BT25" s="180"/>
      <c r="BV25" s="241"/>
      <c r="BW25" s="180"/>
      <c r="BY25" s="241"/>
    </row>
    <row r="26" spans="1:77" ht="13.5" customHeight="1" x14ac:dyDescent="0.25">
      <c r="F26" s="180"/>
      <c r="H26" s="241"/>
      <c r="L26" s="180"/>
      <c r="N26" s="241"/>
      <c r="O26" s="180"/>
      <c r="Q26" s="241"/>
      <c r="R26" s="180"/>
      <c r="T26" s="241"/>
      <c r="U26" s="180"/>
      <c r="W26" s="241"/>
      <c r="X26" s="180"/>
      <c r="Z26" s="241"/>
      <c r="AA26" s="180"/>
      <c r="AC26" s="241"/>
      <c r="AD26" s="180"/>
      <c r="AF26" s="241"/>
      <c r="AG26" s="180"/>
      <c r="AI26" s="241"/>
      <c r="AJ26" s="180"/>
      <c r="AL26" s="241"/>
      <c r="AM26" s="180"/>
      <c r="AO26" s="241"/>
      <c r="AP26" s="180"/>
      <c r="AR26" s="241"/>
      <c r="AS26" s="180"/>
      <c r="AU26" s="241"/>
      <c r="AV26" s="180"/>
      <c r="AX26" s="241"/>
      <c r="AY26" s="180"/>
      <c r="BA26" s="241"/>
      <c r="BB26" s="180"/>
      <c r="BD26" s="241"/>
      <c r="BE26" s="180"/>
      <c r="BG26" s="241"/>
      <c r="BH26" s="180"/>
      <c r="BJ26" s="241"/>
      <c r="BK26" s="180"/>
      <c r="BM26" s="241"/>
      <c r="BN26" s="180"/>
      <c r="BP26" s="241"/>
      <c r="BQ26" s="180"/>
      <c r="BS26" s="241"/>
      <c r="BT26" s="180"/>
      <c r="BV26" s="241"/>
      <c r="BW26" s="180"/>
      <c r="BY26" s="241"/>
    </row>
    <row r="27" spans="1:77" ht="13.5" customHeight="1" x14ac:dyDescent="0.25">
      <c r="F27" s="180"/>
      <c r="H27" s="241"/>
      <c r="J27" s="230"/>
      <c r="L27" s="180"/>
      <c r="N27" s="241"/>
      <c r="O27" s="180"/>
      <c r="Q27" s="241"/>
      <c r="R27" s="180"/>
      <c r="T27" s="241"/>
      <c r="U27" s="180"/>
      <c r="W27" s="241"/>
      <c r="X27" s="180"/>
      <c r="Z27" s="241"/>
      <c r="AA27" s="180"/>
      <c r="AC27" s="241"/>
      <c r="AD27" s="180"/>
      <c r="AF27" s="241"/>
      <c r="AG27" s="180"/>
      <c r="AI27" s="241"/>
      <c r="AJ27" s="180"/>
      <c r="AL27" s="241"/>
      <c r="AM27" s="180"/>
      <c r="AO27" s="241"/>
      <c r="AP27" s="180"/>
      <c r="AR27" s="241"/>
      <c r="AS27" s="180"/>
      <c r="AU27" s="241"/>
      <c r="AV27" s="180"/>
      <c r="AX27" s="241"/>
      <c r="AY27" s="180"/>
      <c r="BA27" s="241"/>
      <c r="BB27" s="180"/>
      <c r="BD27" s="241"/>
      <c r="BE27" s="180"/>
      <c r="BG27" s="241"/>
      <c r="BH27" s="180"/>
      <c r="BJ27" s="241"/>
      <c r="BK27" s="180"/>
      <c r="BM27" s="241"/>
      <c r="BN27" s="180"/>
      <c r="BP27" s="241"/>
      <c r="BQ27" s="180"/>
      <c r="BS27" s="241"/>
      <c r="BT27" s="180"/>
      <c r="BV27" s="241"/>
      <c r="BW27" s="180"/>
      <c r="BY27" s="241"/>
    </row>
    <row r="28" spans="1:77" ht="13.5" customHeight="1" x14ac:dyDescent="0.25">
      <c r="F28" s="180"/>
      <c r="H28" s="241"/>
      <c r="L28" s="180"/>
      <c r="N28" s="241"/>
      <c r="O28" s="180"/>
      <c r="Q28" s="241"/>
      <c r="R28" s="180"/>
      <c r="T28" s="241"/>
      <c r="U28" s="180"/>
      <c r="W28" s="241"/>
      <c r="X28" s="180"/>
      <c r="Z28" s="241"/>
      <c r="AA28" s="180"/>
      <c r="AC28" s="241"/>
      <c r="AD28" s="180"/>
      <c r="AF28" s="241"/>
      <c r="AG28" s="180"/>
      <c r="AI28" s="241"/>
      <c r="AJ28" s="180"/>
      <c r="AL28" s="241"/>
      <c r="AM28" s="180"/>
      <c r="AO28" s="241"/>
      <c r="AP28" s="180"/>
      <c r="AR28" s="241"/>
      <c r="AS28" s="180"/>
      <c r="AU28" s="241"/>
      <c r="AV28" s="180"/>
      <c r="AX28" s="241"/>
      <c r="AY28" s="180"/>
      <c r="BA28" s="241"/>
      <c r="BB28" s="180"/>
      <c r="BD28" s="241"/>
      <c r="BE28" s="180"/>
      <c r="BG28" s="241"/>
      <c r="BH28" s="180"/>
      <c r="BJ28" s="241"/>
      <c r="BK28" s="180"/>
      <c r="BM28" s="241"/>
      <c r="BN28" s="180"/>
      <c r="BP28" s="241"/>
      <c r="BQ28" s="180"/>
      <c r="BS28" s="241"/>
      <c r="BT28" s="180"/>
      <c r="BV28" s="241"/>
      <c r="BW28" s="180"/>
      <c r="BY28" s="241"/>
    </row>
    <row r="29" spans="1:77" ht="13.5" customHeight="1" x14ac:dyDescent="0.25">
      <c r="F29" s="180"/>
      <c r="H29" s="241"/>
      <c r="L29" s="180"/>
      <c r="N29" s="241"/>
      <c r="O29" s="180"/>
      <c r="Q29" s="241"/>
      <c r="R29" s="180"/>
      <c r="T29" s="241"/>
      <c r="U29" s="180"/>
      <c r="W29" s="241"/>
      <c r="X29" s="180"/>
      <c r="Z29" s="241"/>
      <c r="AA29" s="180"/>
      <c r="AC29" s="241"/>
      <c r="AD29" s="180"/>
      <c r="AF29" s="241"/>
      <c r="AG29" s="180"/>
      <c r="AI29" s="241"/>
      <c r="AJ29" s="180"/>
      <c r="AL29" s="241"/>
      <c r="AM29" s="180"/>
      <c r="AO29" s="241"/>
      <c r="AP29" s="180"/>
      <c r="AR29" s="241"/>
      <c r="AS29" s="180"/>
      <c r="AU29" s="241"/>
      <c r="AV29" s="180"/>
      <c r="AX29" s="241"/>
      <c r="AY29" s="180"/>
      <c r="BA29" s="241"/>
      <c r="BB29" s="180"/>
      <c r="BD29" s="241"/>
      <c r="BE29" s="180"/>
      <c r="BG29" s="241"/>
      <c r="BH29" s="180"/>
      <c r="BJ29" s="241"/>
      <c r="BK29" s="180"/>
      <c r="BM29" s="241"/>
      <c r="BN29" s="180"/>
      <c r="BP29" s="241"/>
      <c r="BQ29" s="180"/>
      <c r="BS29" s="241"/>
      <c r="BT29" s="180"/>
      <c r="BV29" s="241"/>
      <c r="BW29" s="180"/>
      <c r="BY29" s="241"/>
    </row>
    <row r="30" spans="1:77" ht="13.5" customHeight="1" x14ac:dyDescent="0.25">
      <c r="F30" s="180"/>
      <c r="H30" s="241"/>
      <c r="L30" s="180"/>
      <c r="N30" s="241"/>
      <c r="O30" s="180"/>
      <c r="Q30" s="241"/>
      <c r="R30" s="180"/>
      <c r="T30" s="241"/>
      <c r="U30" s="180"/>
      <c r="W30" s="241"/>
      <c r="X30" s="180"/>
      <c r="Z30" s="241"/>
      <c r="AA30" s="180"/>
      <c r="AC30" s="241"/>
      <c r="AD30" s="180"/>
      <c r="AF30" s="241"/>
      <c r="AG30" s="180"/>
      <c r="AI30" s="241"/>
      <c r="AJ30" s="180"/>
      <c r="AL30" s="241"/>
      <c r="AM30" s="180"/>
      <c r="AO30" s="241"/>
      <c r="AP30" s="180"/>
      <c r="AR30" s="241"/>
      <c r="AS30" s="180"/>
      <c r="AU30" s="241"/>
      <c r="AV30" s="180"/>
      <c r="AX30" s="241"/>
      <c r="AY30" s="180"/>
      <c r="BA30" s="241"/>
      <c r="BB30" s="180"/>
      <c r="BD30" s="241"/>
      <c r="BE30" s="180"/>
      <c r="BG30" s="241"/>
      <c r="BH30" s="180"/>
      <c r="BJ30" s="241"/>
      <c r="BK30" s="180"/>
      <c r="BM30" s="241"/>
      <c r="BN30" s="180"/>
      <c r="BP30" s="241"/>
      <c r="BQ30" s="180"/>
      <c r="BS30" s="241"/>
      <c r="BT30" s="180"/>
      <c r="BV30" s="241"/>
      <c r="BW30" s="180"/>
      <c r="BY30" s="241"/>
    </row>
    <row r="31" spans="1:77" ht="13.5" customHeight="1" x14ac:dyDescent="0.25">
      <c r="F31" s="180"/>
      <c r="H31" s="241"/>
      <c r="L31" s="180"/>
      <c r="N31" s="241"/>
      <c r="O31" s="180"/>
      <c r="Q31" s="241"/>
      <c r="R31" s="180"/>
      <c r="T31" s="241"/>
      <c r="U31" s="180"/>
      <c r="W31" s="241"/>
      <c r="X31" s="180"/>
      <c r="Z31" s="241"/>
      <c r="AA31" s="180"/>
      <c r="AC31" s="241"/>
      <c r="AD31" s="180"/>
      <c r="AF31" s="241"/>
      <c r="AG31" s="180"/>
      <c r="AI31" s="241"/>
      <c r="AJ31" s="180"/>
      <c r="AL31" s="241"/>
      <c r="AM31" s="180"/>
      <c r="AO31" s="241"/>
      <c r="AP31" s="180"/>
      <c r="AR31" s="241"/>
      <c r="AS31" s="180"/>
      <c r="AU31" s="241"/>
      <c r="AV31" s="180"/>
      <c r="AX31" s="241"/>
      <c r="AY31" s="180"/>
      <c r="BA31" s="241"/>
      <c r="BB31" s="180"/>
      <c r="BD31" s="241"/>
      <c r="BE31" s="180"/>
      <c r="BG31" s="241"/>
      <c r="BH31" s="180"/>
      <c r="BJ31" s="241"/>
      <c r="BK31" s="180"/>
      <c r="BM31" s="241"/>
      <c r="BN31" s="180"/>
      <c r="BP31" s="241"/>
      <c r="BQ31" s="180"/>
      <c r="BS31" s="241"/>
      <c r="BT31" s="180"/>
      <c r="BV31" s="241"/>
      <c r="BW31" s="180"/>
      <c r="BY31" s="241"/>
    </row>
    <row r="32" spans="1:77" ht="13.5" customHeight="1" x14ac:dyDescent="0.25">
      <c r="F32" s="180"/>
      <c r="H32" s="241"/>
      <c r="L32" s="180"/>
      <c r="N32" s="241"/>
      <c r="O32" s="180"/>
      <c r="Q32" s="241"/>
      <c r="R32" s="180"/>
      <c r="T32" s="241"/>
      <c r="U32" s="180"/>
      <c r="W32" s="241"/>
      <c r="X32" s="180"/>
      <c r="Z32" s="241"/>
      <c r="AA32" s="180"/>
      <c r="AC32" s="241"/>
      <c r="AD32" s="180"/>
      <c r="AF32" s="241"/>
      <c r="AG32" s="180"/>
      <c r="AI32" s="241"/>
      <c r="AJ32" s="180"/>
      <c r="AL32" s="241"/>
      <c r="AM32" s="180"/>
      <c r="AO32" s="241"/>
      <c r="AP32" s="180"/>
      <c r="AR32" s="241"/>
      <c r="AS32" s="180"/>
      <c r="AU32" s="241"/>
      <c r="AV32" s="180"/>
      <c r="AX32" s="241"/>
      <c r="AY32" s="180"/>
      <c r="BA32" s="241"/>
      <c r="BB32" s="180"/>
      <c r="BD32" s="241"/>
      <c r="BE32" s="180"/>
      <c r="BG32" s="241"/>
      <c r="BH32" s="180"/>
      <c r="BJ32" s="241"/>
      <c r="BK32" s="180"/>
      <c r="BM32" s="241"/>
      <c r="BN32" s="180"/>
      <c r="BP32" s="241"/>
      <c r="BQ32" s="180"/>
      <c r="BS32" s="241"/>
      <c r="BT32" s="180"/>
      <c r="BV32" s="241"/>
      <c r="BW32" s="180"/>
      <c r="BY32" s="241"/>
    </row>
    <row r="33" spans="1:77" ht="13.5" customHeight="1" x14ac:dyDescent="0.25">
      <c r="F33" s="180"/>
      <c r="H33" s="241"/>
      <c r="L33" s="180"/>
      <c r="N33" s="241"/>
      <c r="O33" s="180"/>
      <c r="Q33" s="241"/>
      <c r="R33" s="180"/>
      <c r="T33" s="241"/>
      <c r="U33" s="180"/>
      <c r="W33" s="241"/>
      <c r="X33" s="180"/>
      <c r="Z33" s="241"/>
      <c r="AA33" s="180"/>
      <c r="AC33" s="241"/>
      <c r="AD33" s="180"/>
      <c r="AF33" s="241"/>
      <c r="AG33" s="180"/>
      <c r="AI33" s="241"/>
      <c r="AJ33" s="180"/>
      <c r="AL33" s="241"/>
      <c r="AM33" s="180"/>
      <c r="AO33" s="241"/>
      <c r="AP33" s="180"/>
      <c r="AR33" s="241"/>
      <c r="AS33" s="180"/>
      <c r="AU33" s="241"/>
      <c r="AV33" s="180"/>
      <c r="AX33" s="241"/>
      <c r="AY33" s="180"/>
      <c r="BA33" s="241"/>
      <c r="BB33" s="180"/>
      <c r="BD33" s="241"/>
      <c r="BE33" s="180"/>
      <c r="BG33" s="241"/>
      <c r="BH33" s="180"/>
      <c r="BJ33" s="241"/>
      <c r="BK33" s="180"/>
      <c r="BM33" s="241"/>
      <c r="BN33" s="180"/>
      <c r="BP33" s="241"/>
      <c r="BQ33" s="180"/>
      <c r="BS33" s="241"/>
      <c r="BT33" s="180"/>
      <c r="BV33" s="241"/>
      <c r="BW33" s="180"/>
      <c r="BY33" s="241"/>
    </row>
    <row r="34" spans="1:77" ht="13.5" customHeight="1" x14ac:dyDescent="0.25">
      <c r="A34" s="217"/>
      <c r="F34" s="180"/>
      <c r="H34" s="241"/>
      <c r="L34" s="180"/>
      <c r="N34" s="241"/>
      <c r="O34" s="180"/>
      <c r="Q34" s="241"/>
      <c r="R34" s="180"/>
      <c r="T34" s="241"/>
      <c r="U34" s="180"/>
      <c r="W34" s="241"/>
      <c r="X34" s="180"/>
      <c r="Z34" s="241"/>
      <c r="AA34" s="180"/>
      <c r="AC34" s="241"/>
      <c r="AD34" s="180"/>
      <c r="AF34" s="241"/>
      <c r="AG34" s="180"/>
      <c r="AI34" s="241"/>
      <c r="AJ34" s="180"/>
      <c r="AL34" s="241"/>
      <c r="AM34" s="180"/>
      <c r="AO34" s="241"/>
      <c r="AP34" s="180"/>
      <c r="AR34" s="241"/>
      <c r="AS34" s="180"/>
      <c r="AU34" s="241"/>
      <c r="AV34" s="180"/>
      <c r="AX34" s="241"/>
      <c r="AY34" s="180"/>
      <c r="BA34" s="241"/>
      <c r="BB34" s="180"/>
      <c r="BD34" s="241"/>
      <c r="BE34" s="180"/>
      <c r="BG34" s="241"/>
      <c r="BH34" s="180"/>
      <c r="BJ34" s="241"/>
      <c r="BK34" s="180"/>
      <c r="BM34" s="241"/>
      <c r="BN34" s="180"/>
      <c r="BP34" s="241"/>
      <c r="BQ34" s="180"/>
      <c r="BS34" s="241"/>
      <c r="BT34" s="180"/>
      <c r="BV34" s="241"/>
      <c r="BW34" s="180"/>
      <c r="BY34" s="241"/>
    </row>
    <row r="35" spans="1:77" ht="13.5" customHeight="1" x14ac:dyDescent="0.25">
      <c r="A35" s="217"/>
      <c r="F35" s="180"/>
      <c r="H35" s="241"/>
      <c r="L35" s="180"/>
      <c r="N35" s="241"/>
      <c r="O35" s="180"/>
      <c r="Q35" s="241"/>
      <c r="R35" s="180"/>
      <c r="T35" s="241"/>
      <c r="U35" s="180"/>
      <c r="W35" s="241"/>
      <c r="X35" s="180"/>
      <c r="Z35" s="241"/>
      <c r="AA35" s="180"/>
      <c r="AC35" s="241"/>
      <c r="AD35" s="180"/>
      <c r="AF35" s="241"/>
      <c r="AG35" s="180"/>
      <c r="AI35" s="241"/>
      <c r="AJ35" s="180"/>
      <c r="AL35" s="241"/>
      <c r="AM35" s="180"/>
      <c r="AO35" s="241"/>
      <c r="AP35" s="180"/>
      <c r="AR35" s="241"/>
      <c r="AS35" s="180"/>
      <c r="AU35" s="241"/>
      <c r="AV35" s="180"/>
      <c r="AX35" s="241"/>
      <c r="AY35" s="180"/>
      <c r="BA35" s="241"/>
      <c r="BB35" s="180"/>
      <c r="BD35" s="241"/>
      <c r="BE35" s="180"/>
      <c r="BG35" s="241"/>
      <c r="BH35" s="180"/>
      <c r="BJ35" s="241"/>
      <c r="BK35" s="180"/>
      <c r="BM35" s="241"/>
      <c r="BN35" s="180"/>
      <c r="BP35" s="241"/>
      <c r="BQ35" s="180"/>
      <c r="BS35" s="241"/>
      <c r="BT35" s="180"/>
      <c r="BV35" s="241"/>
      <c r="BW35" s="180"/>
      <c r="BY35" s="241"/>
    </row>
    <row r="36" spans="1:77" ht="13.5" customHeight="1" x14ac:dyDescent="0.25">
      <c r="A36" s="217"/>
      <c r="F36" s="180"/>
      <c r="H36" s="241"/>
      <c r="L36" s="180"/>
      <c r="N36" s="241"/>
      <c r="O36" s="180"/>
      <c r="Q36" s="241"/>
      <c r="R36" s="180"/>
      <c r="T36" s="241"/>
      <c r="U36" s="180"/>
      <c r="W36" s="241"/>
      <c r="X36" s="180"/>
      <c r="Z36" s="241"/>
      <c r="AA36" s="180"/>
      <c r="AC36" s="241"/>
      <c r="AD36" s="180"/>
      <c r="AF36" s="241"/>
      <c r="AG36" s="180"/>
      <c r="AI36" s="241"/>
      <c r="AJ36" s="180"/>
      <c r="AL36" s="241"/>
      <c r="AM36" s="180"/>
      <c r="AO36" s="241"/>
      <c r="AP36" s="180"/>
      <c r="AR36" s="241"/>
      <c r="AS36" s="180"/>
      <c r="AU36" s="241"/>
      <c r="AV36" s="180"/>
      <c r="AX36" s="241"/>
      <c r="AY36" s="180"/>
      <c r="BA36" s="241"/>
      <c r="BB36" s="180"/>
      <c r="BD36" s="241"/>
      <c r="BE36" s="180"/>
      <c r="BG36" s="241"/>
      <c r="BH36" s="180"/>
      <c r="BJ36" s="241"/>
      <c r="BK36" s="180"/>
      <c r="BM36" s="241"/>
      <c r="BN36" s="180"/>
      <c r="BP36" s="241"/>
      <c r="BQ36" s="180"/>
      <c r="BS36" s="241"/>
      <c r="BT36" s="180"/>
      <c r="BV36" s="241"/>
      <c r="BW36" s="180"/>
      <c r="BY36" s="241"/>
    </row>
    <row r="37" spans="1:77" ht="13.5" customHeight="1" x14ac:dyDescent="0.25">
      <c r="F37" s="180"/>
      <c r="H37" s="241"/>
      <c r="L37" s="180"/>
      <c r="N37" s="241"/>
      <c r="O37" s="180"/>
      <c r="Q37" s="241"/>
      <c r="R37" s="180"/>
      <c r="T37" s="241"/>
      <c r="U37" s="180"/>
      <c r="W37" s="241"/>
      <c r="X37" s="180"/>
      <c r="Z37" s="241"/>
      <c r="AA37" s="180"/>
      <c r="AC37" s="241"/>
      <c r="AD37" s="180"/>
      <c r="AF37" s="241"/>
      <c r="AG37" s="180"/>
      <c r="AI37" s="241"/>
      <c r="AJ37" s="180"/>
      <c r="AL37" s="241"/>
      <c r="AM37" s="180"/>
      <c r="AO37" s="241"/>
      <c r="AP37" s="180"/>
      <c r="AR37" s="241"/>
      <c r="AS37" s="180"/>
      <c r="AU37" s="241"/>
      <c r="AV37" s="180"/>
      <c r="AX37" s="241"/>
      <c r="AY37" s="180"/>
      <c r="BA37" s="241"/>
      <c r="BB37" s="180"/>
      <c r="BD37" s="241"/>
      <c r="BE37" s="180"/>
      <c r="BG37" s="241"/>
      <c r="BH37" s="180"/>
      <c r="BJ37" s="241"/>
      <c r="BK37" s="180"/>
      <c r="BM37" s="241"/>
      <c r="BN37" s="180"/>
      <c r="BP37" s="241"/>
      <c r="BQ37" s="180"/>
      <c r="BS37" s="241"/>
      <c r="BT37" s="180"/>
      <c r="BV37" s="241"/>
      <c r="BW37" s="180"/>
      <c r="BY37" s="241"/>
    </row>
    <row r="38" spans="1:77" ht="13.5" customHeight="1" x14ac:dyDescent="0.25">
      <c r="F38" s="180"/>
      <c r="H38" s="241"/>
      <c r="L38" s="180"/>
      <c r="N38" s="241"/>
      <c r="O38" s="180"/>
      <c r="Q38" s="241"/>
      <c r="R38" s="180"/>
      <c r="T38" s="241"/>
      <c r="U38" s="180"/>
      <c r="W38" s="241"/>
      <c r="X38" s="180"/>
      <c r="Z38" s="241"/>
      <c r="AA38" s="180"/>
      <c r="AC38" s="241"/>
      <c r="AD38" s="180"/>
      <c r="AF38" s="241"/>
      <c r="AG38" s="180"/>
      <c r="AI38" s="241"/>
      <c r="AJ38" s="180"/>
      <c r="AL38" s="241"/>
      <c r="AM38" s="180"/>
      <c r="AO38" s="241"/>
      <c r="AP38" s="180"/>
      <c r="AR38" s="241"/>
      <c r="AS38" s="180"/>
      <c r="AU38" s="241"/>
      <c r="AV38" s="180"/>
      <c r="AX38" s="241"/>
      <c r="AY38" s="180"/>
      <c r="BA38" s="241"/>
      <c r="BB38" s="180"/>
      <c r="BD38" s="241"/>
      <c r="BE38" s="180"/>
      <c r="BG38" s="241"/>
      <c r="BH38" s="180"/>
      <c r="BJ38" s="241"/>
      <c r="BK38" s="180"/>
      <c r="BM38" s="241"/>
      <c r="BN38" s="180"/>
      <c r="BP38" s="241"/>
      <c r="BQ38" s="180"/>
      <c r="BS38" s="241"/>
      <c r="BT38" s="180"/>
      <c r="BV38" s="241"/>
      <c r="BW38" s="180"/>
      <c r="BY38" s="241"/>
    </row>
    <row r="39" spans="1:77" ht="13.5" customHeight="1" x14ac:dyDescent="0.25">
      <c r="F39" s="180"/>
      <c r="H39" s="241"/>
      <c r="L39" s="180"/>
      <c r="N39" s="241"/>
      <c r="O39" s="180"/>
      <c r="Q39" s="241"/>
      <c r="R39" s="180"/>
      <c r="T39" s="241"/>
      <c r="U39" s="180"/>
      <c r="W39" s="241"/>
      <c r="X39" s="180"/>
      <c r="Z39" s="241"/>
      <c r="AA39" s="180"/>
      <c r="AC39" s="241"/>
      <c r="AD39" s="180"/>
      <c r="AF39" s="241"/>
      <c r="AG39" s="180"/>
      <c r="AI39" s="241"/>
      <c r="AJ39" s="180"/>
      <c r="AL39" s="241"/>
      <c r="AM39" s="180"/>
      <c r="AO39" s="241"/>
      <c r="AP39" s="180"/>
      <c r="AR39" s="241"/>
      <c r="AS39" s="180"/>
      <c r="AU39" s="241"/>
      <c r="AV39" s="180"/>
      <c r="AX39" s="241"/>
      <c r="AY39" s="180"/>
      <c r="BA39" s="241"/>
      <c r="BB39" s="180"/>
      <c r="BD39" s="241"/>
      <c r="BE39" s="180"/>
      <c r="BG39" s="241"/>
      <c r="BH39" s="180"/>
      <c r="BJ39" s="241"/>
      <c r="BK39" s="180"/>
      <c r="BM39" s="241"/>
      <c r="BN39" s="180"/>
      <c r="BP39" s="241"/>
      <c r="BQ39" s="180"/>
      <c r="BS39" s="241"/>
      <c r="BT39" s="180"/>
      <c r="BV39" s="241"/>
      <c r="BW39" s="180"/>
      <c r="BY39" s="241"/>
    </row>
    <row r="40" spans="1:77" ht="13.5" customHeight="1" x14ac:dyDescent="0.25">
      <c r="F40" s="180"/>
      <c r="H40" s="241"/>
      <c r="L40" s="180"/>
      <c r="N40" s="241"/>
      <c r="O40" s="180"/>
      <c r="Q40" s="241"/>
      <c r="R40" s="180"/>
      <c r="T40" s="241"/>
      <c r="U40" s="180"/>
      <c r="W40" s="241"/>
      <c r="X40" s="180"/>
      <c r="Z40" s="241"/>
      <c r="AA40" s="180"/>
      <c r="AC40" s="241"/>
      <c r="AD40" s="180"/>
      <c r="AF40" s="241"/>
      <c r="AG40" s="180"/>
      <c r="AI40" s="241"/>
      <c r="AJ40" s="180"/>
      <c r="AL40" s="241"/>
      <c r="AM40" s="180"/>
      <c r="AO40" s="241"/>
      <c r="AP40" s="180"/>
      <c r="AR40" s="241"/>
      <c r="AS40" s="180"/>
      <c r="AU40" s="241"/>
      <c r="AV40" s="180"/>
      <c r="AX40" s="241"/>
      <c r="AY40" s="180"/>
      <c r="BA40" s="241"/>
      <c r="BB40" s="180"/>
      <c r="BD40" s="241"/>
      <c r="BE40" s="180"/>
      <c r="BG40" s="241"/>
      <c r="BH40" s="180"/>
      <c r="BJ40" s="241"/>
      <c r="BK40" s="180"/>
      <c r="BM40" s="241"/>
      <c r="BN40" s="180"/>
      <c r="BP40" s="241"/>
      <c r="BQ40" s="180"/>
      <c r="BS40" s="241"/>
      <c r="BT40" s="180"/>
      <c r="BV40" s="241"/>
      <c r="BW40" s="180"/>
      <c r="BY40" s="241"/>
    </row>
    <row r="41" spans="1:77" ht="13.5" customHeight="1" x14ac:dyDescent="0.25">
      <c r="F41" s="180"/>
      <c r="H41" s="241"/>
      <c r="L41" s="180"/>
      <c r="N41" s="241"/>
      <c r="O41" s="180"/>
      <c r="Q41" s="241"/>
      <c r="R41" s="180"/>
      <c r="S41" s="217"/>
      <c r="T41" s="241"/>
      <c r="U41" s="180"/>
      <c r="W41" s="241"/>
      <c r="X41" s="180"/>
      <c r="Z41" s="241"/>
      <c r="AA41" s="180"/>
      <c r="AC41" s="241"/>
      <c r="AD41" s="180"/>
      <c r="AF41" s="241"/>
      <c r="AG41" s="180"/>
      <c r="AI41" s="241"/>
      <c r="AJ41" s="180"/>
      <c r="AL41" s="241"/>
      <c r="AM41" s="180"/>
      <c r="AO41" s="241"/>
      <c r="AP41" s="180"/>
      <c r="AR41" s="241"/>
      <c r="AS41" s="180"/>
      <c r="AU41" s="241"/>
      <c r="AV41" s="180"/>
      <c r="AX41" s="241"/>
      <c r="AY41" s="180"/>
      <c r="BA41" s="241"/>
      <c r="BB41" s="180"/>
      <c r="BD41" s="241"/>
      <c r="BE41" s="180"/>
      <c r="BG41" s="241"/>
      <c r="BH41" s="180"/>
      <c r="BJ41" s="241"/>
      <c r="BK41" s="180"/>
      <c r="BM41" s="241"/>
      <c r="BN41" s="180"/>
      <c r="BP41" s="241"/>
      <c r="BQ41" s="180"/>
      <c r="BS41" s="241"/>
      <c r="BT41" s="180"/>
      <c r="BV41" s="241"/>
      <c r="BW41" s="180"/>
      <c r="BY41" s="241"/>
    </row>
    <row r="42" spans="1:77" ht="13.5" customHeight="1" x14ac:dyDescent="0.25">
      <c r="C42" s="213"/>
      <c r="D42" s="217"/>
      <c r="E42" s="217"/>
      <c r="F42" s="213"/>
      <c r="G42" s="217"/>
      <c r="H42" s="242"/>
      <c r="I42" s="217"/>
      <c r="J42" s="217"/>
      <c r="K42" s="217"/>
      <c r="L42" s="213"/>
      <c r="M42" s="217"/>
      <c r="N42" s="242"/>
      <c r="O42" s="213"/>
      <c r="P42" s="217"/>
      <c r="Q42" s="242"/>
      <c r="R42" s="213"/>
      <c r="S42" s="217"/>
      <c r="T42" s="242"/>
      <c r="U42" s="213"/>
      <c r="V42" s="217"/>
      <c r="W42" s="242"/>
      <c r="X42" s="213"/>
      <c r="Y42" s="217"/>
      <c r="Z42" s="242"/>
      <c r="AA42" s="213"/>
      <c r="AB42" s="217"/>
      <c r="AC42" s="242"/>
      <c r="AD42" s="213"/>
      <c r="AE42" s="217"/>
      <c r="AF42" s="242"/>
      <c r="AG42" s="213"/>
      <c r="AH42" s="217"/>
      <c r="AI42" s="242"/>
      <c r="AJ42" s="213"/>
      <c r="AK42" s="217"/>
      <c r="AL42" s="242"/>
      <c r="AM42" s="213"/>
      <c r="AN42" s="217"/>
      <c r="AO42" s="242"/>
      <c r="AP42" s="213"/>
      <c r="AQ42" s="217"/>
      <c r="AR42" s="242"/>
      <c r="AS42" s="213"/>
      <c r="AT42" s="217"/>
      <c r="AU42" s="242"/>
      <c r="AV42" s="213"/>
      <c r="AW42" s="217"/>
      <c r="AX42" s="242"/>
      <c r="AY42" s="213"/>
      <c r="AZ42" s="217"/>
      <c r="BA42" s="242"/>
      <c r="BB42" s="213"/>
      <c r="BC42" s="217"/>
      <c r="BD42" s="242"/>
      <c r="BE42" s="213"/>
      <c r="BF42" s="217"/>
      <c r="BG42" s="242"/>
      <c r="BH42" s="213"/>
      <c r="BI42" s="217"/>
      <c r="BJ42" s="242"/>
      <c r="BK42" s="213"/>
      <c r="BL42" s="217"/>
      <c r="BM42" s="242"/>
      <c r="BN42" s="213"/>
      <c r="BO42" s="217"/>
      <c r="BP42" s="242"/>
      <c r="BQ42" s="213"/>
      <c r="BR42" s="217"/>
      <c r="BS42" s="242"/>
      <c r="BT42" s="213"/>
      <c r="BU42" s="217"/>
      <c r="BV42" s="242"/>
      <c r="BW42" s="213"/>
      <c r="BX42" s="217"/>
      <c r="BY42" s="242"/>
    </row>
    <row r="43" spans="1:77" ht="13.5" customHeight="1" x14ac:dyDescent="0.25">
      <c r="C43" s="213"/>
      <c r="D43" s="217"/>
      <c r="E43" s="217"/>
      <c r="F43" s="213"/>
      <c r="G43" s="217"/>
      <c r="H43" s="242"/>
      <c r="I43" s="217"/>
      <c r="J43" s="217"/>
      <c r="K43" s="217"/>
      <c r="L43" s="213"/>
      <c r="M43" s="217"/>
      <c r="N43" s="242"/>
      <c r="O43" s="213"/>
      <c r="P43" s="217"/>
      <c r="Q43" s="242"/>
      <c r="R43" s="213"/>
      <c r="S43" s="217"/>
      <c r="T43" s="242"/>
      <c r="U43" s="213"/>
      <c r="V43" s="217"/>
      <c r="W43" s="242"/>
      <c r="X43" s="213"/>
      <c r="Y43" s="217"/>
      <c r="Z43" s="242"/>
      <c r="AA43" s="213"/>
      <c r="AB43" s="217"/>
      <c r="AC43" s="242"/>
      <c r="AD43" s="213"/>
      <c r="AE43" s="217"/>
      <c r="AF43" s="242"/>
      <c r="AG43" s="213"/>
      <c r="AH43" s="217"/>
      <c r="AI43" s="242"/>
      <c r="AJ43" s="213"/>
      <c r="AK43" s="217"/>
      <c r="AL43" s="242"/>
      <c r="AM43" s="213"/>
      <c r="AN43" s="217"/>
      <c r="AO43" s="242"/>
      <c r="AP43" s="213"/>
      <c r="AQ43" s="217"/>
      <c r="AR43" s="242"/>
      <c r="AS43" s="213"/>
      <c r="AT43" s="217"/>
      <c r="AU43" s="242"/>
      <c r="AV43" s="213"/>
      <c r="AW43" s="217"/>
      <c r="AX43" s="242"/>
      <c r="AY43" s="213"/>
      <c r="AZ43" s="217"/>
      <c r="BA43" s="242"/>
      <c r="BB43" s="213"/>
      <c r="BC43" s="217"/>
      <c r="BD43" s="242"/>
      <c r="BE43" s="213"/>
      <c r="BF43" s="217"/>
      <c r="BG43" s="242"/>
      <c r="BH43" s="213"/>
      <c r="BI43" s="217"/>
      <c r="BJ43" s="242"/>
      <c r="BK43" s="213"/>
      <c r="BL43" s="217"/>
      <c r="BM43" s="242"/>
      <c r="BN43" s="213"/>
      <c r="BO43" s="217"/>
      <c r="BP43" s="242"/>
      <c r="BQ43" s="213"/>
      <c r="BR43" s="217"/>
      <c r="BS43" s="242"/>
      <c r="BT43" s="213"/>
      <c r="BU43" s="217"/>
      <c r="BV43" s="242"/>
      <c r="BW43" s="213"/>
      <c r="BX43" s="217"/>
      <c r="BY43" s="242"/>
    </row>
    <row r="44" spans="1:77" ht="13.5" customHeight="1" x14ac:dyDescent="0.25">
      <c r="C44" s="213"/>
      <c r="D44" s="217"/>
      <c r="E44" s="217"/>
      <c r="F44" s="213"/>
      <c r="G44" s="217"/>
      <c r="H44" s="242"/>
      <c r="I44" s="217"/>
      <c r="J44" s="217"/>
      <c r="K44" s="217"/>
      <c r="L44" s="213"/>
      <c r="M44" s="217"/>
      <c r="N44" s="242"/>
      <c r="O44" s="213"/>
      <c r="P44" s="217"/>
      <c r="Q44" s="242"/>
      <c r="R44" s="213"/>
      <c r="S44" s="217"/>
      <c r="T44" s="242"/>
      <c r="U44" s="213"/>
      <c r="V44" s="217"/>
      <c r="W44" s="242"/>
      <c r="X44" s="213"/>
      <c r="Y44" s="217"/>
      <c r="Z44" s="242"/>
      <c r="AA44" s="213"/>
      <c r="AB44" s="217"/>
      <c r="AC44" s="242"/>
      <c r="AD44" s="213"/>
      <c r="AE44" s="217"/>
      <c r="AF44" s="242"/>
      <c r="AG44" s="213"/>
      <c r="AH44" s="217"/>
      <c r="AI44" s="242"/>
      <c r="AJ44" s="213"/>
      <c r="AK44" s="217"/>
      <c r="AL44" s="242"/>
      <c r="AM44" s="213"/>
      <c r="AN44" s="217"/>
      <c r="AO44" s="242"/>
      <c r="AP44" s="213"/>
      <c r="AQ44" s="217"/>
      <c r="AR44" s="242"/>
      <c r="AS44" s="213"/>
      <c r="AT44" s="217"/>
      <c r="AU44" s="242"/>
      <c r="AV44" s="213"/>
      <c r="AW44" s="217"/>
      <c r="AX44" s="242"/>
      <c r="AY44" s="213"/>
      <c r="AZ44" s="217"/>
      <c r="BA44" s="242"/>
      <c r="BB44" s="213"/>
      <c r="BC44" s="217"/>
      <c r="BD44" s="242"/>
      <c r="BE44" s="213"/>
      <c r="BF44" s="217"/>
      <c r="BG44" s="242"/>
      <c r="BH44" s="213"/>
      <c r="BI44" s="217"/>
      <c r="BJ44" s="242"/>
      <c r="BK44" s="213"/>
      <c r="BL44" s="217"/>
      <c r="BM44" s="242"/>
      <c r="BN44" s="213"/>
      <c r="BO44" s="217"/>
      <c r="BP44" s="242"/>
      <c r="BQ44" s="213"/>
      <c r="BR44" s="217"/>
      <c r="BS44" s="242"/>
      <c r="BT44" s="213"/>
      <c r="BU44" s="217"/>
      <c r="BV44" s="242"/>
      <c r="BW44" s="213"/>
      <c r="BX44" s="217"/>
      <c r="BY44" s="242"/>
    </row>
    <row r="45" spans="1:77" ht="13.5" customHeight="1" x14ac:dyDescent="0.25">
      <c r="C45" s="213"/>
      <c r="D45" s="217"/>
      <c r="E45" s="217"/>
      <c r="F45" s="213"/>
      <c r="G45" s="217"/>
      <c r="H45" s="242"/>
      <c r="I45" s="217"/>
      <c r="J45" s="217"/>
      <c r="K45" s="217"/>
      <c r="L45" s="213"/>
      <c r="M45" s="217"/>
      <c r="N45" s="242"/>
      <c r="O45" s="213"/>
      <c r="P45" s="217"/>
      <c r="Q45" s="242"/>
      <c r="R45" s="213"/>
      <c r="T45" s="242"/>
      <c r="U45" s="213"/>
      <c r="V45" s="217"/>
      <c r="W45" s="242"/>
      <c r="X45" s="213"/>
      <c r="Y45" s="217"/>
      <c r="Z45" s="242"/>
      <c r="AA45" s="213"/>
      <c r="AB45" s="217"/>
      <c r="AC45" s="242"/>
      <c r="AD45" s="213"/>
      <c r="AE45" s="217"/>
      <c r="AF45" s="242"/>
      <c r="AG45" s="213"/>
      <c r="AH45" s="217"/>
      <c r="AI45" s="242"/>
      <c r="AJ45" s="213"/>
      <c r="AK45" s="217"/>
      <c r="AL45" s="242"/>
      <c r="AM45" s="213"/>
      <c r="AN45" s="217"/>
      <c r="AO45" s="242"/>
      <c r="AP45" s="213"/>
      <c r="AQ45" s="217"/>
      <c r="AR45" s="242"/>
      <c r="AS45" s="213"/>
      <c r="AT45" s="217"/>
      <c r="AU45" s="242"/>
      <c r="AV45" s="213"/>
      <c r="AW45" s="217"/>
      <c r="AX45" s="242"/>
      <c r="AY45" s="213"/>
      <c r="AZ45" s="217"/>
      <c r="BA45" s="242"/>
      <c r="BB45" s="213"/>
      <c r="BC45" s="217"/>
      <c r="BD45" s="242"/>
      <c r="BE45" s="213"/>
      <c r="BF45" s="217"/>
      <c r="BG45" s="242"/>
      <c r="BH45" s="213"/>
      <c r="BI45" s="217"/>
      <c r="BJ45" s="242"/>
      <c r="BK45" s="213"/>
      <c r="BL45" s="217"/>
      <c r="BM45" s="242"/>
      <c r="BN45" s="213"/>
      <c r="BO45" s="217"/>
      <c r="BP45" s="242"/>
      <c r="BQ45" s="213"/>
      <c r="BR45" s="217"/>
      <c r="BS45" s="242"/>
      <c r="BT45" s="213"/>
      <c r="BU45" s="217"/>
      <c r="BV45" s="242"/>
      <c r="BW45" s="213"/>
      <c r="BX45" s="217"/>
      <c r="BY45" s="242"/>
    </row>
    <row r="46" spans="1:77" ht="13.5" customHeight="1" x14ac:dyDescent="0.25">
      <c r="C46" s="213"/>
      <c r="D46" s="217"/>
      <c r="E46" s="217"/>
      <c r="F46" s="213"/>
      <c r="G46" s="217"/>
      <c r="H46" s="242"/>
      <c r="I46" s="217"/>
      <c r="J46" s="217"/>
      <c r="K46" s="217"/>
      <c r="L46" s="213"/>
      <c r="M46" s="217"/>
      <c r="N46" s="242"/>
      <c r="O46" s="213"/>
      <c r="P46" s="217"/>
      <c r="Q46" s="242"/>
      <c r="R46" s="213"/>
      <c r="S46" s="217"/>
      <c r="T46" s="242"/>
      <c r="U46" s="213"/>
      <c r="V46" s="217"/>
      <c r="W46" s="242"/>
      <c r="X46" s="213"/>
      <c r="Y46" s="217"/>
      <c r="Z46" s="242"/>
      <c r="AA46" s="213"/>
      <c r="AB46" s="217"/>
      <c r="AC46" s="242"/>
      <c r="AD46" s="213"/>
      <c r="AE46" s="217"/>
      <c r="AF46" s="242"/>
      <c r="AG46" s="213"/>
      <c r="AH46" s="217"/>
      <c r="AI46" s="242"/>
      <c r="AJ46" s="213"/>
      <c r="AK46" s="217"/>
      <c r="AL46" s="242"/>
      <c r="AM46" s="213"/>
      <c r="AN46" s="217"/>
      <c r="AO46" s="242"/>
      <c r="AP46" s="213"/>
      <c r="AQ46" s="217"/>
      <c r="AR46" s="242"/>
      <c r="AS46" s="213"/>
      <c r="AT46" s="217"/>
      <c r="AU46" s="242"/>
      <c r="AV46" s="213"/>
      <c r="AW46" s="217"/>
      <c r="AX46" s="242"/>
      <c r="AY46" s="213"/>
      <c r="AZ46" s="217"/>
      <c r="BA46" s="242"/>
      <c r="BB46" s="213"/>
      <c r="BC46" s="217"/>
      <c r="BD46" s="242"/>
      <c r="BE46" s="213"/>
      <c r="BF46" s="217"/>
      <c r="BG46" s="242"/>
      <c r="BH46" s="213"/>
      <c r="BI46" s="217"/>
      <c r="BJ46" s="242"/>
      <c r="BK46" s="213"/>
      <c r="BL46" s="217"/>
      <c r="BM46" s="242"/>
      <c r="BN46" s="213"/>
      <c r="BO46" s="217"/>
      <c r="BP46" s="242"/>
      <c r="BQ46" s="213"/>
      <c r="BR46" s="217"/>
      <c r="BS46" s="242"/>
      <c r="BT46" s="213"/>
      <c r="BU46" s="217"/>
      <c r="BV46" s="242"/>
      <c r="BW46" s="213"/>
      <c r="BX46" s="217"/>
      <c r="BY46" s="242"/>
    </row>
    <row r="47" spans="1:77" ht="13.5" customHeight="1" x14ac:dyDescent="0.25">
      <c r="C47" s="213"/>
      <c r="D47" s="217"/>
      <c r="E47" s="217"/>
      <c r="F47" s="213"/>
      <c r="G47" s="217"/>
      <c r="H47" s="242"/>
      <c r="I47" s="217"/>
      <c r="J47" s="217"/>
      <c r="K47" s="217"/>
      <c r="L47" s="213"/>
      <c r="M47" s="217"/>
      <c r="N47" s="242"/>
      <c r="O47" s="213"/>
      <c r="P47" s="217"/>
      <c r="Q47" s="242"/>
      <c r="R47" s="213"/>
      <c r="S47" s="217"/>
      <c r="T47" s="242"/>
      <c r="U47" s="213"/>
      <c r="V47" s="217"/>
      <c r="W47" s="242"/>
      <c r="X47" s="213"/>
      <c r="Y47" s="217"/>
      <c r="Z47" s="242"/>
      <c r="AA47" s="213"/>
      <c r="AB47" s="217"/>
      <c r="AC47" s="242"/>
      <c r="AD47" s="213"/>
      <c r="AE47" s="217"/>
      <c r="AF47" s="242"/>
      <c r="AG47" s="213"/>
      <c r="AH47" s="217"/>
      <c r="AI47" s="242"/>
      <c r="AJ47" s="213"/>
      <c r="AK47" s="217"/>
      <c r="AL47" s="242"/>
      <c r="AM47" s="213"/>
      <c r="AN47" s="217"/>
      <c r="AO47" s="242"/>
      <c r="AP47" s="213"/>
      <c r="AQ47" s="217"/>
      <c r="AR47" s="242"/>
      <c r="AS47" s="213"/>
      <c r="AT47" s="217"/>
      <c r="AU47" s="242"/>
      <c r="AV47" s="213"/>
      <c r="AW47" s="217"/>
      <c r="AX47" s="242"/>
      <c r="AY47" s="213"/>
      <c r="AZ47" s="217"/>
      <c r="BA47" s="242"/>
      <c r="BB47" s="213"/>
      <c r="BC47" s="217"/>
      <c r="BD47" s="242"/>
      <c r="BE47" s="213"/>
      <c r="BF47" s="217"/>
      <c r="BG47" s="242"/>
      <c r="BH47" s="213"/>
      <c r="BI47" s="217"/>
      <c r="BJ47" s="242"/>
      <c r="BK47" s="213"/>
      <c r="BL47" s="217"/>
      <c r="BM47" s="242"/>
      <c r="BN47" s="213"/>
      <c r="BO47" s="217"/>
      <c r="BP47" s="242"/>
      <c r="BQ47" s="213"/>
      <c r="BR47" s="217"/>
      <c r="BS47" s="242"/>
      <c r="BT47" s="213"/>
      <c r="BU47" s="217"/>
      <c r="BV47" s="242"/>
      <c r="BW47" s="213"/>
      <c r="BX47" s="217"/>
      <c r="BY47" s="242"/>
    </row>
    <row r="48" spans="1:77" ht="13.5" customHeight="1" x14ac:dyDescent="0.25">
      <c r="C48" s="213"/>
      <c r="D48" s="217"/>
      <c r="E48" s="217"/>
      <c r="F48" s="213"/>
      <c r="G48" s="217"/>
      <c r="H48" s="242"/>
      <c r="I48" s="217"/>
      <c r="J48" s="217"/>
      <c r="K48" s="217"/>
      <c r="L48" s="213"/>
      <c r="M48" s="217"/>
      <c r="N48" s="242"/>
      <c r="O48" s="213"/>
      <c r="P48" s="217"/>
      <c r="Q48" s="242"/>
      <c r="R48" s="213"/>
      <c r="S48" s="217"/>
      <c r="T48" s="242"/>
      <c r="U48" s="213"/>
      <c r="V48" s="217"/>
      <c r="W48" s="242"/>
      <c r="X48" s="213"/>
      <c r="Y48" s="217"/>
      <c r="Z48" s="242"/>
      <c r="AA48" s="213"/>
      <c r="AB48" s="217"/>
      <c r="AC48" s="242"/>
      <c r="AD48" s="213"/>
      <c r="AE48" s="217"/>
      <c r="AF48" s="242"/>
      <c r="AG48" s="213"/>
      <c r="AH48" s="217"/>
      <c r="AI48" s="242"/>
      <c r="AJ48" s="213"/>
      <c r="AK48" s="217"/>
      <c r="AL48" s="242"/>
      <c r="AM48" s="213"/>
      <c r="AN48" s="217"/>
      <c r="AO48" s="242"/>
      <c r="AP48" s="213"/>
      <c r="AQ48" s="217"/>
      <c r="AR48" s="242"/>
      <c r="AS48" s="213"/>
      <c r="AT48" s="217"/>
      <c r="AU48" s="242"/>
      <c r="AV48" s="213"/>
      <c r="AW48" s="217"/>
      <c r="AX48" s="242"/>
      <c r="AY48" s="213"/>
      <c r="AZ48" s="217"/>
      <c r="BA48" s="242"/>
      <c r="BB48" s="213"/>
      <c r="BC48" s="217"/>
      <c r="BD48" s="242"/>
      <c r="BE48" s="213"/>
      <c r="BF48" s="217"/>
      <c r="BG48" s="242"/>
      <c r="BH48" s="213"/>
      <c r="BI48" s="217"/>
      <c r="BJ48" s="242"/>
      <c r="BK48" s="213"/>
      <c r="BL48" s="217"/>
      <c r="BM48" s="242"/>
      <c r="BN48" s="213"/>
      <c r="BO48" s="217"/>
      <c r="BP48" s="242"/>
      <c r="BQ48" s="213"/>
      <c r="BR48" s="217"/>
      <c r="BS48" s="242"/>
      <c r="BT48" s="213"/>
      <c r="BU48" s="217"/>
      <c r="BV48" s="242"/>
      <c r="BW48" s="213"/>
      <c r="BX48" s="217"/>
      <c r="BY48" s="242"/>
    </row>
    <row r="49" spans="3:77" ht="13.5" customHeight="1" x14ac:dyDescent="0.25">
      <c r="C49" s="213"/>
      <c r="D49" s="217"/>
      <c r="E49" s="217"/>
      <c r="F49" s="213"/>
      <c r="G49" s="217"/>
      <c r="H49" s="242"/>
      <c r="I49" s="217"/>
      <c r="J49" s="217"/>
      <c r="K49" s="217"/>
      <c r="L49" s="213"/>
      <c r="M49" s="217"/>
      <c r="N49" s="242"/>
      <c r="O49" s="213"/>
      <c r="P49" s="217"/>
      <c r="Q49" s="242"/>
      <c r="R49" s="213"/>
      <c r="S49" s="217"/>
      <c r="T49" s="242"/>
      <c r="U49" s="213"/>
      <c r="V49" s="217"/>
      <c r="W49" s="242"/>
      <c r="X49" s="213"/>
      <c r="Y49" s="217"/>
      <c r="Z49" s="242"/>
      <c r="AA49" s="213"/>
      <c r="AB49" s="217"/>
      <c r="AC49" s="242"/>
      <c r="AD49" s="213"/>
      <c r="AE49" s="217"/>
      <c r="AF49" s="242"/>
      <c r="AG49" s="213"/>
      <c r="AH49" s="217"/>
      <c r="AI49" s="242"/>
      <c r="AJ49" s="213"/>
      <c r="AK49" s="217"/>
      <c r="AL49" s="242"/>
      <c r="AM49" s="213"/>
      <c r="AN49" s="217"/>
      <c r="AO49" s="242"/>
      <c r="AP49" s="213"/>
      <c r="AQ49" s="217"/>
      <c r="AR49" s="242"/>
      <c r="AS49" s="213"/>
      <c r="AT49" s="217"/>
      <c r="AU49" s="242"/>
      <c r="AV49" s="213"/>
      <c r="AW49" s="217"/>
      <c r="AX49" s="242"/>
      <c r="AY49" s="213"/>
      <c r="AZ49" s="217"/>
      <c r="BA49" s="242"/>
      <c r="BB49" s="213"/>
      <c r="BC49" s="217"/>
      <c r="BD49" s="242"/>
      <c r="BE49" s="213"/>
      <c r="BF49" s="217"/>
      <c r="BG49" s="242"/>
      <c r="BH49" s="213"/>
      <c r="BI49" s="217"/>
      <c r="BJ49" s="242"/>
      <c r="BK49" s="213"/>
      <c r="BL49" s="217"/>
      <c r="BM49" s="242"/>
      <c r="BN49" s="213"/>
      <c r="BO49" s="217"/>
      <c r="BP49" s="242"/>
      <c r="BQ49" s="213"/>
      <c r="BR49" s="217"/>
      <c r="BS49" s="242"/>
      <c r="BT49" s="213"/>
      <c r="BU49" s="217"/>
      <c r="BV49" s="242"/>
      <c r="BW49" s="213"/>
      <c r="BX49" s="217"/>
      <c r="BY49" s="242"/>
    </row>
    <row r="50" spans="3:77" ht="13.5" customHeight="1" x14ac:dyDescent="0.25">
      <c r="C50" s="213"/>
      <c r="D50" s="217"/>
      <c r="E50" s="217"/>
      <c r="F50" s="213"/>
      <c r="G50" s="217"/>
      <c r="H50" s="242"/>
      <c r="I50" s="217"/>
      <c r="J50" s="217"/>
      <c r="K50" s="217"/>
      <c r="L50" s="213"/>
      <c r="M50" s="217"/>
      <c r="N50" s="242"/>
      <c r="O50" s="213"/>
      <c r="P50" s="217"/>
      <c r="Q50" s="242"/>
      <c r="R50" s="213"/>
      <c r="S50" s="217"/>
      <c r="T50" s="242"/>
      <c r="U50" s="213"/>
      <c r="V50" s="217"/>
      <c r="W50" s="242"/>
      <c r="X50" s="213"/>
      <c r="Y50" s="217"/>
      <c r="Z50" s="242"/>
      <c r="AA50" s="213"/>
      <c r="AB50" s="217"/>
      <c r="AC50" s="242"/>
      <c r="AD50" s="213"/>
      <c r="AE50" s="217"/>
      <c r="AF50" s="242"/>
      <c r="AG50" s="213"/>
      <c r="AH50" s="217"/>
      <c r="AI50" s="242"/>
      <c r="AJ50" s="213"/>
      <c r="AK50" s="217"/>
      <c r="AL50" s="242"/>
      <c r="AM50" s="213"/>
      <c r="AN50" s="217"/>
      <c r="AO50" s="242"/>
      <c r="AP50" s="213"/>
      <c r="AQ50" s="217"/>
      <c r="AR50" s="242"/>
      <c r="AS50" s="213"/>
      <c r="AT50" s="217"/>
      <c r="AU50" s="242"/>
      <c r="AV50" s="213"/>
      <c r="AW50" s="217"/>
      <c r="AX50" s="242"/>
      <c r="AY50" s="213"/>
      <c r="AZ50" s="217"/>
      <c r="BA50" s="242"/>
      <c r="BB50" s="213"/>
      <c r="BC50" s="217"/>
      <c r="BD50" s="242"/>
      <c r="BE50" s="213"/>
      <c r="BF50" s="217"/>
      <c r="BG50" s="242"/>
      <c r="BH50" s="213"/>
      <c r="BI50" s="217"/>
      <c r="BJ50" s="242"/>
      <c r="BK50" s="213"/>
      <c r="BL50" s="217"/>
      <c r="BM50" s="242"/>
      <c r="BN50" s="213"/>
      <c r="BO50" s="217"/>
      <c r="BP50" s="242"/>
      <c r="BQ50" s="213"/>
      <c r="BR50" s="217"/>
      <c r="BS50" s="242"/>
      <c r="BT50" s="213"/>
      <c r="BU50" s="217"/>
      <c r="BV50" s="242"/>
      <c r="BW50" s="213"/>
      <c r="BX50" s="217"/>
      <c r="BY50" s="242"/>
    </row>
    <row r="51" spans="3:77" ht="13.5" customHeight="1" x14ac:dyDescent="0.25">
      <c r="C51" s="213"/>
      <c r="D51" s="217"/>
      <c r="E51" s="217"/>
      <c r="F51" s="213"/>
      <c r="G51" s="217"/>
      <c r="H51" s="242"/>
      <c r="I51" s="217"/>
      <c r="J51" s="217"/>
      <c r="K51" s="217"/>
      <c r="L51" s="213"/>
      <c r="M51" s="217"/>
      <c r="N51" s="242"/>
      <c r="O51" s="213"/>
      <c r="P51" s="217"/>
      <c r="Q51" s="242"/>
      <c r="R51" s="213"/>
      <c r="S51" s="217"/>
      <c r="T51" s="242"/>
      <c r="U51" s="213"/>
      <c r="V51" s="217"/>
      <c r="W51" s="242"/>
      <c r="X51" s="213"/>
      <c r="Y51" s="217"/>
      <c r="Z51" s="242"/>
      <c r="AA51" s="213"/>
      <c r="AB51" s="217"/>
      <c r="AC51" s="242"/>
      <c r="AD51" s="213"/>
      <c r="AE51" s="217"/>
      <c r="AF51" s="242"/>
      <c r="AG51" s="213"/>
      <c r="AH51" s="217"/>
      <c r="AI51" s="242"/>
      <c r="AJ51" s="213"/>
      <c r="AK51" s="217"/>
      <c r="AL51" s="242"/>
      <c r="AM51" s="213"/>
      <c r="AN51" s="217"/>
      <c r="AO51" s="242"/>
      <c r="AP51" s="213"/>
      <c r="AQ51" s="217"/>
      <c r="AR51" s="242"/>
      <c r="AS51" s="213"/>
      <c r="AT51" s="217"/>
      <c r="AU51" s="242"/>
      <c r="AV51" s="213"/>
      <c r="AW51" s="217"/>
      <c r="AX51" s="242"/>
      <c r="AY51" s="213"/>
      <c r="AZ51" s="217"/>
      <c r="BA51" s="242"/>
      <c r="BB51" s="213"/>
      <c r="BC51" s="217"/>
      <c r="BD51" s="242"/>
      <c r="BE51" s="213"/>
      <c r="BF51" s="217"/>
      <c r="BG51" s="242"/>
      <c r="BH51" s="213"/>
      <c r="BI51" s="217"/>
      <c r="BJ51" s="242"/>
      <c r="BK51" s="213"/>
      <c r="BL51" s="217"/>
      <c r="BM51" s="242"/>
      <c r="BN51" s="213"/>
      <c r="BO51" s="217"/>
      <c r="BP51" s="242"/>
      <c r="BQ51" s="213"/>
      <c r="BR51" s="217"/>
      <c r="BS51" s="242"/>
      <c r="BT51" s="213"/>
      <c r="BU51" s="217"/>
      <c r="BV51" s="242"/>
      <c r="BW51" s="213"/>
      <c r="BX51" s="217"/>
      <c r="BY51" s="242"/>
    </row>
    <row r="52" spans="3:77" ht="13.5" customHeight="1" x14ac:dyDescent="0.25">
      <c r="C52" s="213"/>
      <c r="D52" s="217"/>
      <c r="E52" s="217"/>
      <c r="F52" s="213"/>
      <c r="G52" s="217"/>
      <c r="H52" s="242"/>
      <c r="I52" s="217"/>
      <c r="J52" s="217"/>
      <c r="K52" s="217"/>
      <c r="L52" s="213"/>
      <c r="M52" s="217"/>
      <c r="N52" s="242"/>
      <c r="O52" s="213"/>
      <c r="P52" s="217"/>
      <c r="Q52" s="242"/>
      <c r="R52" s="213"/>
      <c r="S52" s="217"/>
      <c r="T52" s="242"/>
      <c r="U52" s="213"/>
      <c r="V52" s="217"/>
      <c r="W52" s="242"/>
      <c r="X52" s="213"/>
      <c r="Y52" s="217"/>
      <c r="Z52" s="242"/>
      <c r="AA52" s="213"/>
      <c r="AB52" s="217"/>
      <c r="AC52" s="242"/>
      <c r="AD52" s="213"/>
      <c r="AE52" s="217"/>
      <c r="AF52" s="242"/>
      <c r="AG52" s="213"/>
      <c r="AH52" s="217"/>
      <c r="AI52" s="242"/>
      <c r="AJ52" s="213"/>
      <c r="AK52" s="217"/>
      <c r="AL52" s="242"/>
      <c r="AM52" s="213"/>
      <c r="AN52" s="217"/>
      <c r="AO52" s="242"/>
      <c r="AP52" s="213"/>
      <c r="AQ52" s="217"/>
      <c r="AR52" s="242"/>
      <c r="AS52" s="213"/>
      <c r="AT52" s="217"/>
      <c r="AU52" s="242"/>
      <c r="AV52" s="213"/>
      <c r="AW52" s="217"/>
      <c r="AX52" s="242"/>
      <c r="AY52" s="213"/>
      <c r="AZ52" s="217"/>
      <c r="BA52" s="242"/>
      <c r="BB52" s="213"/>
      <c r="BC52" s="217"/>
      <c r="BD52" s="242"/>
      <c r="BE52" s="213"/>
      <c r="BF52" s="217"/>
      <c r="BG52" s="242"/>
      <c r="BH52" s="213"/>
      <c r="BI52" s="217"/>
      <c r="BJ52" s="242"/>
      <c r="BK52" s="213"/>
      <c r="BL52" s="217"/>
      <c r="BM52" s="242"/>
      <c r="BN52" s="213"/>
      <c r="BO52" s="217"/>
      <c r="BP52" s="242"/>
      <c r="BQ52" s="213"/>
      <c r="BR52" s="217"/>
      <c r="BS52" s="242"/>
      <c r="BT52" s="213"/>
      <c r="BU52" s="217"/>
      <c r="BV52" s="242"/>
      <c r="BW52" s="213"/>
      <c r="BX52" s="217"/>
      <c r="BY52" s="242"/>
    </row>
    <row r="53" spans="3:77" ht="13.5" customHeight="1" x14ac:dyDescent="0.25">
      <c r="C53" s="213"/>
      <c r="D53" s="217"/>
      <c r="E53" s="217"/>
      <c r="F53" s="213"/>
      <c r="G53" s="217"/>
      <c r="H53" s="242"/>
      <c r="I53" s="217"/>
      <c r="J53" s="217"/>
      <c r="K53" s="217"/>
      <c r="L53" s="213"/>
      <c r="M53" s="217"/>
      <c r="N53" s="242"/>
      <c r="O53" s="213"/>
      <c r="P53" s="217"/>
      <c r="Q53" s="242"/>
      <c r="R53" s="213"/>
      <c r="S53" s="217"/>
      <c r="T53" s="242"/>
      <c r="U53" s="213"/>
      <c r="V53" s="217"/>
      <c r="W53" s="242"/>
      <c r="X53" s="213"/>
      <c r="Y53" s="217"/>
      <c r="Z53" s="242"/>
      <c r="AA53" s="213"/>
      <c r="AB53" s="217"/>
      <c r="AC53" s="242"/>
      <c r="AD53" s="213"/>
      <c r="AE53" s="217"/>
      <c r="AF53" s="242"/>
      <c r="AG53" s="213"/>
      <c r="AH53" s="217"/>
      <c r="AI53" s="242"/>
      <c r="AJ53" s="213"/>
      <c r="AK53" s="217"/>
      <c r="AL53" s="242"/>
      <c r="AM53" s="213"/>
      <c r="AN53" s="217"/>
      <c r="AO53" s="242"/>
      <c r="AP53" s="213"/>
      <c r="AQ53" s="217"/>
      <c r="AR53" s="242"/>
      <c r="AS53" s="213"/>
      <c r="AT53" s="217"/>
      <c r="AU53" s="242"/>
      <c r="AV53" s="213"/>
      <c r="AW53" s="217"/>
      <c r="AX53" s="242"/>
      <c r="AY53" s="213"/>
      <c r="AZ53" s="217"/>
      <c r="BA53" s="242"/>
      <c r="BB53" s="213"/>
      <c r="BC53" s="217"/>
      <c r="BD53" s="242"/>
      <c r="BE53" s="213"/>
      <c r="BF53" s="217"/>
      <c r="BG53" s="242"/>
      <c r="BH53" s="213"/>
      <c r="BI53" s="217"/>
      <c r="BJ53" s="242"/>
      <c r="BK53" s="213"/>
      <c r="BL53" s="217"/>
      <c r="BM53" s="242"/>
      <c r="BN53" s="213"/>
      <c r="BO53" s="217"/>
      <c r="BP53" s="242"/>
      <c r="BQ53" s="213"/>
      <c r="BR53" s="217"/>
      <c r="BS53" s="242"/>
      <c r="BT53" s="213"/>
      <c r="BU53" s="217"/>
      <c r="BV53" s="242"/>
      <c r="BW53" s="213"/>
      <c r="BX53" s="217"/>
      <c r="BY53" s="242"/>
    </row>
    <row r="54" spans="3:77" ht="13.5" customHeight="1" x14ac:dyDescent="0.25">
      <c r="C54" s="213"/>
      <c r="D54" s="217"/>
      <c r="E54" s="217"/>
      <c r="F54" s="213"/>
      <c r="G54" s="217"/>
      <c r="H54" s="242"/>
      <c r="I54" s="217"/>
      <c r="J54" s="217"/>
      <c r="K54" s="217"/>
      <c r="L54" s="213"/>
      <c r="M54" s="217"/>
      <c r="N54" s="242"/>
      <c r="O54" s="213"/>
      <c r="P54" s="217"/>
      <c r="Q54" s="242"/>
      <c r="R54" s="213"/>
      <c r="S54" s="217"/>
      <c r="T54" s="242"/>
      <c r="U54" s="213"/>
      <c r="V54" s="217"/>
      <c r="W54" s="242"/>
      <c r="X54" s="213"/>
      <c r="Y54" s="217"/>
      <c r="Z54" s="242"/>
      <c r="AA54" s="213"/>
      <c r="AB54" s="217"/>
      <c r="AC54" s="242"/>
      <c r="AD54" s="213"/>
      <c r="AE54" s="217"/>
      <c r="AF54" s="242"/>
      <c r="AG54" s="213"/>
      <c r="AH54" s="217"/>
      <c r="AI54" s="242"/>
      <c r="AJ54" s="213"/>
      <c r="AK54" s="217"/>
      <c r="AL54" s="242"/>
      <c r="AM54" s="213"/>
      <c r="AN54" s="217"/>
      <c r="AO54" s="242"/>
      <c r="AP54" s="213"/>
      <c r="AQ54" s="217"/>
      <c r="AR54" s="242"/>
      <c r="AS54" s="213"/>
      <c r="AT54" s="217"/>
      <c r="AU54" s="242"/>
      <c r="AV54" s="213"/>
      <c r="AW54" s="217"/>
      <c r="AX54" s="242"/>
      <c r="AY54" s="213"/>
      <c r="AZ54" s="217"/>
      <c r="BA54" s="242"/>
      <c r="BB54" s="213"/>
      <c r="BC54" s="217"/>
      <c r="BD54" s="242"/>
      <c r="BE54" s="213"/>
      <c r="BF54" s="217"/>
      <c r="BG54" s="242"/>
      <c r="BH54" s="213"/>
      <c r="BI54" s="217"/>
      <c r="BJ54" s="242"/>
      <c r="BK54" s="213"/>
      <c r="BL54" s="217"/>
      <c r="BM54" s="242"/>
      <c r="BN54" s="213"/>
      <c r="BO54" s="217"/>
      <c r="BP54" s="242"/>
      <c r="BQ54" s="213"/>
      <c r="BR54" s="217"/>
      <c r="BS54" s="242"/>
      <c r="BT54" s="213"/>
      <c r="BU54" s="217"/>
      <c r="BV54" s="242"/>
      <c r="BW54" s="213"/>
      <c r="BX54" s="217"/>
      <c r="BY54" s="242"/>
    </row>
    <row r="55" spans="3:77" ht="13.5" customHeight="1" x14ac:dyDescent="0.25">
      <c r="C55" s="213"/>
      <c r="D55" s="217"/>
      <c r="E55" s="217"/>
      <c r="F55" s="213"/>
      <c r="G55" s="217"/>
      <c r="H55" s="242"/>
      <c r="I55" s="217"/>
      <c r="J55" s="217"/>
      <c r="K55" s="217"/>
      <c r="L55" s="213"/>
      <c r="M55" s="217"/>
      <c r="N55" s="242"/>
      <c r="O55" s="213"/>
      <c r="P55" s="217"/>
      <c r="Q55" s="242"/>
      <c r="R55" s="213"/>
      <c r="S55" s="217"/>
      <c r="T55" s="242"/>
      <c r="U55" s="213"/>
      <c r="V55" s="217"/>
      <c r="W55" s="242"/>
      <c r="X55" s="213"/>
      <c r="Y55" s="217"/>
      <c r="Z55" s="242"/>
      <c r="AA55" s="213"/>
      <c r="AB55" s="217"/>
      <c r="AC55" s="242"/>
      <c r="AD55" s="213"/>
      <c r="AE55" s="217"/>
      <c r="AF55" s="242"/>
      <c r="AG55" s="213"/>
      <c r="AH55" s="217"/>
      <c r="AI55" s="242"/>
      <c r="AJ55" s="213"/>
      <c r="AK55" s="217"/>
      <c r="AL55" s="242"/>
      <c r="AM55" s="213"/>
      <c r="AN55" s="217"/>
      <c r="AO55" s="242"/>
      <c r="AP55" s="213"/>
      <c r="AQ55" s="217"/>
      <c r="AR55" s="242"/>
      <c r="AS55" s="213"/>
      <c r="AT55" s="217"/>
      <c r="AU55" s="242"/>
      <c r="AV55" s="213"/>
      <c r="AW55" s="217"/>
      <c r="AX55" s="242"/>
      <c r="AY55" s="213"/>
      <c r="AZ55" s="217"/>
      <c r="BA55" s="242"/>
      <c r="BB55" s="213"/>
      <c r="BC55" s="217"/>
      <c r="BD55" s="242"/>
      <c r="BE55" s="213"/>
      <c r="BF55" s="217"/>
      <c r="BG55" s="242"/>
      <c r="BH55" s="213"/>
      <c r="BI55" s="217"/>
      <c r="BJ55" s="242"/>
      <c r="BK55" s="213"/>
      <c r="BL55" s="217"/>
      <c r="BM55" s="242"/>
      <c r="BN55" s="213"/>
      <c r="BO55" s="217"/>
      <c r="BP55" s="242"/>
      <c r="BQ55" s="213"/>
      <c r="BR55" s="217"/>
      <c r="BS55" s="242"/>
      <c r="BT55" s="213"/>
      <c r="BU55" s="217"/>
      <c r="BV55" s="242"/>
      <c r="BW55" s="213"/>
      <c r="BX55" s="217"/>
      <c r="BY55" s="242"/>
    </row>
    <row r="56" spans="3:77" ht="13.5" customHeight="1" x14ac:dyDescent="0.25">
      <c r="C56" s="213"/>
      <c r="D56" s="217"/>
      <c r="E56" s="217"/>
      <c r="F56" s="213"/>
      <c r="G56" s="217"/>
      <c r="H56" s="242"/>
      <c r="I56" s="217"/>
      <c r="J56" s="217"/>
      <c r="K56" s="217"/>
      <c r="L56" s="213"/>
      <c r="M56" s="217"/>
      <c r="N56" s="242"/>
      <c r="O56" s="213"/>
      <c r="P56" s="217"/>
      <c r="Q56" s="242"/>
      <c r="R56" s="213"/>
      <c r="S56" s="217"/>
      <c r="T56" s="242"/>
      <c r="U56" s="213"/>
      <c r="V56" s="217"/>
      <c r="W56" s="242"/>
      <c r="X56" s="213"/>
      <c r="Y56" s="217"/>
      <c r="Z56" s="242"/>
      <c r="AA56" s="213"/>
      <c r="AB56" s="217"/>
      <c r="AC56" s="242"/>
      <c r="AD56" s="213"/>
      <c r="AE56" s="217"/>
      <c r="AF56" s="242"/>
      <c r="AG56" s="213"/>
      <c r="AH56" s="217"/>
      <c r="AI56" s="242"/>
      <c r="AJ56" s="213"/>
      <c r="AK56" s="217"/>
      <c r="AL56" s="242"/>
      <c r="AM56" s="213"/>
      <c r="AN56" s="217"/>
      <c r="AO56" s="242"/>
      <c r="AP56" s="213"/>
      <c r="AQ56" s="217"/>
      <c r="AR56" s="242"/>
      <c r="AS56" s="213"/>
      <c r="AT56" s="217"/>
      <c r="AU56" s="242"/>
      <c r="AV56" s="213"/>
      <c r="AW56" s="217"/>
      <c r="AX56" s="242"/>
      <c r="AY56" s="213"/>
      <c r="AZ56" s="217"/>
      <c r="BA56" s="242"/>
      <c r="BB56" s="213"/>
      <c r="BC56" s="217"/>
      <c r="BD56" s="242"/>
      <c r="BE56" s="213"/>
      <c r="BF56" s="217"/>
      <c r="BG56" s="242"/>
      <c r="BH56" s="213"/>
      <c r="BI56" s="217"/>
      <c r="BJ56" s="242"/>
      <c r="BK56" s="213"/>
      <c r="BL56" s="217"/>
      <c r="BM56" s="242"/>
      <c r="BN56" s="213"/>
      <c r="BO56" s="217"/>
      <c r="BP56" s="242"/>
      <c r="BQ56" s="213"/>
      <c r="BR56" s="217"/>
      <c r="BS56" s="242"/>
      <c r="BT56" s="213"/>
      <c r="BU56" s="217"/>
      <c r="BV56" s="242"/>
      <c r="BW56" s="213"/>
      <c r="BX56" s="217"/>
      <c r="BY56" s="242"/>
    </row>
    <row r="57" spans="3:77" ht="13.5" customHeight="1" x14ac:dyDescent="0.25">
      <c r="C57" s="213"/>
      <c r="D57" s="217"/>
      <c r="E57" s="217"/>
      <c r="F57" s="213"/>
      <c r="G57" s="217"/>
      <c r="H57" s="242"/>
      <c r="I57" s="217"/>
      <c r="J57" s="217"/>
      <c r="K57" s="217"/>
      <c r="L57" s="213"/>
      <c r="M57" s="217"/>
      <c r="N57" s="242"/>
      <c r="O57" s="213"/>
      <c r="P57" s="217"/>
      <c r="Q57" s="242"/>
      <c r="R57" s="213"/>
      <c r="S57" s="217"/>
      <c r="T57" s="242"/>
      <c r="U57" s="213"/>
      <c r="V57" s="217"/>
      <c r="W57" s="242"/>
      <c r="X57" s="213"/>
      <c r="Y57" s="217"/>
      <c r="Z57" s="242"/>
      <c r="AA57" s="213"/>
      <c r="AB57" s="217"/>
      <c r="AC57" s="242"/>
      <c r="AD57" s="213"/>
      <c r="AE57" s="217"/>
      <c r="AF57" s="242"/>
      <c r="AG57" s="213"/>
      <c r="AH57" s="217"/>
      <c r="AI57" s="242"/>
      <c r="AJ57" s="213"/>
      <c r="AK57" s="217"/>
      <c r="AL57" s="242"/>
      <c r="AM57" s="213"/>
      <c r="AN57" s="217"/>
      <c r="AO57" s="242"/>
      <c r="AP57" s="213"/>
      <c r="AQ57" s="217"/>
      <c r="AR57" s="242"/>
      <c r="AS57" s="213"/>
      <c r="AT57" s="217"/>
      <c r="AU57" s="242"/>
      <c r="AV57" s="213"/>
      <c r="AW57" s="217"/>
      <c r="AX57" s="242"/>
      <c r="AY57" s="213"/>
      <c r="AZ57" s="217"/>
      <c r="BA57" s="242"/>
      <c r="BB57" s="213"/>
      <c r="BC57" s="217"/>
      <c r="BD57" s="242"/>
      <c r="BE57" s="213"/>
      <c r="BF57" s="217"/>
      <c r="BG57" s="242"/>
      <c r="BH57" s="213"/>
      <c r="BI57" s="217"/>
      <c r="BJ57" s="242"/>
      <c r="BK57" s="213"/>
      <c r="BL57" s="217"/>
      <c r="BM57" s="242"/>
      <c r="BN57" s="213"/>
      <c r="BO57" s="217"/>
      <c r="BP57" s="242"/>
      <c r="BQ57" s="213"/>
      <c r="BR57" s="217"/>
      <c r="BS57" s="242"/>
      <c r="BT57" s="213"/>
      <c r="BU57" s="217"/>
      <c r="BV57" s="242"/>
      <c r="BW57" s="213"/>
      <c r="BX57" s="217"/>
      <c r="BY57" s="242"/>
    </row>
    <row r="58" spans="3:77" ht="13.5" customHeight="1" x14ac:dyDescent="0.25">
      <c r="C58" s="213"/>
      <c r="D58" s="217"/>
      <c r="E58" s="217"/>
      <c r="F58" s="213"/>
      <c r="G58" s="217"/>
      <c r="H58" s="242"/>
      <c r="I58" s="217"/>
      <c r="J58" s="217"/>
      <c r="K58" s="217"/>
      <c r="L58" s="213"/>
      <c r="M58" s="217"/>
      <c r="N58" s="242"/>
      <c r="O58" s="213"/>
      <c r="P58" s="217"/>
      <c r="Q58" s="242"/>
      <c r="R58" s="213"/>
      <c r="S58" s="217"/>
      <c r="T58" s="242"/>
      <c r="U58" s="213"/>
      <c r="V58" s="217"/>
      <c r="W58" s="242"/>
      <c r="X58" s="213"/>
      <c r="Y58" s="217"/>
      <c r="Z58" s="242"/>
      <c r="AA58" s="213"/>
      <c r="AB58" s="217"/>
      <c r="AC58" s="242"/>
      <c r="AD58" s="213"/>
      <c r="AE58" s="217"/>
      <c r="AF58" s="242"/>
      <c r="AG58" s="213"/>
      <c r="AH58" s="217"/>
      <c r="AI58" s="242"/>
      <c r="AJ58" s="213"/>
      <c r="AK58" s="217"/>
      <c r="AL58" s="242"/>
      <c r="AM58" s="213"/>
      <c r="AN58" s="217"/>
      <c r="AO58" s="242"/>
      <c r="AP58" s="213"/>
      <c r="AQ58" s="217"/>
      <c r="AR58" s="242"/>
      <c r="AS58" s="213"/>
      <c r="AT58" s="217"/>
      <c r="AU58" s="242"/>
      <c r="AV58" s="213"/>
      <c r="AW58" s="217"/>
      <c r="AX58" s="242"/>
      <c r="AY58" s="213"/>
      <c r="AZ58" s="217"/>
      <c r="BA58" s="242"/>
      <c r="BB58" s="213"/>
      <c r="BC58" s="217"/>
      <c r="BD58" s="242"/>
      <c r="BE58" s="213"/>
      <c r="BF58" s="217"/>
      <c r="BG58" s="242"/>
      <c r="BH58" s="213"/>
      <c r="BI58" s="217"/>
      <c r="BJ58" s="242"/>
      <c r="BK58" s="213"/>
      <c r="BL58" s="217"/>
      <c r="BM58" s="242"/>
      <c r="BN58" s="213"/>
      <c r="BO58" s="217"/>
      <c r="BP58" s="242"/>
      <c r="BQ58" s="213"/>
      <c r="BR58" s="217"/>
      <c r="BS58" s="242"/>
      <c r="BT58" s="213"/>
      <c r="BU58" s="217"/>
      <c r="BV58" s="242"/>
      <c r="BW58" s="213"/>
      <c r="BX58" s="217"/>
      <c r="BY58" s="242"/>
    </row>
    <row r="59" spans="3:77" ht="13.5" customHeight="1" x14ac:dyDescent="0.25">
      <c r="C59" s="213"/>
      <c r="D59" s="217"/>
      <c r="E59" s="217"/>
      <c r="F59" s="213"/>
      <c r="G59" s="217"/>
      <c r="H59" s="242"/>
      <c r="I59" s="217"/>
      <c r="J59" s="217"/>
      <c r="K59" s="217"/>
      <c r="L59" s="213"/>
      <c r="M59" s="217"/>
      <c r="N59" s="242"/>
      <c r="O59" s="213"/>
      <c r="P59" s="217"/>
      <c r="Q59" s="242"/>
      <c r="R59" s="213"/>
      <c r="S59" s="217"/>
      <c r="T59" s="242"/>
      <c r="U59" s="213"/>
      <c r="V59" s="217"/>
      <c r="W59" s="242"/>
      <c r="X59" s="213"/>
      <c r="Y59" s="217"/>
      <c r="Z59" s="242"/>
      <c r="AA59" s="213"/>
      <c r="AB59" s="217"/>
      <c r="AC59" s="242"/>
      <c r="AD59" s="213"/>
      <c r="AE59" s="217"/>
      <c r="AF59" s="242"/>
      <c r="AG59" s="213"/>
      <c r="AH59" s="217"/>
      <c r="AI59" s="242"/>
      <c r="AJ59" s="213"/>
      <c r="AK59" s="217"/>
      <c r="AL59" s="242"/>
      <c r="AM59" s="213"/>
      <c r="AN59" s="217"/>
      <c r="AO59" s="242"/>
      <c r="AP59" s="213"/>
      <c r="AQ59" s="217"/>
      <c r="AR59" s="242"/>
      <c r="AS59" s="213"/>
      <c r="AT59" s="217"/>
      <c r="AU59" s="242"/>
      <c r="AV59" s="213"/>
      <c r="AW59" s="217"/>
      <c r="AX59" s="242"/>
      <c r="AY59" s="213"/>
      <c r="AZ59" s="217"/>
      <c r="BA59" s="242"/>
      <c r="BB59" s="213"/>
      <c r="BC59" s="217"/>
      <c r="BD59" s="242"/>
      <c r="BE59" s="213"/>
      <c r="BF59" s="217"/>
      <c r="BG59" s="242"/>
      <c r="BH59" s="213"/>
      <c r="BI59" s="217"/>
      <c r="BJ59" s="242"/>
      <c r="BK59" s="213"/>
      <c r="BL59" s="217"/>
      <c r="BM59" s="242"/>
      <c r="BN59" s="213"/>
      <c r="BO59" s="217"/>
      <c r="BP59" s="242"/>
      <c r="BQ59" s="213"/>
      <c r="BR59" s="217"/>
      <c r="BS59" s="242"/>
      <c r="BT59" s="213"/>
      <c r="BU59" s="217"/>
      <c r="BV59" s="242"/>
      <c r="BW59" s="213"/>
      <c r="BX59" s="217"/>
      <c r="BY59" s="242"/>
    </row>
    <row r="60" spans="3:77" ht="13.5" customHeight="1" x14ac:dyDescent="0.25">
      <c r="C60" s="213"/>
      <c r="D60" s="217"/>
      <c r="E60" s="217"/>
      <c r="F60" s="213"/>
      <c r="G60" s="217"/>
      <c r="H60" s="242"/>
      <c r="I60" s="217"/>
      <c r="J60" s="217"/>
      <c r="K60" s="217"/>
      <c r="L60" s="213"/>
      <c r="M60" s="217"/>
      <c r="N60" s="242"/>
      <c r="O60" s="213"/>
      <c r="P60" s="217"/>
      <c r="Q60" s="242"/>
      <c r="R60" s="213"/>
      <c r="S60" s="217"/>
      <c r="T60" s="242"/>
      <c r="U60" s="213"/>
      <c r="V60" s="217"/>
      <c r="W60" s="242"/>
      <c r="X60" s="213"/>
      <c r="Y60" s="217"/>
      <c r="Z60" s="242"/>
      <c r="AA60" s="213"/>
      <c r="AB60" s="217"/>
      <c r="AC60" s="242"/>
      <c r="AD60" s="213"/>
      <c r="AE60" s="217"/>
      <c r="AF60" s="242"/>
      <c r="AG60" s="213"/>
      <c r="AH60" s="217"/>
      <c r="AI60" s="242"/>
      <c r="AJ60" s="213"/>
      <c r="AK60" s="217"/>
      <c r="AL60" s="242"/>
      <c r="AM60" s="213"/>
      <c r="AN60" s="217"/>
      <c r="AO60" s="242"/>
      <c r="AP60" s="213"/>
      <c r="AQ60" s="217"/>
      <c r="AR60" s="242"/>
      <c r="AS60" s="213"/>
      <c r="AT60" s="217"/>
      <c r="AU60" s="242"/>
      <c r="AV60" s="213"/>
      <c r="AW60" s="217"/>
      <c r="AX60" s="242"/>
      <c r="AY60" s="213"/>
      <c r="AZ60" s="217"/>
      <c r="BA60" s="242"/>
      <c r="BB60" s="213"/>
      <c r="BC60" s="217"/>
      <c r="BD60" s="242"/>
      <c r="BE60" s="213"/>
      <c r="BF60" s="217"/>
      <c r="BG60" s="242"/>
      <c r="BH60" s="213"/>
      <c r="BI60" s="217"/>
      <c r="BJ60" s="242"/>
      <c r="BK60" s="213"/>
      <c r="BL60" s="217"/>
      <c r="BM60" s="242"/>
      <c r="BN60" s="213"/>
      <c r="BO60" s="217"/>
      <c r="BP60" s="242"/>
      <c r="BQ60" s="213"/>
      <c r="BR60" s="217"/>
      <c r="BS60" s="242"/>
      <c r="BT60" s="213"/>
      <c r="BU60" s="217"/>
      <c r="BV60" s="242"/>
      <c r="BW60" s="213"/>
      <c r="BX60" s="217"/>
      <c r="BY60" s="242"/>
    </row>
    <row r="61" spans="3:77" ht="13.5" customHeight="1" x14ac:dyDescent="0.25">
      <c r="C61" s="213"/>
      <c r="D61" s="217"/>
      <c r="E61" s="217"/>
      <c r="F61" s="213"/>
      <c r="G61" s="217"/>
      <c r="H61" s="242"/>
      <c r="I61" s="217"/>
      <c r="J61" s="217"/>
      <c r="K61" s="217"/>
      <c r="L61" s="213"/>
      <c r="M61" s="217"/>
      <c r="N61" s="242"/>
      <c r="O61" s="213"/>
      <c r="P61" s="217"/>
      <c r="Q61" s="242"/>
      <c r="R61" s="213"/>
      <c r="S61" s="217"/>
      <c r="T61" s="242"/>
      <c r="U61" s="213"/>
      <c r="V61" s="217"/>
      <c r="W61" s="242"/>
      <c r="X61" s="213"/>
      <c r="Y61" s="217"/>
      <c r="Z61" s="242"/>
      <c r="AA61" s="213"/>
      <c r="AB61" s="217"/>
      <c r="AC61" s="242"/>
      <c r="AD61" s="213"/>
      <c r="AE61" s="217"/>
      <c r="AF61" s="242"/>
      <c r="AG61" s="213"/>
      <c r="AH61" s="217"/>
      <c r="AI61" s="242"/>
      <c r="AJ61" s="213"/>
      <c r="AK61" s="217"/>
      <c r="AL61" s="242"/>
      <c r="AM61" s="213"/>
      <c r="AN61" s="217"/>
      <c r="AO61" s="242"/>
      <c r="AP61" s="213"/>
      <c r="AQ61" s="217"/>
      <c r="AR61" s="242"/>
      <c r="AS61" s="213"/>
      <c r="AT61" s="217"/>
      <c r="AU61" s="242"/>
      <c r="AV61" s="213"/>
      <c r="AW61" s="217"/>
      <c r="AX61" s="242"/>
      <c r="AY61" s="213"/>
      <c r="AZ61" s="217"/>
      <c r="BA61" s="242"/>
      <c r="BB61" s="213"/>
      <c r="BC61" s="217"/>
      <c r="BD61" s="242"/>
      <c r="BE61" s="213"/>
      <c r="BF61" s="217"/>
      <c r="BG61" s="242"/>
      <c r="BH61" s="213"/>
      <c r="BI61" s="217"/>
      <c r="BJ61" s="242"/>
      <c r="BK61" s="213"/>
      <c r="BL61" s="217"/>
      <c r="BM61" s="242"/>
      <c r="BN61" s="213"/>
      <c r="BO61" s="217"/>
      <c r="BP61" s="242"/>
      <c r="BQ61" s="213"/>
      <c r="BR61" s="217"/>
      <c r="BS61" s="242"/>
      <c r="BT61" s="213"/>
      <c r="BU61" s="217"/>
      <c r="BV61" s="242"/>
      <c r="BW61" s="213"/>
      <c r="BX61" s="217"/>
      <c r="BY61" s="242"/>
    </row>
    <row r="62" spans="3:77" ht="13.5" customHeight="1" x14ac:dyDescent="0.25">
      <c r="C62" s="213"/>
      <c r="D62" s="217"/>
      <c r="E62" s="217"/>
      <c r="F62" s="213"/>
      <c r="G62" s="217"/>
      <c r="H62" s="242"/>
      <c r="I62" s="217"/>
      <c r="J62" s="217"/>
      <c r="K62" s="217"/>
      <c r="L62" s="213"/>
      <c r="M62" s="217"/>
      <c r="N62" s="242"/>
      <c r="O62" s="213"/>
      <c r="P62" s="217"/>
      <c r="Q62" s="242"/>
      <c r="R62" s="213"/>
      <c r="S62" s="217"/>
      <c r="T62" s="242"/>
      <c r="U62" s="213"/>
      <c r="V62" s="217"/>
      <c r="W62" s="242"/>
      <c r="X62" s="213"/>
      <c r="Y62" s="217"/>
      <c r="Z62" s="242"/>
      <c r="AA62" s="213"/>
      <c r="AB62" s="217"/>
      <c r="AC62" s="242"/>
      <c r="AD62" s="213"/>
      <c r="AE62" s="217"/>
      <c r="AF62" s="242"/>
      <c r="AG62" s="213"/>
      <c r="AH62" s="217"/>
      <c r="AI62" s="242"/>
      <c r="AJ62" s="213"/>
      <c r="AK62" s="217"/>
      <c r="AL62" s="242"/>
      <c r="AM62" s="213"/>
      <c r="AN62" s="217"/>
      <c r="AO62" s="242"/>
      <c r="AP62" s="213"/>
      <c r="AQ62" s="217"/>
      <c r="AR62" s="242"/>
      <c r="AS62" s="213"/>
      <c r="AT62" s="217"/>
      <c r="AU62" s="242"/>
      <c r="AV62" s="213"/>
      <c r="AW62" s="217"/>
      <c r="AX62" s="242"/>
      <c r="AY62" s="213"/>
      <c r="AZ62" s="217"/>
      <c r="BA62" s="242"/>
      <c r="BB62" s="213"/>
      <c r="BC62" s="217"/>
      <c r="BD62" s="242"/>
      <c r="BE62" s="213"/>
      <c r="BF62" s="217"/>
      <c r="BG62" s="242"/>
      <c r="BH62" s="213"/>
      <c r="BI62" s="217"/>
      <c r="BJ62" s="242"/>
      <c r="BK62" s="213"/>
      <c r="BL62" s="217"/>
      <c r="BM62" s="242"/>
      <c r="BN62" s="213"/>
      <c r="BO62" s="217"/>
      <c r="BP62" s="242"/>
      <c r="BQ62" s="213"/>
      <c r="BR62" s="217"/>
      <c r="BS62" s="242"/>
      <c r="BT62" s="213"/>
      <c r="BU62" s="217"/>
      <c r="BV62" s="242"/>
      <c r="BW62" s="213"/>
      <c r="BX62" s="217"/>
      <c r="BY62" s="242"/>
    </row>
    <row r="63" spans="3:77" ht="13.5" customHeight="1" x14ac:dyDescent="0.25">
      <c r="C63" s="213"/>
      <c r="D63" s="217"/>
      <c r="E63" s="217"/>
      <c r="F63" s="213"/>
      <c r="G63" s="217"/>
      <c r="H63" s="242"/>
      <c r="I63" s="217"/>
      <c r="J63" s="217"/>
      <c r="K63" s="217"/>
      <c r="L63" s="213"/>
      <c r="M63" s="217"/>
      <c r="N63" s="242"/>
      <c r="O63" s="213"/>
      <c r="P63" s="217"/>
      <c r="Q63" s="242"/>
      <c r="R63" s="213"/>
      <c r="S63" s="217"/>
      <c r="T63" s="242"/>
      <c r="U63" s="213"/>
      <c r="V63" s="217"/>
      <c r="W63" s="242"/>
      <c r="X63" s="213"/>
      <c r="Y63" s="217"/>
      <c r="Z63" s="242"/>
      <c r="AA63" s="213"/>
      <c r="AB63" s="217"/>
      <c r="AC63" s="242"/>
      <c r="AD63" s="213"/>
      <c r="AE63" s="217"/>
      <c r="AF63" s="242"/>
      <c r="AG63" s="213"/>
      <c r="AH63" s="217"/>
      <c r="AI63" s="242"/>
      <c r="AJ63" s="213"/>
      <c r="AK63" s="217"/>
      <c r="AL63" s="242"/>
      <c r="AM63" s="213"/>
      <c r="AN63" s="217"/>
      <c r="AO63" s="242"/>
      <c r="AP63" s="213"/>
      <c r="AQ63" s="217"/>
      <c r="AR63" s="242"/>
      <c r="AS63" s="213"/>
      <c r="AT63" s="217"/>
      <c r="AU63" s="242"/>
      <c r="AV63" s="213"/>
      <c r="AW63" s="217"/>
      <c r="AX63" s="242"/>
      <c r="AY63" s="213"/>
      <c r="AZ63" s="217"/>
      <c r="BA63" s="242"/>
      <c r="BB63" s="213"/>
      <c r="BC63" s="217"/>
      <c r="BD63" s="242"/>
      <c r="BE63" s="213"/>
      <c r="BF63" s="217"/>
      <c r="BG63" s="242"/>
      <c r="BH63" s="213"/>
      <c r="BI63" s="217"/>
      <c r="BJ63" s="242"/>
      <c r="BK63" s="213"/>
      <c r="BL63" s="217"/>
      <c r="BM63" s="242"/>
      <c r="BN63" s="213"/>
      <c r="BO63" s="217"/>
      <c r="BP63" s="242"/>
      <c r="BQ63" s="213"/>
      <c r="BR63" s="217"/>
      <c r="BS63" s="242"/>
      <c r="BT63" s="213"/>
      <c r="BU63" s="217"/>
      <c r="BV63" s="242"/>
      <c r="BW63" s="213"/>
      <c r="BX63" s="217"/>
      <c r="BY63" s="242"/>
    </row>
    <row r="64" spans="3:77" ht="13.5" customHeight="1" x14ac:dyDescent="0.25">
      <c r="C64" s="213"/>
      <c r="D64" s="217"/>
      <c r="E64" s="217"/>
      <c r="F64" s="213"/>
      <c r="G64" s="217"/>
      <c r="H64" s="242"/>
      <c r="I64" s="217"/>
      <c r="J64" s="217"/>
      <c r="K64" s="217"/>
      <c r="L64" s="213"/>
      <c r="M64" s="217"/>
      <c r="N64" s="242"/>
      <c r="O64" s="213"/>
      <c r="P64" s="217"/>
      <c r="Q64" s="242"/>
      <c r="R64" s="213"/>
      <c r="S64" s="217"/>
      <c r="T64" s="242"/>
      <c r="U64" s="213"/>
      <c r="V64" s="217"/>
      <c r="W64" s="242"/>
      <c r="X64" s="213"/>
      <c r="Y64" s="217"/>
      <c r="Z64" s="242"/>
      <c r="AA64" s="213"/>
      <c r="AB64" s="217"/>
      <c r="AC64" s="242"/>
      <c r="AD64" s="213"/>
      <c r="AE64" s="217"/>
      <c r="AF64" s="242"/>
      <c r="AG64" s="213"/>
      <c r="AH64" s="217"/>
      <c r="AI64" s="242"/>
      <c r="AJ64" s="213"/>
      <c r="AK64" s="217"/>
      <c r="AL64" s="242"/>
      <c r="AM64" s="213"/>
      <c r="AN64" s="217"/>
      <c r="AO64" s="242"/>
      <c r="AP64" s="213"/>
      <c r="AQ64" s="217"/>
      <c r="AR64" s="242"/>
      <c r="AS64" s="213"/>
      <c r="AT64" s="217"/>
      <c r="AU64" s="242"/>
      <c r="AV64" s="213"/>
      <c r="AW64" s="217"/>
      <c r="AX64" s="242"/>
      <c r="AY64" s="213"/>
      <c r="AZ64" s="217"/>
      <c r="BA64" s="242"/>
      <c r="BB64" s="213"/>
      <c r="BC64" s="217"/>
      <c r="BD64" s="242"/>
      <c r="BE64" s="213"/>
      <c r="BF64" s="217"/>
      <c r="BG64" s="242"/>
      <c r="BH64" s="213"/>
      <c r="BI64" s="217"/>
      <c r="BJ64" s="242"/>
      <c r="BK64" s="213"/>
      <c r="BL64" s="217"/>
      <c r="BM64" s="242"/>
      <c r="BN64" s="213"/>
      <c r="BO64" s="217"/>
      <c r="BP64" s="242"/>
      <c r="BQ64" s="213"/>
      <c r="BR64" s="217"/>
      <c r="BS64" s="242"/>
      <c r="BT64" s="213"/>
      <c r="BU64" s="217"/>
      <c r="BV64" s="242"/>
      <c r="BW64" s="213"/>
      <c r="BX64" s="217"/>
      <c r="BY64" s="242"/>
    </row>
    <row r="65" spans="3:77" ht="13.5" customHeight="1" x14ac:dyDescent="0.25">
      <c r="C65" s="213"/>
      <c r="D65" s="217"/>
      <c r="E65" s="217"/>
      <c r="F65" s="213"/>
      <c r="G65" s="217"/>
      <c r="H65" s="242"/>
      <c r="I65" s="217"/>
      <c r="J65" s="217"/>
      <c r="K65" s="217"/>
      <c r="L65" s="213"/>
      <c r="M65" s="217"/>
      <c r="N65" s="242"/>
      <c r="O65" s="213"/>
      <c r="P65" s="217"/>
      <c r="Q65" s="242"/>
      <c r="R65" s="213"/>
      <c r="S65" s="217"/>
      <c r="T65" s="242"/>
      <c r="U65" s="213"/>
      <c r="V65" s="217"/>
      <c r="W65" s="242"/>
      <c r="X65" s="213"/>
      <c r="Y65" s="217"/>
      <c r="Z65" s="242"/>
      <c r="AA65" s="213"/>
      <c r="AB65" s="217"/>
      <c r="AC65" s="242"/>
      <c r="AD65" s="213"/>
      <c r="AE65" s="217"/>
      <c r="AF65" s="242"/>
      <c r="AG65" s="213"/>
      <c r="AH65" s="217"/>
      <c r="AI65" s="242"/>
      <c r="AJ65" s="213"/>
      <c r="AK65" s="217"/>
      <c r="AL65" s="242"/>
      <c r="AM65" s="213"/>
      <c r="AN65" s="217"/>
      <c r="AO65" s="242"/>
      <c r="AP65" s="213"/>
      <c r="AQ65" s="217"/>
      <c r="AR65" s="242"/>
      <c r="AS65" s="213"/>
      <c r="AT65" s="217"/>
      <c r="AU65" s="242"/>
      <c r="AV65" s="213"/>
      <c r="AW65" s="217"/>
      <c r="AX65" s="242"/>
      <c r="AY65" s="213"/>
      <c r="AZ65" s="217"/>
      <c r="BA65" s="242"/>
      <c r="BB65" s="213"/>
      <c r="BC65" s="217"/>
      <c r="BD65" s="242"/>
      <c r="BE65" s="213"/>
      <c r="BF65" s="217"/>
      <c r="BG65" s="242"/>
      <c r="BH65" s="213"/>
      <c r="BI65" s="217"/>
      <c r="BJ65" s="242"/>
      <c r="BK65" s="213"/>
      <c r="BL65" s="217"/>
      <c r="BM65" s="242"/>
      <c r="BN65" s="213"/>
      <c r="BO65" s="217"/>
      <c r="BP65" s="242"/>
      <c r="BQ65" s="213"/>
      <c r="BR65" s="217"/>
      <c r="BS65" s="242"/>
      <c r="BT65" s="213"/>
      <c r="BU65" s="217"/>
      <c r="BV65" s="242"/>
      <c r="BW65" s="213"/>
      <c r="BX65" s="217"/>
      <c r="BY65" s="242"/>
    </row>
    <row r="66" spans="3:77" ht="13.5" customHeight="1" x14ac:dyDescent="0.25">
      <c r="C66" s="213"/>
      <c r="D66" s="217"/>
      <c r="E66" s="217"/>
      <c r="F66" s="213"/>
      <c r="G66" s="217"/>
      <c r="H66" s="242"/>
      <c r="I66" s="217"/>
      <c r="J66" s="217"/>
      <c r="K66" s="217"/>
      <c r="L66" s="213"/>
      <c r="M66" s="217"/>
      <c r="N66" s="242"/>
      <c r="O66" s="213"/>
      <c r="P66" s="217"/>
      <c r="Q66" s="242"/>
      <c r="R66" s="213"/>
      <c r="S66" s="217"/>
      <c r="T66" s="242"/>
      <c r="U66" s="213"/>
      <c r="V66" s="217"/>
      <c r="W66" s="242"/>
      <c r="X66" s="213"/>
      <c r="Y66" s="217"/>
      <c r="Z66" s="242"/>
      <c r="AA66" s="213"/>
      <c r="AB66" s="217"/>
      <c r="AC66" s="242"/>
      <c r="AD66" s="213"/>
      <c r="AE66" s="217"/>
      <c r="AF66" s="242"/>
      <c r="AG66" s="213"/>
      <c r="AH66" s="217"/>
      <c r="AI66" s="242"/>
      <c r="AJ66" s="213"/>
      <c r="AK66" s="217"/>
      <c r="AL66" s="242"/>
      <c r="AM66" s="213"/>
      <c r="AN66" s="217"/>
      <c r="AO66" s="242"/>
      <c r="AP66" s="213"/>
      <c r="AQ66" s="217"/>
      <c r="AR66" s="242"/>
      <c r="AS66" s="213"/>
      <c r="AT66" s="217"/>
      <c r="AU66" s="242"/>
      <c r="AV66" s="213"/>
      <c r="AW66" s="217"/>
      <c r="AX66" s="242"/>
      <c r="AY66" s="213"/>
      <c r="AZ66" s="217"/>
      <c r="BA66" s="242"/>
      <c r="BB66" s="213"/>
      <c r="BC66" s="217"/>
      <c r="BD66" s="242"/>
      <c r="BE66" s="213"/>
      <c r="BF66" s="217"/>
      <c r="BG66" s="242"/>
      <c r="BH66" s="213"/>
      <c r="BI66" s="217"/>
      <c r="BJ66" s="242"/>
      <c r="BK66" s="213"/>
      <c r="BL66" s="217"/>
      <c r="BM66" s="242"/>
      <c r="BN66" s="213"/>
      <c r="BO66" s="217"/>
      <c r="BP66" s="242"/>
      <c r="BQ66" s="213"/>
      <c r="BR66" s="217"/>
      <c r="BS66" s="242"/>
      <c r="BT66" s="213"/>
      <c r="BU66" s="217"/>
      <c r="BV66" s="242"/>
      <c r="BW66" s="213"/>
      <c r="BX66" s="217"/>
      <c r="BY66" s="242"/>
    </row>
    <row r="67" spans="3:77" ht="13.5" customHeight="1" x14ac:dyDescent="0.25">
      <c r="C67" s="213"/>
      <c r="D67" s="217"/>
      <c r="E67" s="217"/>
      <c r="F67" s="213"/>
      <c r="G67" s="217"/>
      <c r="H67" s="242"/>
      <c r="I67" s="217"/>
      <c r="J67" s="217"/>
      <c r="K67" s="217"/>
      <c r="L67" s="213"/>
      <c r="M67" s="217"/>
      <c r="N67" s="242"/>
      <c r="O67" s="213"/>
      <c r="P67" s="217"/>
      <c r="Q67" s="242"/>
      <c r="R67" s="213"/>
      <c r="S67" s="217"/>
      <c r="T67" s="242"/>
      <c r="U67" s="213"/>
      <c r="V67" s="217"/>
      <c r="W67" s="242"/>
      <c r="X67" s="213"/>
      <c r="Y67" s="217"/>
      <c r="Z67" s="242"/>
      <c r="AA67" s="213"/>
      <c r="AB67" s="217"/>
      <c r="AC67" s="242"/>
      <c r="AD67" s="213"/>
      <c r="AE67" s="217"/>
      <c r="AF67" s="242"/>
      <c r="AG67" s="213"/>
      <c r="AH67" s="217"/>
      <c r="AI67" s="242"/>
      <c r="AJ67" s="213"/>
      <c r="AK67" s="217"/>
      <c r="AL67" s="242"/>
      <c r="AM67" s="213"/>
      <c r="AN67" s="217"/>
      <c r="AO67" s="242"/>
      <c r="AP67" s="213"/>
      <c r="AQ67" s="217"/>
      <c r="AR67" s="242"/>
      <c r="AS67" s="213"/>
      <c r="AT67" s="217"/>
      <c r="AU67" s="242"/>
      <c r="AV67" s="213"/>
      <c r="AW67" s="217"/>
      <c r="AX67" s="242"/>
      <c r="AY67" s="213"/>
      <c r="AZ67" s="217"/>
      <c r="BA67" s="242"/>
      <c r="BB67" s="213"/>
      <c r="BC67" s="217"/>
      <c r="BD67" s="242"/>
      <c r="BE67" s="213"/>
      <c r="BF67" s="217"/>
      <c r="BG67" s="242"/>
      <c r="BH67" s="213"/>
      <c r="BI67" s="217"/>
      <c r="BJ67" s="242"/>
      <c r="BK67" s="213"/>
      <c r="BL67" s="217"/>
      <c r="BM67" s="242"/>
      <c r="BN67" s="213"/>
      <c r="BO67" s="217"/>
      <c r="BP67" s="242"/>
      <c r="BQ67" s="213"/>
      <c r="BR67" s="217"/>
      <c r="BS67" s="242"/>
      <c r="BT67" s="213"/>
      <c r="BU67" s="217"/>
      <c r="BV67" s="242"/>
      <c r="BW67" s="213"/>
      <c r="BX67" s="217"/>
      <c r="BY67" s="242"/>
    </row>
    <row r="68" spans="3:77" ht="13.5" customHeight="1" x14ac:dyDescent="0.25">
      <c r="C68" s="213"/>
      <c r="D68" s="217"/>
      <c r="E68" s="217"/>
      <c r="F68" s="213"/>
      <c r="G68" s="217"/>
      <c r="H68" s="242"/>
      <c r="I68" s="217"/>
      <c r="J68" s="217"/>
      <c r="K68" s="217"/>
      <c r="L68" s="213"/>
      <c r="M68" s="217"/>
      <c r="N68" s="242"/>
      <c r="O68" s="213"/>
      <c r="P68" s="217"/>
      <c r="Q68" s="242"/>
      <c r="R68" s="213"/>
      <c r="S68" s="217"/>
      <c r="T68" s="242"/>
      <c r="U68" s="213"/>
      <c r="V68" s="217"/>
      <c r="W68" s="242"/>
      <c r="X68" s="213"/>
      <c r="Y68" s="217"/>
      <c r="Z68" s="242"/>
      <c r="AA68" s="213"/>
      <c r="AB68" s="217"/>
      <c r="AC68" s="242"/>
      <c r="AD68" s="213"/>
      <c r="AE68" s="217"/>
      <c r="AF68" s="242"/>
      <c r="AG68" s="213"/>
      <c r="AH68" s="217"/>
      <c r="AI68" s="242"/>
      <c r="AJ68" s="213"/>
      <c r="AK68" s="217"/>
      <c r="AL68" s="242"/>
      <c r="AM68" s="213"/>
      <c r="AN68" s="217"/>
      <c r="AO68" s="242"/>
      <c r="AP68" s="213"/>
      <c r="AQ68" s="217"/>
      <c r="AR68" s="242"/>
      <c r="AS68" s="213"/>
      <c r="AT68" s="217"/>
      <c r="AU68" s="242"/>
      <c r="AV68" s="213"/>
      <c r="AW68" s="217"/>
      <c r="AX68" s="242"/>
      <c r="AY68" s="213"/>
      <c r="AZ68" s="217"/>
      <c r="BA68" s="242"/>
      <c r="BB68" s="213"/>
      <c r="BC68" s="217"/>
      <c r="BD68" s="242"/>
      <c r="BE68" s="213"/>
      <c r="BF68" s="217"/>
      <c r="BG68" s="242"/>
      <c r="BH68" s="213"/>
      <c r="BI68" s="217"/>
      <c r="BJ68" s="242"/>
      <c r="BK68" s="213"/>
      <c r="BL68" s="217"/>
      <c r="BM68" s="242"/>
      <c r="BN68" s="213"/>
      <c r="BO68" s="217"/>
      <c r="BP68" s="242"/>
      <c r="BQ68" s="213"/>
      <c r="BR68" s="217"/>
      <c r="BS68" s="242"/>
      <c r="BT68" s="213"/>
      <c r="BU68" s="217"/>
      <c r="BV68" s="242"/>
      <c r="BW68" s="213"/>
      <c r="BX68" s="217"/>
      <c r="BY68" s="242"/>
    </row>
    <row r="69" spans="3:77" ht="13.5" customHeight="1" x14ac:dyDescent="0.25">
      <c r="C69" s="213"/>
      <c r="D69" s="217"/>
      <c r="E69" s="217"/>
      <c r="F69" s="213"/>
      <c r="G69" s="217"/>
      <c r="H69" s="242"/>
      <c r="I69" s="217"/>
      <c r="J69" s="217"/>
      <c r="K69" s="217"/>
      <c r="L69" s="213"/>
      <c r="M69" s="217"/>
      <c r="N69" s="242"/>
      <c r="O69" s="213"/>
      <c r="P69" s="217"/>
      <c r="Q69" s="242"/>
      <c r="R69" s="213"/>
      <c r="S69" s="217"/>
      <c r="T69" s="242"/>
      <c r="U69" s="213"/>
      <c r="V69" s="217"/>
      <c r="W69" s="242"/>
      <c r="X69" s="213"/>
      <c r="Y69" s="217"/>
      <c r="Z69" s="242"/>
      <c r="AA69" s="213"/>
      <c r="AB69" s="217"/>
      <c r="AC69" s="242"/>
      <c r="AD69" s="213"/>
      <c r="AE69" s="217"/>
      <c r="AF69" s="242"/>
      <c r="AG69" s="213"/>
      <c r="AH69" s="217"/>
      <c r="AI69" s="242"/>
      <c r="AJ69" s="213"/>
      <c r="AK69" s="217"/>
      <c r="AL69" s="242"/>
      <c r="AM69" s="213"/>
      <c r="AN69" s="217"/>
      <c r="AO69" s="242"/>
      <c r="AP69" s="213"/>
      <c r="AQ69" s="217"/>
      <c r="AR69" s="242"/>
      <c r="AS69" s="213"/>
      <c r="AT69" s="217"/>
      <c r="AU69" s="242"/>
      <c r="AV69" s="213"/>
      <c r="AW69" s="217"/>
      <c r="AX69" s="242"/>
      <c r="AY69" s="213"/>
      <c r="AZ69" s="217"/>
      <c r="BA69" s="242"/>
      <c r="BB69" s="213"/>
      <c r="BC69" s="217"/>
      <c r="BD69" s="242"/>
      <c r="BE69" s="213"/>
      <c r="BF69" s="217"/>
      <c r="BG69" s="242"/>
      <c r="BH69" s="213"/>
      <c r="BI69" s="217"/>
      <c r="BJ69" s="242"/>
      <c r="BK69" s="213"/>
      <c r="BL69" s="217"/>
      <c r="BM69" s="242"/>
      <c r="BN69" s="213"/>
      <c r="BO69" s="217"/>
      <c r="BP69" s="242"/>
      <c r="BQ69" s="213"/>
      <c r="BR69" s="217"/>
      <c r="BS69" s="242"/>
      <c r="BT69" s="213"/>
      <c r="BU69" s="217"/>
      <c r="BV69" s="242"/>
      <c r="BW69" s="213"/>
      <c r="BX69" s="217"/>
      <c r="BY69" s="242"/>
    </row>
    <row r="70" spans="3:77" ht="13.5" customHeight="1" x14ac:dyDescent="0.25">
      <c r="C70" s="213"/>
      <c r="D70" s="217"/>
      <c r="E70" s="217"/>
      <c r="F70" s="213"/>
      <c r="G70" s="217"/>
      <c r="H70" s="242"/>
      <c r="I70" s="217"/>
      <c r="J70" s="217"/>
      <c r="K70" s="217"/>
      <c r="L70" s="213"/>
      <c r="M70" s="217"/>
      <c r="N70" s="242"/>
      <c r="O70" s="213"/>
      <c r="P70" s="217"/>
      <c r="Q70" s="242"/>
      <c r="R70" s="213"/>
      <c r="S70" s="217"/>
      <c r="T70" s="242"/>
      <c r="U70" s="213"/>
      <c r="V70" s="217"/>
      <c r="W70" s="242"/>
      <c r="X70" s="213"/>
      <c r="Y70" s="217"/>
      <c r="Z70" s="242"/>
      <c r="AA70" s="213"/>
      <c r="AB70" s="217"/>
      <c r="AC70" s="242"/>
      <c r="AD70" s="213"/>
      <c r="AE70" s="217"/>
      <c r="AF70" s="242"/>
      <c r="AG70" s="213"/>
      <c r="AH70" s="217"/>
      <c r="AI70" s="242"/>
      <c r="AJ70" s="213"/>
      <c r="AK70" s="217"/>
      <c r="AL70" s="242"/>
      <c r="AM70" s="213"/>
      <c r="AN70" s="217"/>
      <c r="AO70" s="242"/>
      <c r="AP70" s="213"/>
      <c r="AQ70" s="217"/>
      <c r="AR70" s="242"/>
      <c r="AS70" s="213"/>
      <c r="AT70" s="217"/>
      <c r="AU70" s="242"/>
      <c r="AV70" s="213"/>
      <c r="AW70" s="217"/>
      <c r="AX70" s="242"/>
      <c r="AY70" s="213"/>
      <c r="AZ70" s="217"/>
      <c r="BA70" s="242"/>
      <c r="BB70" s="213"/>
      <c r="BC70" s="217"/>
      <c r="BD70" s="242"/>
      <c r="BE70" s="213"/>
      <c r="BF70" s="217"/>
      <c r="BG70" s="242"/>
      <c r="BH70" s="213"/>
      <c r="BI70" s="217"/>
      <c r="BJ70" s="242"/>
      <c r="BK70" s="213"/>
      <c r="BL70" s="217"/>
      <c r="BM70" s="242"/>
      <c r="BN70" s="213"/>
      <c r="BO70" s="217"/>
      <c r="BP70" s="242"/>
      <c r="BQ70" s="213"/>
      <c r="BR70" s="217"/>
      <c r="BS70" s="242"/>
      <c r="BT70" s="213"/>
      <c r="BU70" s="217"/>
      <c r="BV70" s="242"/>
      <c r="BW70" s="213"/>
      <c r="BX70" s="217"/>
      <c r="BY70" s="242"/>
    </row>
    <row r="71" spans="3:77" ht="13.5" customHeight="1" x14ac:dyDescent="0.25">
      <c r="C71" s="213"/>
      <c r="D71" s="217"/>
      <c r="E71" s="217"/>
      <c r="F71" s="213"/>
      <c r="G71" s="217"/>
      <c r="H71" s="242"/>
      <c r="I71" s="217"/>
      <c r="J71" s="217"/>
      <c r="K71" s="217"/>
      <c r="L71" s="213"/>
      <c r="M71" s="217"/>
      <c r="N71" s="242"/>
      <c r="O71" s="213"/>
      <c r="P71" s="217"/>
      <c r="Q71" s="242"/>
      <c r="R71" s="213"/>
      <c r="S71" s="217"/>
      <c r="T71" s="242"/>
      <c r="U71" s="213"/>
      <c r="V71" s="217"/>
      <c r="W71" s="242"/>
      <c r="X71" s="213"/>
      <c r="Y71" s="217"/>
      <c r="Z71" s="242"/>
      <c r="AA71" s="213"/>
      <c r="AB71" s="217"/>
      <c r="AC71" s="242"/>
      <c r="AD71" s="213"/>
      <c r="AE71" s="217"/>
      <c r="AF71" s="242"/>
      <c r="AG71" s="213"/>
      <c r="AH71" s="217"/>
      <c r="AI71" s="242"/>
      <c r="AJ71" s="213"/>
      <c r="AK71" s="217"/>
      <c r="AL71" s="242"/>
      <c r="AM71" s="213"/>
      <c r="AN71" s="217"/>
      <c r="AO71" s="242"/>
      <c r="AP71" s="213"/>
      <c r="AQ71" s="217"/>
      <c r="AR71" s="242"/>
      <c r="AS71" s="213"/>
      <c r="AT71" s="217"/>
      <c r="AU71" s="242"/>
      <c r="AV71" s="213"/>
      <c r="AW71" s="217"/>
      <c r="AX71" s="242"/>
      <c r="AY71" s="213"/>
      <c r="AZ71" s="217"/>
      <c r="BA71" s="242"/>
      <c r="BB71" s="213"/>
      <c r="BC71" s="217"/>
      <c r="BD71" s="242"/>
      <c r="BE71" s="213"/>
      <c r="BF71" s="217"/>
      <c r="BG71" s="242"/>
      <c r="BH71" s="213"/>
      <c r="BI71" s="217"/>
      <c r="BJ71" s="242"/>
      <c r="BK71" s="213"/>
      <c r="BL71" s="217"/>
      <c r="BM71" s="242"/>
      <c r="BN71" s="213"/>
      <c r="BO71" s="217"/>
      <c r="BP71" s="242"/>
      <c r="BQ71" s="213"/>
      <c r="BR71" s="217"/>
      <c r="BS71" s="242"/>
      <c r="BT71" s="213"/>
      <c r="BU71" s="217"/>
      <c r="BV71" s="242"/>
      <c r="BW71" s="213"/>
      <c r="BX71" s="217"/>
      <c r="BY71" s="242"/>
    </row>
    <row r="72" spans="3:77" ht="13.5" customHeight="1" x14ac:dyDescent="0.25">
      <c r="C72" s="213"/>
      <c r="D72" s="217"/>
      <c r="E72" s="217"/>
      <c r="F72" s="213"/>
      <c r="G72" s="217"/>
      <c r="H72" s="242"/>
      <c r="I72" s="217"/>
      <c r="J72" s="217"/>
      <c r="K72" s="217"/>
      <c r="L72" s="213"/>
      <c r="M72" s="217"/>
      <c r="N72" s="242"/>
      <c r="O72" s="213"/>
      <c r="P72" s="217"/>
      <c r="Q72" s="242"/>
      <c r="R72" s="213"/>
      <c r="S72" s="217"/>
      <c r="T72" s="242"/>
      <c r="U72" s="213"/>
      <c r="V72" s="217"/>
      <c r="W72" s="242"/>
      <c r="X72" s="213"/>
      <c r="Y72" s="217"/>
      <c r="Z72" s="242"/>
      <c r="AA72" s="213"/>
      <c r="AB72" s="217"/>
      <c r="AC72" s="242"/>
      <c r="AD72" s="213"/>
      <c r="AE72" s="217"/>
      <c r="AF72" s="242"/>
      <c r="AG72" s="213"/>
      <c r="AH72" s="217"/>
      <c r="AI72" s="242"/>
      <c r="AJ72" s="213"/>
      <c r="AK72" s="217"/>
      <c r="AL72" s="242"/>
      <c r="AM72" s="213"/>
      <c r="AN72" s="217"/>
      <c r="AO72" s="242"/>
      <c r="AP72" s="213"/>
      <c r="AQ72" s="217"/>
      <c r="AR72" s="242"/>
      <c r="AS72" s="213"/>
      <c r="AT72" s="217"/>
      <c r="AU72" s="242"/>
      <c r="AV72" s="213"/>
      <c r="AW72" s="217"/>
      <c r="AX72" s="242"/>
      <c r="AY72" s="213"/>
      <c r="AZ72" s="217"/>
      <c r="BA72" s="242"/>
      <c r="BB72" s="213"/>
      <c r="BC72" s="217"/>
      <c r="BD72" s="242"/>
      <c r="BE72" s="213"/>
      <c r="BF72" s="217"/>
      <c r="BG72" s="242"/>
      <c r="BH72" s="213"/>
      <c r="BI72" s="217"/>
      <c r="BJ72" s="242"/>
      <c r="BK72" s="213"/>
      <c r="BL72" s="217"/>
      <c r="BM72" s="242"/>
      <c r="BN72" s="213"/>
      <c r="BO72" s="217"/>
      <c r="BP72" s="242"/>
      <c r="BQ72" s="213"/>
      <c r="BR72" s="217"/>
      <c r="BS72" s="242"/>
      <c r="BT72" s="213"/>
      <c r="BU72" s="217"/>
      <c r="BV72" s="242"/>
      <c r="BW72" s="213"/>
      <c r="BX72" s="217"/>
      <c r="BY72" s="242"/>
    </row>
    <row r="73" spans="3:77" ht="13.5" customHeight="1" x14ac:dyDescent="0.25">
      <c r="C73" s="213"/>
      <c r="D73" s="217"/>
      <c r="E73" s="217"/>
      <c r="F73" s="213"/>
      <c r="G73" s="217"/>
      <c r="H73" s="242"/>
      <c r="I73" s="217"/>
      <c r="J73" s="217"/>
      <c r="K73" s="217"/>
      <c r="L73" s="213"/>
      <c r="M73" s="217"/>
      <c r="N73" s="242"/>
      <c r="O73" s="213"/>
      <c r="P73" s="217"/>
      <c r="Q73" s="242"/>
      <c r="R73" s="213"/>
      <c r="S73" s="217"/>
      <c r="T73" s="242"/>
      <c r="U73" s="213"/>
      <c r="V73" s="217"/>
      <c r="W73" s="242"/>
      <c r="X73" s="213"/>
      <c r="Y73" s="217"/>
      <c r="Z73" s="242"/>
      <c r="AA73" s="213"/>
      <c r="AB73" s="217"/>
      <c r="AC73" s="242"/>
      <c r="AD73" s="213"/>
      <c r="AE73" s="217"/>
      <c r="AF73" s="242"/>
      <c r="AG73" s="213"/>
      <c r="AH73" s="217"/>
      <c r="AI73" s="242"/>
      <c r="AJ73" s="213"/>
      <c r="AK73" s="217"/>
      <c r="AL73" s="242"/>
      <c r="AM73" s="213"/>
      <c r="AN73" s="217"/>
      <c r="AO73" s="242"/>
      <c r="AP73" s="213"/>
      <c r="AQ73" s="217"/>
      <c r="AR73" s="242"/>
      <c r="AS73" s="213"/>
      <c r="AT73" s="217"/>
      <c r="AU73" s="242"/>
      <c r="AV73" s="213"/>
      <c r="AW73" s="217"/>
      <c r="AX73" s="242"/>
      <c r="AY73" s="213"/>
      <c r="AZ73" s="217"/>
      <c r="BA73" s="242"/>
      <c r="BB73" s="213"/>
      <c r="BC73" s="217"/>
      <c r="BD73" s="242"/>
      <c r="BE73" s="213"/>
      <c r="BF73" s="217"/>
      <c r="BG73" s="242"/>
      <c r="BH73" s="213"/>
      <c r="BI73" s="217"/>
      <c r="BJ73" s="242"/>
      <c r="BK73" s="213"/>
      <c r="BL73" s="217"/>
      <c r="BM73" s="242"/>
      <c r="BN73" s="213"/>
      <c r="BO73" s="217"/>
      <c r="BP73" s="242"/>
      <c r="BQ73" s="213"/>
      <c r="BR73" s="217"/>
      <c r="BS73" s="242"/>
      <c r="BT73" s="213"/>
      <c r="BU73" s="217"/>
      <c r="BV73" s="242"/>
      <c r="BW73" s="213"/>
      <c r="BX73" s="217"/>
      <c r="BY73" s="242"/>
    </row>
    <row r="74" spans="3:77" ht="13.5" customHeight="1" x14ac:dyDescent="0.25">
      <c r="C74" s="213"/>
      <c r="D74" s="217"/>
      <c r="E74" s="217"/>
      <c r="F74" s="213"/>
      <c r="G74" s="217"/>
      <c r="H74" s="242"/>
      <c r="I74" s="217"/>
      <c r="J74" s="217"/>
      <c r="K74" s="217"/>
      <c r="L74" s="213"/>
      <c r="M74" s="217"/>
      <c r="N74" s="242"/>
      <c r="O74" s="213"/>
      <c r="P74" s="217"/>
      <c r="Q74" s="242"/>
      <c r="R74" s="213"/>
      <c r="S74" s="217"/>
      <c r="T74" s="242"/>
      <c r="U74" s="213"/>
      <c r="V74" s="217"/>
      <c r="W74" s="242"/>
      <c r="X74" s="213"/>
      <c r="Y74" s="217"/>
      <c r="Z74" s="242"/>
      <c r="AA74" s="213"/>
      <c r="AB74" s="217"/>
      <c r="AC74" s="242"/>
      <c r="AD74" s="213"/>
      <c r="AE74" s="217"/>
      <c r="AF74" s="242"/>
      <c r="AG74" s="213"/>
      <c r="AH74" s="217"/>
      <c r="AI74" s="242"/>
      <c r="AJ74" s="213"/>
      <c r="AK74" s="217"/>
      <c r="AL74" s="242"/>
      <c r="AM74" s="213"/>
      <c r="AN74" s="217"/>
      <c r="AO74" s="242"/>
      <c r="AP74" s="213"/>
      <c r="AQ74" s="217"/>
      <c r="AR74" s="242"/>
      <c r="AS74" s="213"/>
      <c r="AT74" s="217"/>
      <c r="AU74" s="242"/>
      <c r="AV74" s="213"/>
      <c r="AW74" s="217"/>
      <c r="AX74" s="242"/>
      <c r="AY74" s="213"/>
      <c r="AZ74" s="217"/>
      <c r="BA74" s="242"/>
      <c r="BB74" s="213"/>
      <c r="BC74" s="217"/>
      <c r="BD74" s="242"/>
      <c r="BE74" s="213"/>
      <c r="BF74" s="217"/>
      <c r="BG74" s="242"/>
      <c r="BH74" s="213"/>
      <c r="BI74" s="217"/>
      <c r="BJ74" s="242"/>
      <c r="BK74" s="213"/>
      <c r="BL74" s="217"/>
      <c r="BM74" s="242"/>
      <c r="BN74" s="213"/>
      <c r="BO74" s="217"/>
      <c r="BP74" s="242"/>
      <c r="BQ74" s="213"/>
      <c r="BR74" s="217"/>
      <c r="BS74" s="242"/>
      <c r="BT74" s="213"/>
      <c r="BU74" s="217"/>
      <c r="BV74" s="242"/>
      <c r="BW74" s="213"/>
      <c r="BX74" s="217"/>
      <c r="BY74" s="242"/>
    </row>
    <row r="75" spans="3:77" ht="13.5" customHeight="1" x14ac:dyDescent="0.25">
      <c r="C75" s="213"/>
      <c r="D75" s="217"/>
      <c r="E75" s="217"/>
      <c r="F75" s="213"/>
      <c r="G75" s="217"/>
      <c r="H75" s="242"/>
      <c r="I75" s="217"/>
      <c r="J75" s="217"/>
      <c r="K75" s="217"/>
      <c r="L75" s="213"/>
      <c r="M75" s="217"/>
      <c r="N75" s="242"/>
      <c r="O75" s="213"/>
      <c r="P75" s="217"/>
      <c r="Q75" s="242"/>
      <c r="R75" s="213"/>
      <c r="S75" s="217"/>
      <c r="T75" s="242"/>
      <c r="U75" s="213"/>
      <c r="V75" s="217"/>
      <c r="W75" s="242"/>
      <c r="X75" s="213"/>
      <c r="Y75" s="217"/>
      <c r="Z75" s="242"/>
      <c r="AA75" s="213"/>
      <c r="AB75" s="217"/>
      <c r="AC75" s="242"/>
      <c r="AD75" s="213"/>
      <c r="AE75" s="217"/>
      <c r="AF75" s="242"/>
      <c r="AG75" s="213"/>
      <c r="AH75" s="217"/>
      <c r="AI75" s="242"/>
      <c r="AJ75" s="213"/>
      <c r="AK75" s="217"/>
      <c r="AL75" s="242"/>
      <c r="AM75" s="213"/>
      <c r="AN75" s="217"/>
      <c r="AO75" s="242"/>
      <c r="AP75" s="213"/>
      <c r="AQ75" s="217"/>
      <c r="AR75" s="242"/>
      <c r="AS75" s="213"/>
      <c r="AT75" s="217"/>
      <c r="AU75" s="242"/>
      <c r="AV75" s="213"/>
      <c r="AW75" s="217"/>
      <c r="AX75" s="242"/>
      <c r="AY75" s="213"/>
      <c r="AZ75" s="217"/>
      <c r="BA75" s="242"/>
      <c r="BB75" s="213"/>
      <c r="BC75" s="217"/>
      <c r="BD75" s="242"/>
      <c r="BE75" s="213"/>
      <c r="BF75" s="217"/>
      <c r="BG75" s="242"/>
      <c r="BH75" s="213"/>
      <c r="BI75" s="217"/>
      <c r="BJ75" s="242"/>
      <c r="BK75" s="213"/>
      <c r="BL75" s="217"/>
      <c r="BM75" s="242"/>
      <c r="BN75" s="213"/>
      <c r="BO75" s="217"/>
      <c r="BP75" s="242"/>
      <c r="BQ75" s="213"/>
      <c r="BR75" s="217"/>
      <c r="BS75" s="242"/>
      <c r="BT75" s="213"/>
      <c r="BU75" s="217"/>
      <c r="BV75" s="242"/>
      <c r="BW75" s="213"/>
      <c r="BX75" s="217"/>
      <c r="BY75" s="242"/>
    </row>
    <row r="76" spans="3:77" ht="13.5" customHeight="1" x14ac:dyDescent="0.25">
      <c r="C76" s="213"/>
      <c r="D76" s="217"/>
      <c r="E76" s="217"/>
      <c r="F76" s="213"/>
      <c r="G76" s="217"/>
      <c r="H76" s="242"/>
      <c r="I76" s="217"/>
      <c r="J76" s="217"/>
      <c r="K76" s="217"/>
      <c r="L76" s="213"/>
      <c r="M76" s="217"/>
      <c r="N76" s="242"/>
      <c r="O76" s="213"/>
      <c r="P76" s="217"/>
      <c r="Q76" s="242"/>
      <c r="R76" s="213"/>
      <c r="S76" s="217"/>
      <c r="T76" s="242"/>
      <c r="U76" s="213"/>
      <c r="V76" s="217"/>
      <c r="W76" s="242"/>
      <c r="X76" s="213"/>
      <c r="Y76" s="217"/>
      <c r="Z76" s="242"/>
      <c r="AA76" s="213"/>
      <c r="AB76" s="217"/>
      <c r="AC76" s="242"/>
      <c r="AD76" s="213"/>
      <c r="AE76" s="217"/>
      <c r="AF76" s="242"/>
      <c r="AG76" s="213"/>
      <c r="AH76" s="217"/>
      <c r="AI76" s="242"/>
      <c r="AJ76" s="213"/>
      <c r="AK76" s="217"/>
      <c r="AL76" s="242"/>
      <c r="AM76" s="213"/>
      <c r="AN76" s="217"/>
      <c r="AO76" s="242"/>
      <c r="AP76" s="213"/>
      <c r="AQ76" s="217"/>
      <c r="AR76" s="242"/>
      <c r="AS76" s="213"/>
      <c r="AT76" s="217"/>
      <c r="AU76" s="242"/>
      <c r="AV76" s="213"/>
      <c r="AW76" s="217"/>
      <c r="AX76" s="242"/>
      <c r="AY76" s="213"/>
      <c r="AZ76" s="217"/>
      <c r="BA76" s="242"/>
      <c r="BB76" s="213"/>
      <c r="BC76" s="217"/>
      <c r="BD76" s="242"/>
      <c r="BE76" s="213"/>
      <c r="BF76" s="217"/>
      <c r="BG76" s="242"/>
      <c r="BH76" s="213"/>
      <c r="BI76" s="217"/>
      <c r="BJ76" s="242"/>
      <c r="BK76" s="213"/>
      <c r="BL76" s="217"/>
      <c r="BM76" s="242"/>
      <c r="BN76" s="213"/>
      <c r="BO76" s="217"/>
      <c r="BP76" s="242"/>
      <c r="BQ76" s="213"/>
      <c r="BR76" s="217"/>
      <c r="BS76" s="242"/>
      <c r="BT76" s="213"/>
      <c r="BU76" s="217"/>
      <c r="BV76" s="242"/>
      <c r="BW76" s="213"/>
      <c r="BX76" s="217"/>
      <c r="BY76" s="242"/>
    </row>
    <row r="77" spans="3:77" ht="13.5" customHeight="1" x14ac:dyDescent="0.25">
      <c r="C77" s="213"/>
      <c r="D77" s="217"/>
      <c r="E77" s="217"/>
      <c r="F77" s="213"/>
      <c r="G77" s="217"/>
      <c r="H77" s="242"/>
      <c r="I77" s="217"/>
      <c r="J77" s="217"/>
      <c r="K77" s="217"/>
      <c r="L77" s="213"/>
      <c r="M77" s="217"/>
      <c r="N77" s="242"/>
      <c r="O77" s="213"/>
      <c r="P77" s="217"/>
      <c r="Q77" s="242"/>
      <c r="R77" s="213"/>
      <c r="S77" s="217"/>
      <c r="T77" s="242"/>
      <c r="U77" s="213"/>
      <c r="V77" s="217"/>
      <c r="W77" s="242"/>
      <c r="X77" s="213"/>
      <c r="Y77" s="217"/>
      <c r="Z77" s="242"/>
      <c r="AA77" s="213"/>
      <c r="AB77" s="217"/>
      <c r="AC77" s="242"/>
      <c r="AD77" s="213"/>
      <c r="AE77" s="217"/>
      <c r="AF77" s="242"/>
      <c r="AG77" s="213"/>
      <c r="AH77" s="217"/>
      <c r="AI77" s="242"/>
      <c r="AJ77" s="213"/>
      <c r="AK77" s="217"/>
      <c r="AL77" s="242"/>
      <c r="AM77" s="213"/>
      <c r="AN77" s="217"/>
      <c r="AO77" s="242"/>
      <c r="AP77" s="213"/>
      <c r="AQ77" s="217"/>
      <c r="AR77" s="242"/>
      <c r="AS77" s="213"/>
      <c r="AT77" s="217"/>
      <c r="AU77" s="242"/>
      <c r="AV77" s="213"/>
      <c r="AW77" s="217"/>
      <c r="AX77" s="242"/>
      <c r="AY77" s="213"/>
      <c r="AZ77" s="217"/>
      <c r="BA77" s="242"/>
      <c r="BB77" s="213"/>
      <c r="BC77" s="217"/>
      <c r="BD77" s="242"/>
      <c r="BE77" s="213"/>
      <c r="BF77" s="217"/>
      <c r="BG77" s="242"/>
      <c r="BH77" s="213"/>
      <c r="BI77" s="217"/>
      <c r="BJ77" s="242"/>
      <c r="BK77" s="213"/>
      <c r="BL77" s="217"/>
      <c r="BM77" s="242"/>
      <c r="BN77" s="213"/>
      <c r="BO77" s="217"/>
      <c r="BP77" s="242"/>
      <c r="BQ77" s="213"/>
      <c r="BR77" s="217"/>
      <c r="BS77" s="242"/>
      <c r="BT77" s="213"/>
      <c r="BU77" s="217"/>
      <c r="BV77" s="242"/>
      <c r="BW77" s="213"/>
      <c r="BX77" s="217"/>
      <c r="BY77" s="242"/>
    </row>
    <row r="78" spans="3:77" ht="13.5" customHeight="1" x14ac:dyDescent="0.25">
      <c r="C78" s="213"/>
      <c r="D78" s="217"/>
      <c r="E78" s="217"/>
      <c r="F78" s="213"/>
      <c r="G78" s="217"/>
      <c r="H78" s="242"/>
      <c r="I78" s="217"/>
      <c r="J78" s="217"/>
      <c r="K78" s="217"/>
      <c r="L78" s="213"/>
      <c r="M78" s="217"/>
      <c r="N78" s="242"/>
      <c r="O78" s="213"/>
      <c r="P78" s="217"/>
      <c r="Q78" s="242"/>
      <c r="R78" s="213"/>
      <c r="S78" s="217"/>
      <c r="T78" s="242"/>
      <c r="U78" s="213"/>
      <c r="V78" s="217"/>
      <c r="W78" s="242"/>
      <c r="X78" s="213"/>
      <c r="Y78" s="217"/>
      <c r="Z78" s="242"/>
      <c r="AA78" s="213"/>
      <c r="AB78" s="217"/>
      <c r="AC78" s="242"/>
      <c r="AD78" s="213"/>
      <c r="AE78" s="217"/>
      <c r="AF78" s="242"/>
      <c r="AG78" s="213"/>
      <c r="AH78" s="217"/>
      <c r="AI78" s="242"/>
      <c r="AJ78" s="213"/>
      <c r="AK78" s="217"/>
      <c r="AL78" s="242"/>
      <c r="AM78" s="213"/>
      <c r="AN78" s="217"/>
      <c r="AO78" s="242"/>
      <c r="AP78" s="213"/>
      <c r="AQ78" s="217"/>
      <c r="AR78" s="242"/>
      <c r="AS78" s="213"/>
      <c r="AT78" s="217"/>
      <c r="AU78" s="242"/>
      <c r="AV78" s="213"/>
      <c r="AW78" s="217"/>
      <c r="AX78" s="242"/>
      <c r="AY78" s="213"/>
      <c r="AZ78" s="217"/>
      <c r="BA78" s="242"/>
      <c r="BB78" s="213"/>
      <c r="BC78" s="217"/>
      <c r="BD78" s="242"/>
      <c r="BE78" s="213"/>
      <c r="BF78" s="217"/>
      <c r="BG78" s="242"/>
      <c r="BH78" s="213"/>
      <c r="BI78" s="217"/>
      <c r="BJ78" s="242"/>
      <c r="BK78" s="213"/>
      <c r="BL78" s="217"/>
      <c r="BM78" s="242"/>
      <c r="BN78" s="213"/>
      <c r="BO78" s="217"/>
      <c r="BP78" s="242"/>
      <c r="BQ78" s="213"/>
      <c r="BR78" s="217"/>
      <c r="BS78" s="242"/>
      <c r="BT78" s="213"/>
      <c r="BU78" s="217"/>
      <c r="BV78" s="242"/>
      <c r="BW78" s="213"/>
      <c r="BX78" s="217"/>
      <c r="BY78" s="242"/>
    </row>
    <row r="79" spans="3:77" ht="13.5" customHeight="1" x14ac:dyDescent="0.25">
      <c r="C79" s="213"/>
      <c r="D79" s="217"/>
      <c r="E79" s="217"/>
      <c r="F79" s="213"/>
      <c r="G79" s="217"/>
      <c r="H79" s="242"/>
      <c r="I79" s="217"/>
      <c r="J79" s="217"/>
      <c r="K79" s="217"/>
      <c r="L79" s="213"/>
      <c r="M79" s="217"/>
      <c r="N79" s="242"/>
      <c r="O79" s="213"/>
      <c r="P79" s="217"/>
      <c r="Q79" s="242"/>
      <c r="R79" s="213"/>
      <c r="S79" s="217"/>
      <c r="T79" s="242"/>
      <c r="U79" s="213"/>
      <c r="V79" s="217"/>
      <c r="W79" s="242"/>
      <c r="X79" s="213"/>
      <c r="Y79" s="217"/>
      <c r="Z79" s="242"/>
      <c r="AA79" s="213"/>
      <c r="AB79" s="217"/>
      <c r="AC79" s="242"/>
      <c r="AD79" s="213"/>
      <c r="AE79" s="217"/>
      <c r="AF79" s="242"/>
      <c r="AG79" s="213"/>
      <c r="AH79" s="217"/>
      <c r="AI79" s="242"/>
      <c r="AJ79" s="213"/>
      <c r="AK79" s="217"/>
      <c r="AL79" s="242"/>
      <c r="AM79" s="213"/>
      <c r="AN79" s="217"/>
      <c r="AO79" s="242"/>
      <c r="AP79" s="213"/>
      <c r="AQ79" s="217"/>
      <c r="AR79" s="242"/>
      <c r="AS79" s="213"/>
      <c r="AT79" s="217"/>
      <c r="AU79" s="242"/>
      <c r="AV79" s="213"/>
      <c r="AW79" s="217"/>
      <c r="AX79" s="242"/>
      <c r="AY79" s="213"/>
      <c r="AZ79" s="217"/>
      <c r="BA79" s="242"/>
      <c r="BB79" s="213"/>
      <c r="BC79" s="217"/>
      <c r="BD79" s="242"/>
      <c r="BE79" s="213"/>
      <c r="BF79" s="217"/>
      <c r="BG79" s="242"/>
      <c r="BH79" s="213"/>
      <c r="BI79" s="217"/>
      <c r="BJ79" s="242"/>
      <c r="BK79" s="213"/>
      <c r="BL79" s="217"/>
      <c r="BM79" s="242"/>
      <c r="BN79" s="213"/>
      <c r="BO79" s="217"/>
      <c r="BP79" s="242"/>
      <c r="BQ79" s="213"/>
      <c r="BR79" s="217"/>
      <c r="BS79" s="242"/>
      <c r="BT79" s="213"/>
      <c r="BU79" s="217"/>
      <c r="BV79" s="242"/>
      <c r="BW79" s="213"/>
      <c r="BX79" s="217"/>
      <c r="BY79" s="242"/>
    </row>
    <row r="80" spans="3:77" ht="13.5" customHeight="1" x14ac:dyDescent="0.25">
      <c r="C80" s="213"/>
      <c r="D80" s="217"/>
      <c r="E80" s="217"/>
      <c r="F80" s="213"/>
      <c r="G80" s="217"/>
      <c r="H80" s="242"/>
      <c r="I80" s="217"/>
      <c r="J80" s="217"/>
      <c r="K80" s="217"/>
      <c r="L80" s="213"/>
      <c r="M80" s="217"/>
      <c r="N80" s="242"/>
      <c r="O80" s="213"/>
      <c r="P80" s="217"/>
      <c r="Q80" s="242"/>
      <c r="R80" s="213"/>
      <c r="S80" s="217"/>
      <c r="T80" s="242"/>
      <c r="U80" s="213"/>
      <c r="V80" s="217"/>
      <c r="W80" s="242"/>
      <c r="X80" s="213"/>
      <c r="Y80" s="217"/>
      <c r="Z80" s="242"/>
      <c r="AA80" s="213"/>
      <c r="AB80" s="217"/>
      <c r="AC80" s="242"/>
      <c r="AD80" s="213"/>
      <c r="AE80" s="217"/>
      <c r="AF80" s="242"/>
      <c r="AG80" s="213"/>
      <c r="AH80" s="217"/>
      <c r="AI80" s="242"/>
      <c r="AJ80" s="213"/>
      <c r="AK80" s="217"/>
      <c r="AL80" s="242"/>
      <c r="AM80" s="213"/>
      <c r="AN80" s="217"/>
      <c r="AO80" s="242"/>
      <c r="AP80" s="213"/>
      <c r="AQ80" s="217"/>
      <c r="AR80" s="242"/>
      <c r="AS80" s="213"/>
      <c r="AT80" s="217"/>
      <c r="AU80" s="242"/>
      <c r="AV80" s="213"/>
      <c r="AW80" s="217"/>
      <c r="AX80" s="242"/>
      <c r="AY80" s="213"/>
      <c r="AZ80" s="217"/>
      <c r="BA80" s="242"/>
      <c r="BB80" s="213"/>
      <c r="BC80" s="217"/>
      <c r="BD80" s="242"/>
      <c r="BE80" s="213"/>
      <c r="BF80" s="217"/>
      <c r="BG80" s="242"/>
      <c r="BH80" s="213"/>
      <c r="BI80" s="217"/>
      <c r="BJ80" s="242"/>
      <c r="BK80" s="213"/>
      <c r="BL80" s="217"/>
      <c r="BM80" s="242"/>
      <c r="BN80" s="213"/>
      <c r="BO80" s="217"/>
      <c r="BP80" s="242"/>
      <c r="BQ80" s="213"/>
      <c r="BR80" s="217"/>
      <c r="BS80" s="242"/>
      <c r="BT80" s="213"/>
      <c r="BU80" s="217"/>
      <c r="BV80" s="242"/>
      <c r="BW80" s="213"/>
      <c r="BX80" s="217"/>
      <c r="BY80" s="242"/>
    </row>
    <row r="81" spans="3:77" ht="13.5" customHeight="1" x14ac:dyDescent="0.25">
      <c r="C81" s="213"/>
      <c r="D81" s="217"/>
      <c r="E81" s="217"/>
      <c r="F81" s="213"/>
      <c r="G81" s="217"/>
      <c r="H81" s="242"/>
      <c r="I81" s="217"/>
      <c r="J81" s="217"/>
      <c r="K81" s="217"/>
      <c r="L81" s="213"/>
      <c r="M81" s="217"/>
      <c r="N81" s="242"/>
      <c r="O81" s="213"/>
      <c r="P81" s="217"/>
      <c r="Q81" s="242"/>
      <c r="R81" s="213"/>
      <c r="S81" s="217"/>
      <c r="T81" s="242"/>
      <c r="U81" s="213"/>
      <c r="V81" s="217"/>
      <c r="W81" s="242"/>
      <c r="X81" s="213"/>
      <c r="Y81" s="217"/>
      <c r="Z81" s="242"/>
      <c r="AA81" s="213"/>
      <c r="AB81" s="217"/>
      <c r="AC81" s="242"/>
      <c r="AD81" s="213"/>
      <c r="AE81" s="217"/>
      <c r="AF81" s="242"/>
      <c r="AG81" s="213"/>
      <c r="AH81" s="217"/>
      <c r="AI81" s="242"/>
      <c r="AJ81" s="213"/>
      <c r="AK81" s="217"/>
      <c r="AL81" s="242"/>
      <c r="AM81" s="213"/>
      <c r="AN81" s="217"/>
      <c r="AO81" s="242"/>
      <c r="AP81" s="213"/>
      <c r="AQ81" s="217"/>
      <c r="AR81" s="242"/>
      <c r="AS81" s="213"/>
      <c r="AT81" s="217"/>
      <c r="AU81" s="242"/>
      <c r="AV81" s="213"/>
      <c r="AW81" s="217"/>
      <c r="AX81" s="242"/>
      <c r="AY81" s="213"/>
      <c r="AZ81" s="217"/>
      <c r="BA81" s="242"/>
      <c r="BB81" s="213"/>
      <c r="BC81" s="217"/>
      <c r="BD81" s="242"/>
      <c r="BE81" s="213"/>
      <c r="BF81" s="217"/>
      <c r="BG81" s="242"/>
      <c r="BH81" s="213"/>
      <c r="BI81" s="217"/>
      <c r="BJ81" s="242"/>
      <c r="BK81" s="213"/>
      <c r="BL81" s="217"/>
      <c r="BM81" s="242"/>
      <c r="BN81" s="213"/>
      <c r="BO81" s="217"/>
      <c r="BP81" s="242"/>
      <c r="BQ81" s="213"/>
      <c r="BR81" s="217"/>
      <c r="BS81" s="242"/>
      <c r="BT81" s="213"/>
      <c r="BU81" s="217"/>
      <c r="BV81" s="242"/>
      <c r="BW81" s="213"/>
      <c r="BX81" s="217"/>
      <c r="BY81" s="242"/>
    </row>
    <row r="82" spans="3:77" ht="13.5" customHeight="1" x14ac:dyDescent="0.25">
      <c r="C82" s="213"/>
      <c r="D82" s="217"/>
      <c r="E82" s="217"/>
      <c r="F82" s="213"/>
      <c r="G82" s="217"/>
      <c r="H82" s="242"/>
      <c r="I82" s="217"/>
      <c r="J82" s="217"/>
      <c r="K82" s="217"/>
      <c r="L82" s="213"/>
      <c r="M82" s="217"/>
      <c r="N82" s="242"/>
      <c r="O82" s="213"/>
      <c r="P82" s="217"/>
      <c r="Q82" s="242"/>
      <c r="R82" s="213"/>
      <c r="S82" s="217"/>
      <c r="T82" s="242"/>
      <c r="U82" s="213"/>
      <c r="V82" s="217"/>
      <c r="W82" s="242"/>
      <c r="X82" s="213"/>
      <c r="Y82" s="217"/>
      <c r="Z82" s="242"/>
      <c r="AA82" s="213"/>
      <c r="AB82" s="217"/>
      <c r="AC82" s="242"/>
      <c r="AD82" s="213"/>
      <c r="AE82" s="217"/>
      <c r="AF82" s="242"/>
      <c r="AG82" s="213"/>
      <c r="AH82" s="217"/>
      <c r="AI82" s="242"/>
      <c r="AJ82" s="213"/>
      <c r="AK82" s="217"/>
      <c r="AL82" s="242"/>
      <c r="AM82" s="213"/>
      <c r="AN82" s="217"/>
      <c r="AO82" s="242"/>
      <c r="AP82" s="213"/>
      <c r="AQ82" s="217"/>
      <c r="AR82" s="242"/>
      <c r="AS82" s="213"/>
      <c r="AT82" s="217"/>
      <c r="AU82" s="242"/>
      <c r="AV82" s="213"/>
      <c r="AW82" s="217"/>
      <c r="AX82" s="242"/>
      <c r="AY82" s="213"/>
      <c r="AZ82" s="217"/>
      <c r="BA82" s="242"/>
      <c r="BB82" s="213"/>
      <c r="BC82" s="217"/>
      <c r="BD82" s="242"/>
      <c r="BE82" s="213"/>
      <c r="BF82" s="217"/>
      <c r="BG82" s="242"/>
      <c r="BH82" s="213"/>
      <c r="BI82" s="217"/>
      <c r="BJ82" s="242"/>
      <c r="BK82" s="213"/>
      <c r="BL82" s="217"/>
      <c r="BM82" s="242"/>
      <c r="BN82" s="213"/>
      <c r="BO82" s="217"/>
      <c r="BP82" s="242"/>
      <c r="BQ82" s="213"/>
      <c r="BR82" s="217"/>
      <c r="BS82" s="242"/>
      <c r="BT82" s="213"/>
      <c r="BU82" s="217"/>
      <c r="BV82" s="242"/>
      <c r="BW82" s="213"/>
      <c r="BX82" s="217"/>
      <c r="BY82" s="242"/>
    </row>
    <row r="83" spans="3:77" ht="13.5" customHeight="1" x14ac:dyDescent="0.25">
      <c r="C83" s="213"/>
      <c r="D83" s="217"/>
      <c r="E83" s="217"/>
      <c r="F83" s="213"/>
      <c r="G83" s="217"/>
      <c r="H83" s="242"/>
      <c r="I83" s="217"/>
      <c r="J83" s="217"/>
      <c r="K83" s="217"/>
      <c r="L83" s="213"/>
      <c r="M83" s="217"/>
      <c r="N83" s="242"/>
      <c r="O83" s="213"/>
      <c r="P83" s="217"/>
      <c r="Q83" s="242"/>
      <c r="R83" s="213"/>
      <c r="S83" s="217"/>
      <c r="T83" s="242"/>
      <c r="U83" s="213"/>
      <c r="V83" s="217"/>
      <c r="W83" s="242"/>
      <c r="X83" s="213"/>
      <c r="Y83" s="217"/>
      <c r="Z83" s="242"/>
      <c r="AA83" s="213"/>
      <c r="AB83" s="217"/>
      <c r="AC83" s="242"/>
      <c r="AD83" s="213"/>
      <c r="AE83" s="217"/>
      <c r="AF83" s="242"/>
      <c r="AG83" s="213"/>
      <c r="AH83" s="217"/>
      <c r="AI83" s="242"/>
      <c r="AJ83" s="213"/>
      <c r="AK83" s="217"/>
      <c r="AL83" s="242"/>
      <c r="AM83" s="213"/>
      <c r="AN83" s="217"/>
      <c r="AO83" s="242"/>
      <c r="AP83" s="213"/>
      <c r="AQ83" s="217"/>
      <c r="AR83" s="242"/>
      <c r="AS83" s="213"/>
      <c r="AT83" s="217"/>
      <c r="AU83" s="242"/>
      <c r="AV83" s="213"/>
      <c r="AW83" s="217"/>
      <c r="AX83" s="242"/>
      <c r="AY83" s="213"/>
      <c r="AZ83" s="217"/>
      <c r="BA83" s="242"/>
      <c r="BB83" s="213"/>
      <c r="BC83" s="217"/>
      <c r="BD83" s="242"/>
      <c r="BE83" s="213"/>
      <c r="BF83" s="217"/>
      <c r="BG83" s="242"/>
      <c r="BH83" s="213"/>
      <c r="BI83" s="217"/>
      <c r="BJ83" s="242"/>
      <c r="BK83" s="213"/>
      <c r="BL83" s="217"/>
      <c r="BM83" s="242"/>
      <c r="BN83" s="213"/>
      <c r="BO83" s="217"/>
      <c r="BP83" s="242"/>
      <c r="BQ83" s="213"/>
      <c r="BR83" s="217"/>
      <c r="BS83" s="242"/>
      <c r="BT83" s="213"/>
      <c r="BU83" s="217"/>
      <c r="BV83" s="242"/>
      <c r="BW83" s="213"/>
      <c r="BX83" s="217"/>
      <c r="BY83" s="242"/>
    </row>
    <row r="84" spans="3:77" ht="13.5" customHeight="1" x14ac:dyDescent="0.25">
      <c r="C84" s="213"/>
      <c r="D84" s="217"/>
      <c r="E84" s="217"/>
      <c r="F84" s="213"/>
      <c r="G84" s="217"/>
      <c r="H84" s="242"/>
      <c r="I84" s="217"/>
      <c r="J84" s="217"/>
      <c r="K84" s="217"/>
      <c r="L84" s="213"/>
      <c r="M84" s="217"/>
      <c r="N84" s="242"/>
      <c r="O84" s="213"/>
      <c r="P84" s="217"/>
      <c r="Q84" s="242"/>
      <c r="R84" s="213"/>
      <c r="S84" s="217"/>
      <c r="T84" s="242"/>
      <c r="U84" s="213"/>
      <c r="V84" s="217"/>
      <c r="W84" s="242"/>
      <c r="X84" s="213"/>
      <c r="Y84" s="217"/>
      <c r="Z84" s="242"/>
      <c r="AA84" s="213"/>
      <c r="AB84" s="217"/>
      <c r="AC84" s="242"/>
      <c r="AD84" s="213"/>
      <c r="AE84" s="217"/>
      <c r="AF84" s="242"/>
      <c r="AG84" s="213"/>
      <c r="AH84" s="217"/>
      <c r="AI84" s="242"/>
      <c r="AJ84" s="213"/>
      <c r="AK84" s="217"/>
      <c r="AL84" s="242"/>
      <c r="AM84" s="213"/>
      <c r="AN84" s="217"/>
      <c r="AO84" s="242"/>
      <c r="AP84" s="213"/>
      <c r="AQ84" s="217"/>
      <c r="AR84" s="242"/>
      <c r="AS84" s="213"/>
      <c r="AT84" s="217"/>
      <c r="AU84" s="242"/>
      <c r="AV84" s="213"/>
      <c r="AW84" s="217"/>
      <c r="AX84" s="242"/>
      <c r="AY84" s="213"/>
      <c r="AZ84" s="217"/>
      <c r="BA84" s="242"/>
      <c r="BB84" s="213"/>
      <c r="BC84" s="217"/>
      <c r="BD84" s="242"/>
      <c r="BE84" s="213"/>
      <c r="BF84" s="217"/>
      <c r="BG84" s="242"/>
      <c r="BH84" s="213"/>
      <c r="BI84" s="217"/>
      <c r="BJ84" s="242"/>
      <c r="BK84" s="213"/>
      <c r="BL84" s="217"/>
      <c r="BM84" s="242"/>
      <c r="BN84" s="213"/>
      <c r="BO84" s="217"/>
      <c r="BP84" s="242"/>
      <c r="BQ84" s="213"/>
      <c r="BR84" s="217"/>
      <c r="BS84" s="242"/>
      <c r="BT84" s="213"/>
      <c r="BU84" s="217"/>
      <c r="BV84" s="242"/>
      <c r="BW84" s="213"/>
      <c r="BX84" s="217"/>
      <c r="BY84" s="242"/>
    </row>
    <row r="85" spans="3:77" ht="13.5" customHeight="1" x14ac:dyDescent="0.25">
      <c r="C85" s="213"/>
      <c r="D85" s="217"/>
      <c r="E85" s="217"/>
      <c r="F85" s="213"/>
      <c r="G85" s="217"/>
      <c r="H85" s="242"/>
      <c r="I85" s="217"/>
      <c r="J85" s="217"/>
      <c r="K85" s="217"/>
      <c r="L85" s="213"/>
      <c r="M85" s="217"/>
      <c r="N85" s="242"/>
      <c r="O85" s="213"/>
      <c r="P85" s="217"/>
      <c r="Q85" s="242"/>
      <c r="R85" s="213"/>
      <c r="S85" s="217"/>
      <c r="T85" s="242"/>
      <c r="U85" s="213"/>
      <c r="V85" s="217"/>
      <c r="W85" s="242"/>
      <c r="X85" s="213"/>
      <c r="Y85" s="217"/>
      <c r="Z85" s="242"/>
      <c r="AA85" s="213"/>
      <c r="AB85" s="217"/>
      <c r="AC85" s="242"/>
      <c r="AD85" s="213"/>
      <c r="AE85" s="217"/>
      <c r="AF85" s="242"/>
      <c r="AG85" s="213"/>
      <c r="AH85" s="217"/>
      <c r="AI85" s="242"/>
      <c r="AJ85" s="213"/>
      <c r="AK85" s="217"/>
      <c r="AL85" s="242"/>
      <c r="AM85" s="213"/>
      <c r="AN85" s="217"/>
      <c r="AO85" s="242"/>
      <c r="AP85" s="213"/>
      <c r="AQ85" s="217"/>
      <c r="AR85" s="242"/>
      <c r="AS85" s="213"/>
      <c r="AT85" s="217"/>
      <c r="AU85" s="242"/>
      <c r="AV85" s="213"/>
      <c r="AW85" s="217"/>
      <c r="AX85" s="242"/>
      <c r="AY85" s="213"/>
      <c r="AZ85" s="217"/>
      <c r="BA85" s="242"/>
      <c r="BB85" s="213"/>
      <c r="BC85" s="217"/>
      <c r="BD85" s="242"/>
      <c r="BE85" s="213"/>
      <c r="BF85" s="217"/>
      <c r="BG85" s="242"/>
      <c r="BH85" s="213"/>
      <c r="BI85" s="217"/>
      <c r="BJ85" s="242"/>
      <c r="BK85" s="213"/>
      <c r="BL85" s="217"/>
      <c r="BM85" s="242"/>
      <c r="BN85" s="213"/>
      <c r="BO85" s="217"/>
      <c r="BP85" s="242"/>
      <c r="BQ85" s="213"/>
      <c r="BR85" s="217"/>
      <c r="BS85" s="242"/>
      <c r="BT85" s="213"/>
      <c r="BU85" s="217"/>
      <c r="BV85" s="242"/>
      <c r="BW85" s="213"/>
      <c r="BX85" s="217"/>
      <c r="BY85" s="242"/>
    </row>
    <row r="86" spans="3:77" ht="13.5" customHeight="1" x14ac:dyDescent="0.25">
      <c r="C86" s="213"/>
      <c r="D86" s="217"/>
      <c r="E86" s="217"/>
      <c r="F86" s="213"/>
      <c r="G86" s="217"/>
      <c r="H86" s="242"/>
      <c r="I86" s="217"/>
      <c r="J86" s="217"/>
      <c r="K86" s="217"/>
      <c r="L86" s="213"/>
      <c r="M86" s="217"/>
      <c r="N86" s="242"/>
      <c r="O86" s="213"/>
      <c r="P86" s="217"/>
      <c r="Q86" s="242"/>
      <c r="R86" s="213"/>
      <c r="S86" s="217"/>
      <c r="T86" s="242"/>
      <c r="U86" s="213"/>
      <c r="V86" s="217"/>
      <c r="W86" s="242"/>
      <c r="X86" s="213"/>
      <c r="Y86" s="217"/>
      <c r="Z86" s="242"/>
      <c r="AA86" s="213"/>
      <c r="AB86" s="217"/>
      <c r="AC86" s="242"/>
      <c r="AD86" s="213"/>
      <c r="AE86" s="217"/>
      <c r="AF86" s="242"/>
      <c r="AG86" s="213"/>
      <c r="AH86" s="217"/>
      <c r="AI86" s="242"/>
      <c r="AJ86" s="213"/>
      <c r="AK86" s="217"/>
      <c r="AL86" s="242"/>
      <c r="AM86" s="213"/>
      <c r="AN86" s="217"/>
      <c r="AO86" s="242"/>
      <c r="AP86" s="213"/>
      <c r="AQ86" s="217"/>
      <c r="AR86" s="242"/>
      <c r="AS86" s="213"/>
      <c r="AT86" s="217"/>
      <c r="AU86" s="242"/>
      <c r="AV86" s="213"/>
      <c r="AW86" s="217"/>
      <c r="AX86" s="242"/>
      <c r="AY86" s="213"/>
      <c r="AZ86" s="217"/>
      <c r="BA86" s="242"/>
      <c r="BB86" s="213"/>
      <c r="BC86" s="217"/>
      <c r="BD86" s="242"/>
      <c r="BE86" s="213"/>
      <c r="BF86" s="217"/>
      <c r="BG86" s="242"/>
      <c r="BH86" s="213"/>
      <c r="BI86" s="217"/>
      <c r="BJ86" s="242"/>
      <c r="BK86" s="213"/>
      <c r="BL86" s="217"/>
      <c r="BM86" s="242"/>
      <c r="BN86" s="213"/>
      <c r="BO86" s="217"/>
      <c r="BP86" s="242"/>
      <c r="BQ86" s="213"/>
      <c r="BR86" s="217"/>
      <c r="BS86" s="242"/>
      <c r="BT86" s="213"/>
      <c r="BU86" s="217"/>
      <c r="BV86" s="242"/>
      <c r="BW86" s="213"/>
      <c r="BX86" s="217"/>
      <c r="BY86" s="242"/>
    </row>
    <row r="87" spans="3:77" ht="13.5" customHeight="1" x14ac:dyDescent="0.25">
      <c r="C87" s="213"/>
      <c r="D87" s="217"/>
      <c r="E87" s="217"/>
      <c r="F87" s="213"/>
      <c r="G87" s="217"/>
      <c r="H87" s="242"/>
      <c r="I87" s="217"/>
      <c r="J87" s="217"/>
      <c r="K87" s="217"/>
      <c r="L87" s="213"/>
      <c r="M87" s="217"/>
      <c r="N87" s="242"/>
      <c r="O87" s="213"/>
      <c r="P87" s="217"/>
      <c r="Q87" s="242"/>
      <c r="R87" s="213"/>
      <c r="S87" s="217"/>
      <c r="T87" s="242"/>
      <c r="U87" s="213"/>
      <c r="V87" s="217"/>
      <c r="W87" s="242"/>
      <c r="X87" s="213"/>
      <c r="Y87" s="217"/>
      <c r="Z87" s="242"/>
      <c r="AA87" s="213"/>
      <c r="AB87" s="217"/>
      <c r="AC87" s="242"/>
      <c r="AD87" s="213"/>
      <c r="AE87" s="217"/>
      <c r="AF87" s="242"/>
      <c r="AG87" s="213"/>
      <c r="AH87" s="217"/>
      <c r="AI87" s="242"/>
      <c r="AJ87" s="213"/>
      <c r="AK87" s="217"/>
      <c r="AL87" s="242"/>
      <c r="AM87" s="213"/>
      <c r="AN87" s="217"/>
      <c r="AO87" s="242"/>
      <c r="AP87" s="213"/>
      <c r="AQ87" s="217"/>
      <c r="AR87" s="242"/>
      <c r="AS87" s="213"/>
      <c r="AT87" s="217"/>
      <c r="AU87" s="242"/>
      <c r="AV87" s="213"/>
      <c r="AW87" s="217"/>
      <c r="AX87" s="242"/>
      <c r="AY87" s="213"/>
      <c r="AZ87" s="217"/>
      <c r="BA87" s="242"/>
      <c r="BB87" s="213"/>
      <c r="BC87" s="217"/>
      <c r="BD87" s="242"/>
      <c r="BE87" s="213"/>
      <c r="BF87" s="217"/>
      <c r="BG87" s="242"/>
      <c r="BH87" s="213"/>
      <c r="BI87" s="217"/>
      <c r="BJ87" s="242"/>
      <c r="BK87" s="213"/>
      <c r="BL87" s="217"/>
      <c r="BM87" s="242"/>
      <c r="BN87" s="213"/>
      <c r="BO87" s="217"/>
      <c r="BP87" s="242"/>
      <c r="BQ87" s="213"/>
      <c r="BR87" s="217"/>
      <c r="BS87" s="242"/>
      <c r="BT87" s="213"/>
      <c r="BU87" s="217"/>
      <c r="BV87" s="242"/>
      <c r="BW87" s="213"/>
      <c r="BX87" s="217"/>
      <c r="BY87" s="242"/>
    </row>
    <row r="88" spans="3:77" ht="13.5" customHeight="1" x14ac:dyDescent="0.25">
      <c r="C88" s="213"/>
      <c r="D88" s="217"/>
      <c r="E88" s="217"/>
      <c r="F88" s="213"/>
      <c r="G88" s="217"/>
      <c r="H88" s="242"/>
      <c r="I88" s="217"/>
      <c r="J88" s="217"/>
      <c r="K88" s="217"/>
      <c r="L88" s="213"/>
      <c r="M88" s="217"/>
      <c r="N88" s="242"/>
      <c r="O88" s="213"/>
      <c r="P88" s="217"/>
      <c r="Q88" s="242"/>
      <c r="R88" s="213"/>
      <c r="S88" s="217"/>
      <c r="T88" s="242"/>
      <c r="U88" s="213"/>
      <c r="V88" s="217"/>
      <c r="W88" s="242"/>
      <c r="X88" s="213"/>
      <c r="Y88" s="217"/>
      <c r="Z88" s="242"/>
      <c r="AA88" s="213"/>
      <c r="AB88" s="217"/>
      <c r="AC88" s="242"/>
      <c r="AD88" s="213"/>
      <c r="AE88" s="217"/>
      <c r="AF88" s="242"/>
      <c r="AG88" s="213"/>
      <c r="AH88" s="217"/>
      <c r="AI88" s="242"/>
      <c r="AJ88" s="213"/>
      <c r="AK88" s="217"/>
      <c r="AL88" s="242"/>
      <c r="AM88" s="213"/>
      <c r="AN88" s="217"/>
      <c r="AO88" s="242"/>
      <c r="AP88" s="213"/>
      <c r="AQ88" s="217"/>
      <c r="AR88" s="242"/>
      <c r="AS88" s="213"/>
      <c r="AT88" s="217"/>
      <c r="AU88" s="242"/>
      <c r="AV88" s="213"/>
      <c r="AW88" s="217"/>
      <c r="AX88" s="242"/>
      <c r="AY88" s="213"/>
      <c r="AZ88" s="217"/>
      <c r="BA88" s="242"/>
      <c r="BB88" s="213"/>
      <c r="BC88" s="217"/>
      <c r="BD88" s="242"/>
      <c r="BE88" s="213"/>
      <c r="BF88" s="217"/>
      <c r="BG88" s="242"/>
      <c r="BH88" s="213"/>
      <c r="BI88" s="217"/>
      <c r="BJ88" s="242"/>
      <c r="BK88" s="213"/>
      <c r="BL88" s="217"/>
      <c r="BM88" s="242"/>
      <c r="BN88" s="213"/>
      <c r="BO88" s="217"/>
      <c r="BP88" s="242"/>
      <c r="BQ88" s="213"/>
      <c r="BR88" s="217"/>
      <c r="BS88" s="242"/>
      <c r="BT88" s="213"/>
      <c r="BU88" s="217"/>
      <c r="BV88" s="242"/>
      <c r="BW88" s="213"/>
      <c r="BX88" s="217"/>
      <c r="BY88" s="242"/>
    </row>
    <row r="89" spans="3:77" ht="13.5" customHeight="1" x14ac:dyDescent="0.25">
      <c r="C89" s="213"/>
      <c r="D89" s="217"/>
      <c r="E89" s="217"/>
      <c r="F89" s="213"/>
      <c r="G89" s="217"/>
      <c r="H89" s="242"/>
      <c r="I89" s="217"/>
      <c r="J89" s="217"/>
      <c r="K89" s="217"/>
      <c r="L89" s="213"/>
      <c r="M89" s="217"/>
      <c r="N89" s="242"/>
      <c r="O89" s="213"/>
      <c r="P89" s="217"/>
      <c r="Q89" s="242"/>
      <c r="R89" s="213"/>
      <c r="S89" s="217"/>
      <c r="T89" s="242"/>
      <c r="U89" s="213"/>
      <c r="V89" s="217"/>
      <c r="W89" s="242"/>
      <c r="X89" s="213"/>
      <c r="Y89" s="217"/>
      <c r="Z89" s="242"/>
      <c r="AA89" s="213"/>
      <c r="AB89" s="217"/>
      <c r="AC89" s="242"/>
      <c r="AD89" s="213"/>
      <c r="AE89" s="217"/>
      <c r="AF89" s="242"/>
      <c r="AG89" s="213"/>
      <c r="AH89" s="217"/>
      <c r="AI89" s="242"/>
      <c r="AJ89" s="213"/>
      <c r="AK89" s="217"/>
      <c r="AL89" s="242"/>
      <c r="AM89" s="213"/>
      <c r="AN89" s="217"/>
      <c r="AO89" s="242"/>
      <c r="AP89" s="213"/>
      <c r="AQ89" s="217"/>
      <c r="AR89" s="242"/>
      <c r="AS89" s="213"/>
      <c r="AT89" s="217"/>
      <c r="AU89" s="242"/>
      <c r="AV89" s="213"/>
      <c r="AW89" s="217"/>
      <c r="AX89" s="242"/>
      <c r="AY89" s="213"/>
      <c r="AZ89" s="217"/>
      <c r="BA89" s="242"/>
      <c r="BB89" s="213"/>
      <c r="BC89" s="217"/>
      <c r="BD89" s="242"/>
      <c r="BE89" s="213"/>
      <c r="BF89" s="217"/>
      <c r="BG89" s="242"/>
      <c r="BH89" s="213"/>
      <c r="BI89" s="217"/>
      <c r="BJ89" s="242"/>
      <c r="BK89" s="213"/>
      <c r="BL89" s="217"/>
      <c r="BM89" s="242"/>
      <c r="BN89" s="213"/>
      <c r="BO89" s="217"/>
      <c r="BP89" s="242"/>
      <c r="BQ89" s="213"/>
      <c r="BR89" s="217"/>
      <c r="BS89" s="242"/>
      <c r="BT89" s="213"/>
      <c r="BU89" s="217"/>
      <c r="BV89" s="242"/>
      <c r="BW89" s="213"/>
      <c r="BX89" s="217"/>
      <c r="BY89" s="242"/>
    </row>
    <row r="90" spans="3:77" ht="13.5" customHeight="1" x14ac:dyDescent="0.25">
      <c r="C90" s="213"/>
      <c r="D90" s="217"/>
      <c r="E90" s="217"/>
      <c r="F90" s="213"/>
      <c r="G90" s="217"/>
      <c r="H90" s="242"/>
      <c r="I90" s="217"/>
      <c r="J90" s="217"/>
      <c r="K90" s="217"/>
      <c r="L90" s="213"/>
      <c r="M90" s="217"/>
      <c r="N90" s="242"/>
      <c r="O90" s="213"/>
      <c r="P90" s="217"/>
      <c r="Q90" s="242"/>
      <c r="R90" s="213"/>
      <c r="S90" s="217"/>
      <c r="T90" s="242"/>
      <c r="U90" s="213"/>
      <c r="V90" s="217"/>
      <c r="W90" s="242"/>
      <c r="X90" s="213"/>
      <c r="Y90" s="217"/>
      <c r="Z90" s="242"/>
      <c r="AA90" s="213"/>
      <c r="AB90" s="217"/>
      <c r="AC90" s="242"/>
      <c r="AD90" s="213"/>
      <c r="AE90" s="217"/>
      <c r="AF90" s="242"/>
      <c r="AG90" s="213"/>
      <c r="AH90" s="217"/>
      <c r="AI90" s="242"/>
      <c r="AJ90" s="213"/>
      <c r="AK90" s="217"/>
      <c r="AL90" s="242"/>
      <c r="AM90" s="213"/>
      <c r="AN90" s="217"/>
      <c r="AO90" s="242"/>
      <c r="AP90" s="213"/>
      <c r="AQ90" s="217"/>
      <c r="AR90" s="242"/>
      <c r="AS90" s="213"/>
      <c r="AT90" s="217"/>
      <c r="AU90" s="242"/>
      <c r="AV90" s="213"/>
      <c r="AW90" s="217"/>
      <c r="AX90" s="242"/>
      <c r="AY90" s="213"/>
      <c r="AZ90" s="217"/>
      <c r="BA90" s="242"/>
      <c r="BB90" s="213"/>
      <c r="BC90" s="217"/>
      <c r="BD90" s="242"/>
      <c r="BE90" s="213"/>
      <c r="BF90" s="217"/>
      <c r="BG90" s="242"/>
      <c r="BH90" s="213"/>
      <c r="BI90" s="217"/>
      <c r="BJ90" s="242"/>
      <c r="BK90" s="213"/>
      <c r="BL90" s="217"/>
      <c r="BM90" s="242"/>
      <c r="BN90" s="213"/>
      <c r="BO90" s="217"/>
      <c r="BP90" s="242"/>
      <c r="BQ90" s="213"/>
      <c r="BR90" s="217"/>
      <c r="BS90" s="242"/>
      <c r="BT90" s="213"/>
      <c r="BU90" s="217"/>
      <c r="BV90" s="242"/>
      <c r="BW90" s="213"/>
      <c r="BX90" s="217"/>
      <c r="BY90" s="242"/>
    </row>
    <row r="91" spans="3:77" ht="13.5" customHeight="1" x14ac:dyDescent="0.25">
      <c r="C91" s="213"/>
      <c r="D91" s="217"/>
      <c r="E91" s="217"/>
      <c r="F91" s="213"/>
      <c r="G91" s="217"/>
      <c r="H91" s="242"/>
      <c r="I91" s="217"/>
      <c r="J91" s="217"/>
      <c r="K91" s="217"/>
      <c r="L91" s="213"/>
      <c r="M91" s="217"/>
      <c r="N91" s="242"/>
      <c r="O91" s="213"/>
      <c r="P91" s="217"/>
      <c r="Q91" s="242"/>
      <c r="R91" s="213"/>
      <c r="S91" s="217"/>
      <c r="T91" s="242"/>
      <c r="U91" s="213"/>
      <c r="V91" s="217"/>
      <c r="W91" s="242"/>
      <c r="X91" s="213"/>
      <c r="Y91" s="217"/>
      <c r="Z91" s="242"/>
      <c r="AA91" s="213"/>
      <c r="AB91" s="217"/>
      <c r="AC91" s="242"/>
      <c r="AD91" s="213"/>
      <c r="AE91" s="217"/>
      <c r="AF91" s="242"/>
      <c r="AG91" s="213"/>
      <c r="AH91" s="217"/>
      <c r="AI91" s="242"/>
      <c r="AJ91" s="213"/>
      <c r="AK91" s="217"/>
      <c r="AL91" s="242"/>
      <c r="AM91" s="213"/>
      <c r="AN91" s="217"/>
      <c r="AO91" s="242"/>
      <c r="AP91" s="213"/>
      <c r="AQ91" s="217"/>
      <c r="AR91" s="242"/>
      <c r="AS91" s="213"/>
      <c r="AT91" s="217"/>
      <c r="AU91" s="242"/>
      <c r="AV91" s="213"/>
      <c r="AW91" s="217"/>
      <c r="AX91" s="242"/>
      <c r="AY91" s="213"/>
      <c r="AZ91" s="217"/>
      <c r="BA91" s="242"/>
      <c r="BB91" s="213"/>
      <c r="BC91" s="217"/>
      <c r="BD91" s="242"/>
      <c r="BE91" s="213"/>
      <c r="BF91" s="217"/>
      <c r="BG91" s="242"/>
      <c r="BH91" s="213"/>
      <c r="BI91" s="217"/>
      <c r="BJ91" s="242"/>
      <c r="BK91" s="213"/>
      <c r="BL91" s="217"/>
      <c r="BM91" s="242"/>
      <c r="BN91" s="213"/>
      <c r="BO91" s="217"/>
      <c r="BP91" s="242"/>
      <c r="BQ91" s="213"/>
      <c r="BR91" s="217"/>
      <c r="BS91" s="242"/>
      <c r="BT91" s="213"/>
      <c r="BU91" s="217"/>
      <c r="BV91" s="242"/>
      <c r="BW91" s="213"/>
      <c r="BX91" s="217"/>
      <c r="BY91" s="242"/>
    </row>
    <row r="92" spans="3:77" ht="13.5" customHeight="1" x14ac:dyDescent="0.25">
      <c r="C92" s="213"/>
      <c r="D92" s="217"/>
      <c r="E92" s="217"/>
      <c r="F92" s="213"/>
      <c r="G92" s="217"/>
      <c r="H92" s="242"/>
      <c r="I92" s="217"/>
      <c r="J92" s="217"/>
      <c r="K92" s="217"/>
      <c r="L92" s="213"/>
      <c r="M92" s="217"/>
      <c r="N92" s="242"/>
      <c r="O92" s="213"/>
      <c r="P92" s="217"/>
      <c r="Q92" s="242"/>
      <c r="R92" s="213"/>
      <c r="S92" s="217"/>
      <c r="T92" s="242"/>
      <c r="U92" s="213"/>
      <c r="V92" s="217"/>
      <c r="W92" s="242"/>
      <c r="X92" s="213"/>
      <c r="Y92" s="217"/>
      <c r="Z92" s="242"/>
      <c r="AA92" s="213"/>
      <c r="AB92" s="217"/>
      <c r="AC92" s="242"/>
      <c r="AD92" s="213"/>
      <c r="AE92" s="217"/>
      <c r="AF92" s="242"/>
      <c r="AG92" s="213"/>
      <c r="AH92" s="217"/>
      <c r="AI92" s="242"/>
      <c r="AJ92" s="213"/>
      <c r="AK92" s="217"/>
      <c r="AL92" s="242"/>
      <c r="AM92" s="213"/>
      <c r="AN92" s="217"/>
      <c r="AO92" s="242"/>
      <c r="AP92" s="213"/>
      <c r="AQ92" s="217"/>
      <c r="AR92" s="242"/>
      <c r="AS92" s="213"/>
      <c r="AT92" s="217"/>
      <c r="AU92" s="242"/>
      <c r="AV92" s="213"/>
      <c r="AW92" s="217"/>
      <c r="AX92" s="242"/>
      <c r="AY92" s="213"/>
      <c r="AZ92" s="217"/>
      <c r="BA92" s="242"/>
      <c r="BB92" s="213"/>
      <c r="BC92" s="217"/>
      <c r="BD92" s="242"/>
      <c r="BE92" s="213"/>
      <c r="BF92" s="217"/>
      <c r="BG92" s="242"/>
      <c r="BH92" s="213"/>
      <c r="BI92" s="217"/>
      <c r="BJ92" s="242"/>
      <c r="BK92" s="213"/>
      <c r="BL92" s="217"/>
      <c r="BM92" s="242"/>
      <c r="BN92" s="213"/>
      <c r="BO92" s="217"/>
      <c r="BP92" s="242"/>
      <c r="BQ92" s="213"/>
      <c r="BR92" s="217"/>
      <c r="BS92" s="242"/>
      <c r="BT92" s="213"/>
      <c r="BU92" s="217"/>
      <c r="BV92" s="242"/>
      <c r="BW92" s="213"/>
      <c r="BX92" s="217"/>
      <c r="BY92" s="242"/>
    </row>
    <row r="93" spans="3:77" ht="13.5" customHeight="1" x14ac:dyDescent="0.25">
      <c r="C93" s="213"/>
      <c r="D93" s="217"/>
      <c r="E93" s="217"/>
      <c r="F93" s="213"/>
      <c r="G93" s="217"/>
      <c r="H93" s="242"/>
      <c r="I93" s="217"/>
      <c r="J93" s="217"/>
      <c r="K93" s="217"/>
      <c r="L93" s="213"/>
      <c r="M93" s="217"/>
      <c r="N93" s="242"/>
      <c r="O93" s="213"/>
      <c r="P93" s="217"/>
      <c r="Q93" s="242"/>
      <c r="R93" s="213"/>
      <c r="S93" s="217"/>
      <c r="T93" s="242"/>
      <c r="U93" s="213"/>
      <c r="V93" s="217"/>
      <c r="W93" s="242"/>
      <c r="X93" s="213"/>
      <c r="Y93" s="217"/>
      <c r="Z93" s="242"/>
      <c r="AA93" s="213"/>
      <c r="AB93" s="217"/>
      <c r="AC93" s="242"/>
      <c r="AD93" s="213"/>
      <c r="AE93" s="217"/>
      <c r="AF93" s="242"/>
      <c r="AG93" s="213"/>
      <c r="AH93" s="217"/>
      <c r="AI93" s="242"/>
      <c r="AJ93" s="213"/>
      <c r="AK93" s="217"/>
      <c r="AL93" s="242"/>
      <c r="AM93" s="213"/>
      <c r="AN93" s="217"/>
      <c r="AO93" s="242"/>
      <c r="AP93" s="213"/>
      <c r="AQ93" s="217"/>
      <c r="AR93" s="242"/>
      <c r="AS93" s="213"/>
      <c r="AT93" s="217"/>
      <c r="AU93" s="242"/>
      <c r="AV93" s="213"/>
      <c r="AW93" s="217"/>
      <c r="AX93" s="242"/>
      <c r="AY93" s="213"/>
      <c r="AZ93" s="217"/>
      <c r="BA93" s="242"/>
      <c r="BB93" s="213"/>
      <c r="BC93" s="217"/>
      <c r="BD93" s="242"/>
      <c r="BE93" s="213"/>
      <c r="BF93" s="217"/>
      <c r="BG93" s="242"/>
      <c r="BH93" s="213"/>
      <c r="BI93" s="217"/>
      <c r="BJ93" s="242"/>
      <c r="BK93" s="213"/>
      <c r="BL93" s="217"/>
      <c r="BM93" s="242"/>
      <c r="BN93" s="213"/>
      <c r="BO93" s="217"/>
      <c r="BP93" s="242"/>
      <c r="BQ93" s="213"/>
      <c r="BR93" s="217"/>
      <c r="BS93" s="242"/>
      <c r="BT93" s="213"/>
      <c r="BU93" s="217"/>
      <c r="BV93" s="242"/>
      <c r="BW93" s="213"/>
      <c r="BX93" s="217"/>
      <c r="BY93" s="242"/>
    </row>
    <row r="94" spans="3:77" ht="13.5" customHeight="1" x14ac:dyDescent="0.25">
      <c r="C94" s="213"/>
      <c r="D94" s="217"/>
      <c r="E94" s="217"/>
      <c r="F94" s="213"/>
      <c r="G94" s="217"/>
      <c r="H94" s="242"/>
      <c r="I94" s="217"/>
      <c r="J94" s="217"/>
      <c r="K94" s="217"/>
      <c r="L94" s="213"/>
      <c r="M94" s="217"/>
      <c r="N94" s="242"/>
      <c r="O94" s="213"/>
      <c r="P94" s="217"/>
      <c r="Q94" s="242"/>
      <c r="R94" s="213"/>
      <c r="S94" s="217"/>
      <c r="T94" s="242"/>
      <c r="U94" s="213"/>
      <c r="V94" s="217"/>
      <c r="W94" s="242"/>
      <c r="X94" s="213"/>
      <c r="Y94" s="217"/>
      <c r="Z94" s="242"/>
      <c r="AA94" s="213"/>
      <c r="AB94" s="217"/>
      <c r="AC94" s="242"/>
      <c r="AD94" s="213"/>
      <c r="AE94" s="217"/>
      <c r="AF94" s="242"/>
      <c r="AG94" s="213"/>
      <c r="AH94" s="217"/>
      <c r="AI94" s="242"/>
      <c r="AJ94" s="213"/>
      <c r="AK94" s="217"/>
      <c r="AL94" s="242"/>
      <c r="AM94" s="213"/>
      <c r="AN94" s="217"/>
      <c r="AO94" s="242"/>
      <c r="AP94" s="213"/>
      <c r="AQ94" s="217"/>
      <c r="AR94" s="242"/>
      <c r="AS94" s="213"/>
      <c r="AT94" s="217"/>
      <c r="AU94" s="242"/>
      <c r="AV94" s="213"/>
      <c r="AW94" s="217"/>
      <c r="AX94" s="242"/>
      <c r="AY94" s="213"/>
      <c r="AZ94" s="217"/>
      <c r="BA94" s="242"/>
      <c r="BB94" s="213"/>
      <c r="BC94" s="217"/>
      <c r="BD94" s="242"/>
      <c r="BE94" s="213"/>
      <c r="BF94" s="217"/>
      <c r="BG94" s="242"/>
      <c r="BH94" s="213"/>
      <c r="BI94" s="217"/>
      <c r="BJ94" s="242"/>
      <c r="BK94" s="213"/>
      <c r="BL94" s="217"/>
      <c r="BM94" s="242"/>
      <c r="BN94" s="213"/>
      <c r="BO94" s="217"/>
      <c r="BP94" s="242"/>
      <c r="BQ94" s="213"/>
      <c r="BR94" s="217"/>
      <c r="BS94" s="242"/>
      <c r="BT94" s="213"/>
      <c r="BU94" s="217"/>
      <c r="BV94" s="242"/>
      <c r="BW94" s="213"/>
      <c r="BX94" s="217"/>
      <c r="BY94" s="242"/>
    </row>
    <row r="95" spans="3:77" ht="13.5" customHeight="1" x14ac:dyDescent="0.25">
      <c r="C95" s="213"/>
      <c r="D95" s="217"/>
      <c r="E95" s="217"/>
      <c r="F95" s="213"/>
      <c r="G95" s="217"/>
      <c r="H95" s="242"/>
      <c r="I95" s="217"/>
      <c r="J95" s="217"/>
      <c r="K95" s="217"/>
      <c r="L95" s="213"/>
      <c r="M95" s="217"/>
      <c r="N95" s="242"/>
      <c r="O95" s="213"/>
      <c r="P95" s="217"/>
      <c r="Q95" s="242"/>
      <c r="R95" s="213"/>
      <c r="S95" s="217"/>
      <c r="T95" s="242"/>
      <c r="U95" s="213"/>
      <c r="V95" s="217"/>
      <c r="W95" s="242"/>
      <c r="X95" s="213"/>
      <c r="Y95" s="217"/>
      <c r="Z95" s="242"/>
      <c r="AA95" s="213"/>
      <c r="AB95" s="217"/>
      <c r="AC95" s="242"/>
      <c r="AD95" s="213"/>
      <c r="AE95" s="217"/>
      <c r="AF95" s="242"/>
      <c r="AG95" s="213"/>
      <c r="AH95" s="217"/>
      <c r="AI95" s="242"/>
      <c r="AJ95" s="213"/>
      <c r="AK95" s="217"/>
      <c r="AL95" s="242"/>
      <c r="AM95" s="213"/>
      <c r="AN95" s="217"/>
      <c r="AO95" s="242"/>
      <c r="AP95" s="213"/>
      <c r="AQ95" s="217"/>
      <c r="AR95" s="242"/>
      <c r="AS95" s="213"/>
      <c r="AT95" s="217"/>
      <c r="AU95" s="242"/>
      <c r="AV95" s="213"/>
      <c r="AW95" s="217"/>
      <c r="AX95" s="242"/>
      <c r="AY95" s="213"/>
      <c r="AZ95" s="217"/>
      <c r="BA95" s="242"/>
      <c r="BB95" s="213"/>
      <c r="BC95" s="217"/>
      <c r="BD95" s="242"/>
      <c r="BE95" s="213"/>
      <c r="BF95" s="217"/>
      <c r="BG95" s="242"/>
      <c r="BH95" s="213"/>
      <c r="BI95" s="217"/>
      <c r="BJ95" s="242"/>
      <c r="BK95" s="213"/>
      <c r="BL95" s="217"/>
      <c r="BM95" s="242"/>
      <c r="BN95" s="213"/>
      <c r="BO95" s="217"/>
      <c r="BP95" s="242"/>
      <c r="BQ95" s="213"/>
      <c r="BR95" s="217"/>
      <c r="BS95" s="242"/>
      <c r="BT95" s="213"/>
      <c r="BU95" s="217"/>
      <c r="BV95" s="242"/>
      <c r="BW95" s="213"/>
      <c r="BX95" s="217"/>
      <c r="BY95" s="242"/>
    </row>
    <row r="96" spans="3:77" ht="13.5" customHeight="1" x14ac:dyDescent="0.25">
      <c r="C96" s="213"/>
      <c r="D96" s="217"/>
      <c r="E96" s="217"/>
      <c r="F96" s="213"/>
      <c r="G96" s="217"/>
      <c r="H96" s="242"/>
      <c r="I96" s="217"/>
      <c r="J96" s="217"/>
      <c r="K96" s="217"/>
      <c r="L96" s="213"/>
      <c r="M96" s="217"/>
      <c r="N96" s="242"/>
      <c r="O96" s="213"/>
      <c r="P96" s="217"/>
      <c r="Q96" s="242"/>
      <c r="R96" s="213"/>
      <c r="S96" s="217"/>
      <c r="T96" s="242"/>
      <c r="U96" s="213"/>
      <c r="V96" s="217"/>
      <c r="W96" s="242"/>
      <c r="X96" s="213"/>
      <c r="Y96" s="217"/>
      <c r="Z96" s="242"/>
      <c r="AA96" s="213"/>
      <c r="AB96" s="217"/>
      <c r="AC96" s="242"/>
      <c r="AD96" s="213"/>
      <c r="AE96" s="217"/>
      <c r="AF96" s="242"/>
      <c r="AG96" s="213"/>
      <c r="AH96" s="217"/>
      <c r="AI96" s="242"/>
      <c r="AJ96" s="213"/>
      <c r="AK96" s="217"/>
      <c r="AL96" s="242"/>
      <c r="AM96" s="213"/>
      <c r="AN96" s="217"/>
      <c r="AO96" s="242"/>
      <c r="AP96" s="213"/>
      <c r="AQ96" s="217"/>
      <c r="AR96" s="242"/>
      <c r="AS96" s="213"/>
      <c r="AT96" s="217"/>
      <c r="AU96" s="242"/>
      <c r="AV96" s="213"/>
      <c r="AW96" s="217"/>
      <c r="AX96" s="242"/>
      <c r="AY96" s="213"/>
      <c r="AZ96" s="217"/>
      <c r="BA96" s="242"/>
      <c r="BB96" s="213"/>
      <c r="BC96" s="217"/>
      <c r="BD96" s="242"/>
      <c r="BE96" s="213"/>
      <c r="BF96" s="217"/>
      <c r="BG96" s="242"/>
      <c r="BH96" s="213"/>
      <c r="BI96" s="217"/>
      <c r="BJ96" s="242"/>
      <c r="BK96" s="213"/>
      <c r="BL96" s="217"/>
      <c r="BM96" s="242"/>
      <c r="BN96" s="213"/>
      <c r="BO96" s="217"/>
      <c r="BP96" s="242"/>
      <c r="BQ96" s="213"/>
      <c r="BR96" s="217"/>
      <c r="BS96" s="242"/>
      <c r="BT96" s="213"/>
      <c r="BU96" s="217"/>
      <c r="BV96" s="242"/>
      <c r="BW96" s="213"/>
      <c r="BX96" s="217"/>
      <c r="BY96" s="242"/>
    </row>
    <row r="97" spans="3:77" ht="13.5" customHeight="1" x14ac:dyDescent="0.25">
      <c r="C97" s="213"/>
      <c r="D97" s="217"/>
      <c r="E97" s="217"/>
      <c r="F97" s="213"/>
      <c r="G97" s="217"/>
      <c r="H97" s="242"/>
      <c r="I97" s="217"/>
      <c r="J97" s="217"/>
      <c r="K97" s="217"/>
      <c r="L97" s="213"/>
      <c r="M97" s="217"/>
      <c r="N97" s="242"/>
      <c r="O97" s="213"/>
      <c r="P97" s="217"/>
      <c r="Q97" s="242"/>
      <c r="R97" s="213"/>
      <c r="S97" s="217"/>
      <c r="T97" s="242"/>
      <c r="U97" s="213"/>
      <c r="V97" s="217"/>
      <c r="W97" s="242"/>
      <c r="X97" s="213"/>
      <c r="Y97" s="217"/>
      <c r="Z97" s="242"/>
      <c r="AA97" s="213"/>
      <c r="AB97" s="217"/>
      <c r="AC97" s="242"/>
      <c r="AD97" s="213"/>
      <c r="AE97" s="217"/>
      <c r="AF97" s="242"/>
      <c r="AG97" s="213"/>
      <c r="AH97" s="217"/>
      <c r="AI97" s="242"/>
      <c r="AJ97" s="213"/>
      <c r="AK97" s="217"/>
      <c r="AL97" s="242"/>
      <c r="AM97" s="213"/>
      <c r="AN97" s="217"/>
      <c r="AO97" s="242"/>
      <c r="AP97" s="213"/>
      <c r="AQ97" s="217"/>
      <c r="AR97" s="242"/>
      <c r="AS97" s="213"/>
      <c r="AT97" s="217"/>
      <c r="AU97" s="242"/>
      <c r="AV97" s="213"/>
      <c r="AW97" s="217"/>
      <c r="AX97" s="242"/>
      <c r="AY97" s="213"/>
      <c r="AZ97" s="217"/>
      <c r="BA97" s="242"/>
      <c r="BB97" s="213"/>
      <c r="BC97" s="217"/>
      <c r="BD97" s="242"/>
      <c r="BE97" s="213"/>
      <c r="BF97" s="217"/>
      <c r="BG97" s="242"/>
      <c r="BH97" s="213"/>
      <c r="BI97" s="217"/>
      <c r="BJ97" s="242"/>
      <c r="BK97" s="213"/>
      <c r="BL97" s="217"/>
      <c r="BM97" s="242"/>
      <c r="BN97" s="213"/>
      <c r="BO97" s="217"/>
      <c r="BP97" s="242"/>
      <c r="BQ97" s="213"/>
      <c r="BR97" s="217"/>
      <c r="BS97" s="242"/>
      <c r="BT97" s="213"/>
      <c r="BU97" s="217"/>
      <c r="BV97" s="242"/>
      <c r="BW97" s="213"/>
      <c r="BX97" s="217"/>
      <c r="BY97" s="242"/>
    </row>
    <row r="98" spans="3:77" ht="13.5" customHeight="1" x14ac:dyDescent="0.25">
      <c r="C98" s="213"/>
      <c r="D98" s="217"/>
      <c r="E98" s="217"/>
      <c r="F98" s="213"/>
      <c r="G98" s="217"/>
      <c r="H98" s="242"/>
      <c r="I98" s="217"/>
      <c r="J98" s="217"/>
      <c r="K98" s="217"/>
      <c r="L98" s="213"/>
      <c r="M98" s="217"/>
      <c r="N98" s="242"/>
      <c r="O98" s="213"/>
      <c r="P98" s="217"/>
      <c r="Q98" s="242"/>
      <c r="R98" s="213"/>
      <c r="S98" s="217"/>
      <c r="T98" s="242"/>
      <c r="U98" s="213"/>
      <c r="V98" s="217"/>
      <c r="W98" s="242"/>
      <c r="X98" s="213"/>
      <c r="Y98" s="217"/>
      <c r="Z98" s="242"/>
      <c r="AA98" s="213"/>
      <c r="AB98" s="217"/>
      <c r="AC98" s="242"/>
      <c r="AD98" s="213"/>
      <c r="AE98" s="217"/>
      <c r="AF98" s="242"/>
      <c r="AG98" s="213"/>
      <c r="AH98" s="217"/>
      <c r="AI98" s="242"/>
      <c r="AJ98" s="213"/>
      <c r="AK98" s="217"/>
      <c r="AL98" s="242"/>
      <c r="AM98" s="213"/>
      <c r="AN98" s="217"/>
      <c r="AO98" s="242"/>
      <c r="AP98" s="213"/>
      <c r="AQ98" s="217"/>
      <c r="AR98" s="242"/>
      <c r="AS98" s="213"/>
      <c r="AT98" s="217"/>
      <c r="AU98" s="242"/>
      <c r="AV98" s="213"/>
      <c r="AW98" s="217"/>
      <c r="AX98" s="242"/>
      <c r="AY98" s="213"/>
      <c r="AZ98" s="217"/>
      <c r="BA98" s="242"/>
      <c r="BB98" s="213"/>
      <c r="BC98" s="217"/>
      <c r="BD98" s="242"/>
      <c r="BE98" s="213"/>
      <c r="BF98" s="217"/>
      <c r="BG98" s="242"/>
      <c r="BH98" s="213"/>
      <c r="BI98" s="217"/>
      <c r="BJ98" s="242"/>
      <c r="BK98" s="213"/>
      <c r="BL98" s="217"/>
      <c r="BM98" s="242"/>
      <c r="BN98" s="213"/>
      <c r="BO98" s="217"/>
      <c r="BP98" s="242"/>
      <c r="BQ98" s="213"/>
      <c r="BR98" s="217"/>
      <c r="BS98" s="242"/>
      <c r="BT98" s="213"/>
      <c r="BU98" s="217"/>
      <c r="BV98" s="242"/>
      <c r="BW98" s="213"/>
      <c r="BX98" s="217"/>
      <c r="BY98" s="242"/>
    </row>
    <row r="99" spans="3:77" ht="13.5" customHeight="1" x14ac:dyDescent="0.25">
      <c r="C99" s="213"/>
      <c r="D99" s="217"/>
      <c r="E99" s="217"/>
      <c r="F99" s="213"/>
      <c r="G99" s="217"/>
      <c r="H99" s="242"/>
      <c r="I99" s="217"/>
      <c r="J99" s="217"/>
      <c r="K99" s="217"/>
      <c r="L99" s="213"/>
      <c r="M99" s="217"/>
      <c r="N99" s="242"/>
      <c r="O99" s="213"/>
      <c r="P99" s="217"/>
      <c r="Q99" s="242"/>
      <c r="R99" s="213"/>
      <c r="S99" s="217"/>
      <c r="T99" s="242"/>
      <c r="U99" s="213"/>
      <c r="V99" s="217"/>
      <c r="W99" s="242"/>
      <c r="X99" s="213"/>
      <c r="Y99" s="217"/>
      <c r="Z99" s="242"/>
      <c r="AA99" s="213"/>
      <c r="AB99" s="217"/>
      <c r="AC99" s="242"/>
      <c r="AD99" s="213"/>
      <c r="AE99" s="217"/>
      <c r="AF99" s="242"/>
      <c r="AG99" s="213"/>
      <c r="AH99" s="217"/>
      <c r="AI99" s="242"/>
      <c r="AJ99" s="213"/>
      <c r="AK99" s="217"/>
      <c r="AL99" s="242"/>
      <c r="AM99" s="213"/>
      <c r="AN99" s="217"/>
      <c r="AO99" s="242"/>
      <c r="AP99" s="213"/>
      <c r="AQ99" s="217"/>
      <c r="AR99" s="242"/>
      <c r="AS99" s="213"/>
      <c r="AT99" s="217"/>
      <c r="AU99" s="242"/>
      <c r="AV99" s="213"/>
      <c r="AW99" s="217"/>
      <c r="AX99" s="242"/>
      <c r="AY99" s="213"/>
      <c r="AZ99" s="217"/>
      <c r="BA99" s="242"/>
      <c r="BB99" s="213"/>
      <c r="BC99" s="217"/>
      <c r="BD99" s="242"/>
      <c r="BE99" s="213"/>
      <c r="BF99" s="217"/>
      <c r="BG99" s="242"/>
      <c r="BH99" s="213"/>
      <c r="BI99" s="217"/>
      <c r="BJ99" s="242"/>
      <c r="BK99" s="213"/>
      <c r="BL99" s="217"/>
      <c r="BM99" s="242"/>
      <c r="BN99" s="213"/>
      <c r="BO99" s="217"/>
      <c r="BP99" s="242"/>
      <c r="BQ99" s="213"/>
      <c r="BR99" s="217"/>
      <c r="BS99" s="242"/>
      <c r="BT99" s="213"/>
      <c r="BU99" s="217"/>
      <c r="BV99" s="242"/>
      <c r="BW99" s="213"/>
      <c r="BX99" s="217"/>
      <c r="BY99" s="242"/>
    </row>
    <row r="100" spans="3:77" ht="13.5" customHeight="1" x14ac:dyDescent="0.25">
      <c r="C100" s="213"/>
      <c r="D100" s="217"/>
      <c r="E100" s="217"/>
      <c r="F100" s="213"/>
      <c r="G100" s="217"/>
      <c r="H100" s="242"/>
      <c r="I100" s="217"/>
      <c r="J100" s="217"/>
      <c r="K100" s="217"/>
      <c r="L100" s="213"/>
      <c r="M100" s="217"/>
      <c r="N100" s="242"/>
      <c r="O100" s="213"/>
      <c r="P100" s="217"/>
      <c r="Q100" s="242"/>
      <c r="R100" s="213"/>
      <c r="S100" s="217"/>
      <c r="T100" s="242"/>
      <c r="U100" s="213"/>
      <c r="V100" s="217"/>
      <c r="W100" s="242"/>
      <c r="X100" s="213"/>
      <c r="Y100" s="217"/>
      <c r="Z100" s="242"/>
      <c r="AA100" s="213"/>
      <c r="AB100" s="217"/>
      <c r="AC100" s="242"/>
      <c r="AD100" s="213"/>
      <c r="AE100" s="217"/>
      <c r="AF100" s="242"/>
      <c r="AG100" s="213"/>
      <c r="AH100" s="217"/>
      <c r="AI100" s="242"/>
      <c r="AJ100" s="213"/>
      <c r="AK100" s="217"/>
      <c r="AL100" s="242"/>
      <c r="AM100" s="213"/>
      <c r="AN100" s="217"/>
      <c r="AO100" s="242"/>
      <c r="AP100" s="213"/>
      <c r="AQ100" s="217"/>
      <c r="AR100" s="242"/>
      <c r="AS100" s="213"/>
      <c r="AT100" s="217"/>
      <c r="AU100" s="242"/>
      <c r="AV100" s="213"/>
      <c r="AW100" s="217"/>
      <c r="AX100" s="242"/>
      <c r="AY100" s="213"/>
      <c r="AZ100" s="217"/>
      <c r="BA100" s="242"/>
      <c r="BB100" s="213"/>
      <c r="BC100" s="217"/>
      <c r="BD100" s="242"/>
      <c r="BE100" s="213"/>
      <c r="BF100" s="217"/>
      <c r="BG100" s="242"/>
      <c r="BH100" s="213"/>
      <c r="BI100" s="217"/>
      <c r="BJ100" s="242"/>
      <c r="BK100" s="213"/>
      <c r="BL100" s="217"/>
      <c r="BM100" s="242"/>
      <c r="BN100" s="213"/>
      <c r="BO100" s="217"/>
      <c r="BP100" s="242"/>
      <c r="BQ100" s="213"/>
      <c r="BR100" s="217"/>
      <c r="BS100" s="242"/>
      <c r="BT100" s="213"/>
      <c r="BU100" s="217"/>
      <c r="BV100" s="242"/>
      <c r="BW100" s="213"/>
      <c r="BX100" s="217"/>
      <c r="BY100" s="242"/>
    </row>
    <row r="101" spans="3:77" ht="13.5" customHeight="1" x14ac:dyDescent="0.25">
      <c r="C101" s="213"/>
      <c r="D101" s="217"/>
      <c r="E101" s="217"/>
      <c r="F101" s="213"/>
      <c r="G101" s="217"/>
      <c r="H101" s="242"/>
      <c r="I101" s="217"/>
      <c r="J101" s="217"/>
      <c r="K101" s="217"/>
      <c r="L101" s="213"/>
      <c r="M101" s="217"/>
      <c r="N101" s="242"/>
      <c r="O101" s="213"/>
      <c r="P101" s="217"/>
      <c r="Q101" s="242"/>
      <c r="R101" s="213"/>
      <c r="S101" s="217"/>
      <c r="T101" s="242"/>
      <c r="U101" s="213"/>
      <c r="V101" s="217"/>
      <c r="W101" s="242"/>
      <c r="X101" s="213"/>
      <c r="Y101" s="217"/>
      <c r="Z101" s="242"/>
      <c r="AA101" s="213"/>
      <c r="AB101" s="217"/>
      <c r="AC101" s="242"/>
      <c r="AD101" s="213"/>
      <c r="AE101" s="217"/>
      <c r="AF101" s="242"/>
      <c r="AG101" s="213"/>
      <c r="AH101" s="217"/>
      <c r="AI101" s="242"/>
      <c r="AJ101" s="213"/>
      <c r="AK101" s="217"/>
      <c r="AL101" s="242"/>
      <c r="AM101" s="213"/>
      <c r="AN101" s="217"/>
      <c r="AO101" s="242"/>
      <c r="AP101" s="213"/>
      <c r="AQ101" s="217"/>
      <c r="AR101" s="242"/>
      <c r="AS101" s="213"/>
      <c r="AT101" s="217"/>
      <c r="AU101" s="242"/>
      <c r="AV101" s="213"/>
      <c r="AW101" s="217"/>
      <c r="AX101" s="242"/>
      <c r="AY101" s="213"/>
      <c r="AZ101" s="217"/>
      <c r="BA101" s="242"/>
      <c r="BB101" s="213"/>
      <c r="BC101" s="217"/>
      <c r="BD101" s="242"/>
      <c r="BE101" s="213"/>
      <c r="BF101" s="217"/>
      <c r="BG101" s="242"/>
      <c r="BH101" s="213"/>
      <c r="BI101" s="217"/>
      <c r="BJ101" s="242"/>
      <c r="BK101" s="213"/>
      <c r="BL101" s="217"/>
      <c r="BM101" s="242"/>
      <c r="BN101" s="213"/>
      <c r="BO101" s="217"/>
      <c r="BP101" s="242"/>
      <c r="BQ101" s="213"/>
      <c r="BR101" s="217"/>
      <c r="BS101" s="242"/>
      <c r="BT101" s="213"/>
      <c r="BU101" s="217"/>
      <c r="BV101" s="242"/>
      <c r="BW101" s="213"/>
      <c r="BX101" s="217"/>
      <c r="BY101" s="242"/>
    </row>
    <row r="102" spans="3:77" ht="13.5" customHeight="1" x14ac:dyDescent="0.25">
      <c r="C102" s="213"/>
      <c r="D102" s="217"/>
      <c r="E102" s="217"/>
      <c r="F102" s="213"/>
      <c r="G102" s="217"/>
      <c r="H102" s="242"/>
      <c r="I102" s="217"/>
      <c r="J102" s="217"/>
      <c r="K102" s="217"/>
      <c r="L102" s="213"/>
      <c r="M102" s="217"/>
      <c r="N102" s="242"/>
      <c r="O102" s="213"/>
      <c r="P102" s="217"/>
      <c r="Q102" s="242"/>
      <c r="R102" s="213"/>
      <c r="S102" s="217"/>
      <c r="T102" s="242"/>
      <c r="U102" s="213"/>
      <c r="V102" s="217"/>
      <c r="W102" s="242"/>
      <c r="X102" s="213"/>
      <c r="Y102" s="217"/>
      <c r="Z102" s="242"/>
      <c r="AA102" s="213"/>
      <c r="AB102" s="217"/>
      <c r="AC102" s="242"/>
      <c r="AD102" s="213"/>
      <c r="AE102" s="217"/>
      <c r="AF102" s="242"/>
      <c r="AG102" s="213"/>
      <c r="AH102" s="217"/>
      <c r="AI102" s="242"/>
      <c r="AJ102" s="213"/>
      <c r="AK102" s="217"/>
      <c r="AL102" s="242"/>
      <c r="AM102" s="213"/>
      <c r="AN102" s="217"/>
      <c r="AO102" s="242"/>
      <c r="AP102" s="213"/>
      <c r="AQ102" s="217"/>
      <c r="AR102" s="242"/>
      <c r="AS102" s="213"/>
      <c r="AT102" s="217"/>
      <c r="AU102" s="242"/>
      <c r="AV102" s="213"/>
      <c r="AW102" s="217"/>
      <c r="AX102" s="242"/>
      <c r="AY102" s="213"/>
      <c r="AZ102" s="217"/>
      <c r="BA102" s="242"/>
      <c r="BB102" s="213"/>
      <c r="BC102" s="217"/>
      <c r="BD102" s="242"/>
      <c r="BE102" s="213"/>
      <c r="BF102" s="217"/>
      <c r="BG102" s="242"/>
      <c r="BH102" s="213"/>
      <c r="BI102" s="217"/>
      <c r="BJ102" s="242"/>
      <c r="BK102" s="213"/>
      <c r="BL102" s="217"/>
      <c r="BM102" s="242"/>
      <c r="BN102" s="213"/>
      <c r="BO102" s="217"/>
      <c r="BP102" s="242"/>
      <c r="BQ102" s="213"/>
      <c r="BR102" s="217"/>
      <c r="BS102" s="242"/>
      <c r="BT102" s="213"/>
      <c r="BU102" s="217"/>
      <c r="BV102" s="242"/>
      <c r="BW102" s="213"/>
      <c r="BX102" s="217"/>
      <c r="BY102" s="242"/>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info_parties!$A$1:$A$76</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DCDCDC"/>
  </sheetPr>
  <dimension ref="A1:JB206"/>
  <sheetViews>
    <sheetView zoomScaleNormal="100" workbookViewId="0">
      <pane xSplit="2" ySplit="10" topLeftCell="C11" activePane="bottomRight" state="frozen"/>
      <selection activeCell="F22" sqref="F22"/>
      <selection pane="topRight" activeCell="F22" sqref="F22"/>
      <selection pane="bottomLeft" activeCell="F22" sqref="F22"/>
      <selection pane="bottomRight"/>
    </sheetView>
  </sheetViews>
  <sheetFormatPr defaultColWidth="5.6328125" defaultRowHeight="13.5" customHeight="1" x14ac:dyDescent="0.25"/>
  <cols>
    <col min="1" max="1" width="11.453125" style="179" customWidth="1"/>
    <col min="2" max="2" width="22.90625" style="179" customWidth="1"/>
    <col min="3" max="3" width="11.453125" style="179" customWidth="1"/>
    <col min="4" max="4" width="5.6328125" style="179"/>
    <col min="5" max="5" width="11.453125" style="179" customWidth="1"/>
    <col min="6" max="6" width="6" style="179" bestFit="1" customWidth="1"/>
    <col min="7" max="10" width="5.6328125" style="179"/>
    <col min="11" max="11" width="11.453125" style="179" customWidth="1"/>
    <col min="12" max="16" width="5.6328125" style="179"/>
    <col min="17" max="17" width="11.453125" style="179" customWidth="1"/>
    <col min="18" max="22" width="5.6328125" style="179"/>
    <col min="23" max="23" width="11.453125" style="179" customWidth="1"/>
    <col min="24" max="24" width="5.6328125" style="179"/>
    <col min="25" max="25" width="11.453125" style="179" customWidth="1"/>
    <col min="26" max="28" width="5.6328125" style="179"/>
    <col min="29" max="29" width="6.90625" style="179" bestFit="1" customWidth="1"/>
    <col min="30" max="30" width="5.6328125" style="179"/>
    <col min="31" max="31" width="11.453125" style="179" customWidth="1"/>
    <col min="32" max="36" width="5.6328125" style="179"/>
    <col min="37" max="37" width="11.453125" style="179" customWidth="1"/>
    <col min="38" max="42" width="5.6328125" style="179"/>
    <col min="43" max="43" width="11.453125" style="179" customWidth="1"/>
    <col min="44" max="44" width="5.6328125" style="179"/>
    <col min="45" max="45" width="11.453125" style="179" customWidth="1"/>
    <col min="46" max="46" width="6.36328125" style="179" bestFit="1" customWidth="1"/>
    <col min="47" max="48" width="5.6328125" style="179"/>
    <col min="49" max="49" width="6" style="179" bestFit="1" customWidth="1"/>
    <col min="50" max="50" width="5.6328125" style="179"/>
    <col min="51" max="51" width="11.453125" style="179" customWidth="1"/>
    <col min="52" max="56" width="5.6328125" style="179"/>
    <col min="57" max="57" width="11.453125" style="179" customWidth="1"/>
    <col min="58" max="62" width="5.6328125" style="179"/>
    <col min="63" max="63" width="11.453125" style="179" customWidth="1"/>
    <col min="64" max="64" width="5.6328125" style="179"/>
    <col min="65" max="65" width="11.453125" style="179" customWidth="1"/>
    <col min="66" max="66" width="7.36328125" style="179" bestFit="1" customWidth="1"/>
    <col min="67" max="70" width="5.6328125" style="179"/>
    <col min="71" max="71" width="11.453125" style="179" customWidth="1"/>
    <col min="72" max="76" width="5.6328125" style="179"/>
    <col min="77" max="77" width="11.453125" style="179" customWidth="1"/>
    <col min="78" max="82" width="5.6328125" style="179"/>
    <col min="83" max="83" width="11.453125" style="179" customWidth="1"/>
    <col min="84" max="84" width="5.6328125" style="179"/>
    <col min="85" max="85" width="11.453125" style="179" customWidth="1"/>
    <col min="86" max="90" width="5.6328125" style="179"/>
    <col min="91" max="91" width="11.453125" style="179" customWidth="1"/>
    <col min="92" max="96" width="5.6328125" style="179"/>
    <col min="97" max="97" width="11.453125" style="179" customWidth="1"/>
    <col min="98" max="102" width="5.6328125" style="179"/>
    <col min="103" max="103" width="11.453125" style="179" customWidth="1"/>
    <col min="104" max="104" width="5.6328125" style="179"/>
    <col min="105" max="105" width="11.453125" style="179" customWidth="1"/>
    <col min="106" max="110" width="5.6328125" style="179"/>
    <col min="111" max="111" width="11.453125" style="179" customWidth="1"/>
    <col min="112" max="116" width="5.6328125" style="179"/>
    <col min="117" max="117" width="11.453125" style="179" customWidth="1"/>
    <col min="118" max="122" width="5.6328125" style="179"/>
    <col min="123" max="123" width="11.453125" style="179" customWidth="1"/>
    <col min="124" max="124" width="5.6328125" style="179"/>
    <col min="125" max="125" width="11.453125" style="179" customWidth="1"/>
    <col min="126" max="130" width="5.6328125" style="179"/>
    <col min="131" max="131" width="11.453125" style="179" customWidth="1"/>
    <col min="132" max="136" width="5.6328125" style="179"/>
    <col min="137" max="137" width="11.453125" style="179" customWidth="1"/>
    <col min="138" max="142" width="5.6328125" style="179"/>
    <col min="143" max="143" width="11.453125" style="179" customWidth="1"/>
    <col min="144" max="144" width="5.6328125" style="179"/>
    <col min="145" max="145" width="11.453125" style="179" customWidth="1"/>
    <col min="146" max="150" width="5.6328125" style="179"/>
    <col min="151" max="151" width="11.453125" style="179" customWidth="1"/>
    <col min="152" max="156" width="5.6328125" style="179"/>
    <col min="157" max="157" width="11.453125" style="179" customWidth="1"/>
    <col min="158" max="162" width="5.6328125" style="179"/>
    <col min="163" max="163" width="11.453125" style="179" customWidth="1"/>
    <col min="164" max="182" width="5.6328125" style="179"/>
    <col min="183" max="183" width="11.453125" style="179" customWidth="1"/>
    <col min="184" max="190" width="5.6328125" style="179"/>
    <col min="191" max="191" width="11.453125" style="179" customWidth="1"/>
    <col min="192" max="196" width="5.6328125" style="179"/>
    <col min="197" max="197" width="11.453125" style="179" customWidth="1"/>
    <col min="198" max="202" width="5.6328125" style="179"/>
    <col min="203" max="203" width="11.453125" style="179" customWidth="1"/>
    <col min="204" max="204" width="5.6328125" style="179"/>
    <col min="205" max="205" width="11.453125" style="179" customWidth="1"/>
    <col min="206" max="210" width="5.6328125" style="179"/>
    <col min="211" max="211" width="11.453125" style="179" customWidth="1"/>
    <col min="212" max="216" width="5.6328125" style="179"/>
    <col min="217" max="217" width="11.453125" style="179" customWidth="1"/>
    <col min="218" max="222" width="5.6328125" style="179"/>
    <col min="223" max="223" width="11.453125" style="179" customWidth="1"/>
    <col min="224" max="224" width="5.6328125" style="179"/>
    <col min="225" max="226" width="11.453125" style="179" customWidth="1"/>
    <col min="227" max="230" width="5.6328125" style="179"/>
    <col min="231" max="231" width="11.453125" style="179" customWidth="1"/>
    <col min="232" max="236" width="5.6328125" style="179"/>
    <col min="237" max="237" width="11.453125" style="179" customWidth="1"/>
    <col min="238" max="242" width="5.6328125" style="179"/>
    <col min="243" max="243" width="11.453125" style="179" customWidth="1"/>
    <col min="244" max="244" width="5.6328125" style="179"/>
    <col min="245" max="245" width="11.453125" style="179" customWidth="1"/>
    <col min="246" max="250" width="5.6328125" style="179"/>
    <col min="251" max="251" width="11.453125" style="179" customWidth="1"/>
    <col min="252" max="256" width="5.6328125" style="179"/>
    <col min="257" max="257" width="11.453125" style="179" customWidth="1"/>
    <col min="258" max="16384" width="5.6328125" style="179"/>
  </cols>
  <sheetData>
    <row r="1" spans="1:262" s="198" customFormat="1" ht="13.5" customHeight="1" x14ac:dyDescent="0.25">
      <c r="A1" s="198" t="s">
        <v>19</v>
      </c>
      <c r="C1" s="199"/>
      <c r="K1" s="200"/>
      <c r="P1" s="201"/>
      <c r="W1" s="199"/>
      <c r="AE1" s="200"/>
      <c r="AJ1" s="201"/>
      <c r="AQ1" s="199"/>
      <c r="AY1" s="200"/>
      <c r="BD1" s="201"/>
      <c r="BK1" s="199"/>
      <c r="BS1" s="200"/>
      <c r="BX1" s="201"/>
      <c r="CE1" s="199"/>
      <c r="CM1" s="200"/>
      <c r="CR1" s="201"/>
      <c r="CY1" s="199"/>
      <c r="DG1" s="200"/>
      <c r="DL1" s="201"/>
      <c r="DS1" s="199"/>
      <c r="EA1" s="200"/>
      <c r="EF1" s="201"/>
      <c r="EM1" s="199"/>
      <c r="EU1" s="200"/>
      <c r="EZ1" s="201"/>
      <c r="FG1" s="199"/>
      <c r="FO1" s="200"/>
      <c r="FT1" s="201"/>
      <c r="GA1" s="199"/>
      <c r="GI1" s="200"/>
      <c r="GN1" s="201"/>
      <c r="GU1" s="199"/>
      <c r="HC1" s="200"/>
      <c r="HH1" s="201"/>
      <c r="HO1" s="199"/>
      <c r="HW1" s="200"/>
      <c r="IB1" s="201"/>
      <c r="II1" s="199"/>
      <c r="IQ1" s="200"/>
      <c r="IV1" s="201"/>
    </row>
    <row r="2" spans="1:262" s="198" customFormat="1" ht="13.5" customHeight="1" x14ac:dyDescent="0.25">
      <c r="A2" s="198" t="s">
        <v>129</v>
      </c>
      <c r="C2" s="199"/>
      <c r="K2" s="200"/>
      <c r="P2" s="201"/>
      <c r="W2" s="199"/>
      <c r="AE2" s="200"/>
      <c r="AJ2" s="201"/>
      <c r="AQ2" s="199"/>
      <c r="AY2" s="200"/>
      <c r="BD2" s="201"/>
      <c r="BK2" s="199"/>
      <c r="BS2" s="200"/>
      <c r="BX2" s="201"/>
      <c r="CE2" s="199"/>
      <c r="CM2" s="200"/>
      <c r="CR2" s="201"/>
      <c r="CY2" s="199"/>
      <c r="DG2" s="200"/>
      <c r="DL2" s="201"/>
      <c r="DS2" s="199"/>
      <c r="EA2" s="200"/>
      <c r="EF2" s="201"/>
      <c r="EM2" s="199"/>
      <c r="EU2" s="200"/>
      <c r="EZ2" s="201"/>
      <c r="FG2" s="199"/>
      <c r="FO2" s="200"/>
      <c r="FT2" s="201"/>
      <c r="GA2" s="199"/>
      <c r="GI2" s="200"/>
      <c r="GN2" s="201"/>
      <c r="GU2" s="199"/>
      <c r="HC2" s="200"/>
      <c r="HH2" s="201"/>
      <c r="HO2" s="199"/>
      <c r="HW2" s="200"/>
      <c r="IB2" s="201"/>
      <c r="II2" s="199"/>
      <c r="IQ2" s="200"/>
      <c r="IV2" s="201"/>
    </row>
    <row r="3" spans="1:262" ht="13.5" customHeight="1" x14ac:dyDescent="0.25">
      <c r="A3" s="179" t="s">
        <v>21</v>
      </c>
      <c r="C3" s="180"/>
      <c r="K3" s="202"/>
      <c r="P3" s="203"/>
      <c r="W3" s="180"/>
      <c r="AE3" s="202"/>
      <c r="AJ3" s="203"/>
      <c r="AQ3" s="180"/>
      <c r="AY3" s="202"/>
      <c r="BD3" s="203"/>
      <c r="BK3" s="180"/>
      <c r="BS3" s="202"/>
      <c r="BX3" s="203"/>
      <c r="CE3" s="180"/>
      <c r="CM3" s="202"/>
      <c r="CR3" s="203"/>
      <c r="CY3" s="180"/>
      <c r="DG3" s="202"/>
      <c r="DL3" s="203"/>
      <c r="DS3" s="180"/>
      <c r="EA3" s="202"/>
      <c r="EF3" s="203"/>
      <c r="EM3" s="180"/>
      <c r="EU3" s="202"/>
      <c r="EZ3" s="203"/>
      <c r="FG3" s="180"/>
      <c r="FO3" s="202"/>
      <c r="FT3" s="203"/>
      <c r="GA3" s="180"/>
      <c r="GI3" s="202"/>
      <c r="GN3" s="203"/>
      <c r="GU3" s="180"/>
      <c r="HC3" s="202"/>
      <c r="HH3" s="203"/>
      <c r="HO3" s="180"/>
      <c r="HW3" s="202"/>
      <c r="IB3" s="203"/>
      <c r="II3" s="180"/>
      <c r="IQ3" s="202"/>
      <c r="IV3" s="203"/>
    </row>
    <row r="4" spans="1:262" s="185" customFormat="1" ht="13.5" customHeight="1" x14ac:dyDescent="0.25">
      <c r="A4" s="204" t="s">
        <v>22</v>
      </c>
      <c r="C4" s="192"/>
      <c r="K4" s="205"/>
      <c r="P4" s="206"/>
      <c r="W4" s="192"/>
      <c r="AE4" s="205"/>
      <c r="AJ4" s="206"/>
      <c r="AQ4" s="192"/>
      <c r="AY4" s="205"/>
      <c r="BD4" s="206"/>
      <c r="BK4" s="192"/>
      <c r="BS4" s="205"/>
      <c r="BX4" s="206"/>
      <c r="CE4" s="192"/>
      <c r="CM4" s="205"/>
      <c r="CR4" s="206"/>
      <c r="CY4" s="192"/>
      <c r="DG4" s="205"/>
      <c r="DL4" s="206"/>
      <c r="DS4" s="192"/>
      <c r="EA4" s="205"/>
      <c r="EF4" s="206"/>
      <c r="EM4" s="192"/>
      <c r="EU4" s="205"/>
      <c r="EZ4" s="206"/>
      <c r="FG4" s="192"/>
      <c r="FO4" s="205"/>
      <c r="FT4" s="206"/>
      <c r="GA4" s="192"/>
      <c r="GI4" s="205"/>
      <c r="GN4" s="206"/>
      <c r="GU4" s="192"/>
      <c r="HC4" s="205"/>
      <c r="HH4" s="206"/>
      <c r="HO4" s="192"/>
      <c r="HW4" s="205"/>
      <c r="IB4" s="206"/>
      <c r="II4" s="192"/>
      <c r="IQ4" s="205"/>
      <c r="IV4" s="206"/>
    </row>
    <row r="5" spans="1:262" s="185" customFormat="1" ht="13.5" customHeight="1" x14ac:dyDescent="0.25">
      <c r="A5" s="204" t="s">
        <v>23</v>
      </c>
      <c r="C5" s="192"/>
      <c r="K5" s="205"/>
      <c r="P5" s="206"/>
      <c r="W5" s="192"/>
      <c r="AE5" s="205"/>
      <c r="AJ5" s="206"/>
      <c r="AQ5" s="192"/>
      <c r="AY5" s="205"/>
      <c r="BD5" s="206"/>
      <c r="BK5" s="192"/>
      <c r="BS5" s="205"/>
      <c r="BX5" s="206"/>
      <c r="CE5" s="192"/>
      <c r="CM5" s="205"/>
      <c r="CR5" s="206"/>
      <c r="CY5" s="192"/>
      <c r="DG5" s="205"/>
      <c r="DL5" s="206"/>
      <c r="DS5" s="192"/>
      <c r="EA5" s="205"/>
      <c r="EF5" s="206"/>
      <c r="EM5" s="192"/>
      <c r="EU5" s="205"/>
      <c r="EZ5" s="206"/>
      <c r="FG5" s="192"/>
      <c r="FO5" s="205"/>
      <c r="FT5" s="206"/>
      <c r="GA5" s="192"/>
      <c r="GI5" s="205"/>
      <c r="GN5" s="206"/>
      <c r="GU5" s="192"/>
      <c r="HC5" s="205"/>
      <c r="HH5" s="206"/>
      <c r="HO5" s="192"/>
      <c r="HW5" s="205"/>
      <c r="IB5" s="206"/>
      <c r="II5" s="192"/>
      <c r="IQ5" s="205"/>
      <c r="IV5" s="206"/>
    </row>
    <row r="6" spans="1:262" s="187" customFormat="1" ht="13.5" customHeight="1" x14ac:dyDescent="0.25">
      <c r="A6" s="207" t="s">
        <v>60</v>
      </c>
      <c r="C6" s="208"/>
      <c r="K6" s="209"/>
      <c r="P6" s="210"/>
      <c r="W6" s="211"/>
      <c r="AE6" s="209"/>
      <c r="AJ6" s="210"/>
      <c r="AQ6" s="212"/>
      <c r="AY6" s="209"/>
      <c r="BD6" s="210"/>
      <c r="BK6" s="212"/>
      <c r="BS6" s="209"/>
      <c r="BX6" s="210"/>
      <c r="CE6" s="208"/>
      <c r="CM6" s="209"/>
      <c r="CR6" s="210"/>
      <c r="CY6" s="208"/>
      <c r="DG6" s="209"/>
      <c r="DL6" s="210"/>
      <c r="DS6" s="208"/>
      <c r="EA6" s="209"/>
      <c r="EF6" s="210"/>
      <c r="EM6" s="208"/>
      <c r="EU6" s="209"/>
      <c r="EZ6" s="210"/>
      <c r="FG6" s="208"/>
      <c r="FO6" s="209"/>
      <c r="FT6" s="210"/>
      <c r="GA6" s="208"/>
      <c r="GI6" s="209"/>
      <c r="GN6" s="210"/>
      <c r="GU6" s="208"/>
      <c r="HC6" s="209"/>
      <c r="HH6" s="210"/>
      <c r="HO6" s="208"/>
      <c r="HW6" s="209"/>
      <c r="IB6" s="210"/>
      <c r="II6" s="208"/>
      <c r="IQ6" s="209"/>
      <c r="IV6" s="210"/>
    </row>
    <row r="7" spans="1:262" s="185" customFormat="1" ht="13.5" customHeight="1" x14ac:dyDescent="0.25">
      <c r="A7" s="204" t="s">
        <v>24</v>
      </c>
      <c r="C7" s="192"/>
      <c r="K7" s="205"/>
      <c r="P7" s="206"/>
      <c r="W7" s="192"/>
      <c r="AE7" s="205"/>
      <c r="AJ7" s="206"/>
      <c r="AQ7" s="192"/>
      <c r="AY7" s="205"/>
      <c r="BD7" s="206"/>
      <c r="BK7" s="192"/>
      <c r="BS7" s="205"/>
      <c r="BX7" s="206"/>
      <c r="CE7" s="192"/>
      <c r="CM7" s="205"/>
      <c r="CR7" s="206"/>
      <c r="CY7" s="192"/>
      <c r="DG7" s="205"/>
      <c r="DL7" s="206"/>
      <c r="DS7" s="192"/>
      <c r="EA7" s="205"/>
      <c r="EF7" s="206"/>
      <c r="EM7" s="192"/>
      <c r="EU7" s="205"/>
      <c r="EZ7" s="206"/>
      <c r="FG7" s="192"/>
      <c r="FO7" s="205"/>
      <c r="FT7" s="206"/>
      <c r="GA7" s="192"/>
      <c r="GI7" s="205"/>
      <c r="GN7" s="206"/>
      <c r="GU7" s="192"/>
      <c r="HC7" s="205"/>
      <c r="HH7" s="206"/>
      <c r="HO7" s="192"/>
      <c r="HW7" s="205"/>
      <c r="IB7" s="206"/>
      <c r="II7" s="192"/>
      <c r="IQ7" s="205"/>
      <c r="IV7" s="206"/>
    </row>
    <row r="8" spans="1:262" s="187" customFormat="1" ht="13.5" customHeight="1" x14ac:dyDescent="0.25">
      <c r="A8" s="207" t="s">
        <v>61</v>
      </c>
      <c r="C8" s="208"/>
      <c r="K8" s="209"/>
      <c r="P8" s="210"/>
      <c r="W8" s="211"/>
      <c r="AE8" s="209"/>
      <c r="AJ8" s="210"/>
      <c r="AQ8" s="212"/>
      <c r="AY8" s="209"/>
      <c r="BD8" s="210"/>
      <c r="BK8" s="212"/>
      <c r="BS8" s="209"/>
      <c r="BX8" s="210"/>
      <c r="CE8" s="208"/>
      <c r="CM8" s="209"/>
      <c r="CR8" s="210"/>
      <c r="CY8" s="208"/>
      <c r="DG8" s="209"/>
      <c r="DL8" s="210"/>
      <c r="DS8" s="208"/>
      <c r="EA8" s="209"/>
      <c r="EF8" s="210"/>
      <c r="EM8" s="208"/>
      <c r="EU8" s="209"/>
      <c r="EZ8" s="210"/>
      <c r="FG8" s="208"/>
      <c r="FO8" s="209"/>
      <c r="FT8" s="210"/>
      <c r="GA8" s="208"/>
      <c r="GI8" s="209"/>
      <c r="GN8" s="210"/>
      <c r="GU8" s="208"/>
      <c r="HC8" s="209"/>
      <c r="HH8" s="210"/>
      <c r="HO8" s="208"/>
      <c r="HW8" s="209"/>
      <c r="IB8" s="210"/>
      <c r="II8" s="208"/>
      <c r="IQ8" s="209"/>
      <c r="IV8" s="210"/>
    </row>
    <row r="9" spans="1:262" ht="13.5" customHeight="1" x14ac:dyDescent="0.25">
      <c r="A9" s="179" t="s">
        <v>6</v>
      </c>
      <c r="C9" s="213"/>
      <c r="F9" s="187"/>
      <c r="K9" s="202"/>
      <c r="P9" s="203"/>
      <c r="W9" s="213"/>
      <c r="Z9" s="187"/>
      <c r="AC9" s="187"/>
      <c r="AE9" s="202"/>
      <c r="AJ9" s="203"/>
      <c r="AQ9" s="214"/>
      <c r="AT9" s="187"/>
      <c r="AW9" s="187"/>
      <c r="AY9" s="202"/>
      <c r="BD9" s="203"/>
      <c r="BK9" s="214"/>
      <c r="BS9" s="202"/>
      <c r="BX9" s="203"/>
      <c r="CE9" s="213"/>
      <c r="CM9" s="202"/>
      <c r="CR9" s="203"/>
      <c r="CY9" s="213"/>
      <c r="DG9" s="202"/>
      <c r="DL9" s="203"/>
      <c r="DS9" s="213"/>
      <c r="EA9" s="202"/>
      <c r="EF9" s="203"/>
      <c r="EM9" s="213"/>
      <c r="EU9" s="202"/>
      <c r="EZ9" s="203"/>
      <c r="FG9" s="213"/>
      <c r="FO9" s="202"/>
      <c r="FT9" s="203"/>
      <c r="GA9" s="213"/>
      <c r="GI9" s="202"/>
      <c r="GN9" s="203"/>
      <c r="GU9" s="213"/>
      <c r="HC9" s="202"/>
      <c r="HH9" s="203"/>
      <c r="HO9" s="213"/>
      <c r="HW9" s="202"/>
      <c r="IB9" s="203"/>
      <c r="II9" s="213"/>
      <c r="IQ9" s="202"/>
      <c r="IV9" s="203"/>
    </row>
    <row r="10" spans="1:262" ht="31.5" customHeight="1" x14ac:dyDescent="0.25">
      <c r="A10" s="189" t="s">
        <v>128</v>
      </c>
      <c r="B10" s="189" t="s">
        <v>33</v>
      </c>
      <c r="C10" s="190" t="s">
        <v>31</v>
      </c>
      <c r="D10" s="189" t="s">
        <v>30</v>
      </c>
      <c r="E10" s="189" t="s">
        <v>25</v>
      </c>
      <c r="F10" s="189" t="s">
        <v>26</v>
      </c>
      <c r="G10" s="189" t="s">
        <v>27</v>
      </c>
      <c r="H10" s="189" t="s">
        <v>28</v>
      </c>
      <c r="I10" s="189" t="s">
        <v>29</v>
      </c>
      <c r="J10" s="189" t="s">
        <v>27</v>
      </c>
      <c r="K10" s="215" t="s">
        <v>101</v>
      </c>
      <c r="L10" s="189" t="s">
        <v>57</v>
      </c>
      <c r="M10" s="189" t="s">
        <v>102</v>
      </c>
      <c r="N10" s="189" t="s">
        <v>103</v>
      </c>
      <c r="O10" s="189" t="s">
        <v>104</v>
      </c>
      <c r="P10" s="216" t="s">
        <v>105</v>
      </c>
      <c r="Q10" s="189" t="s">
        <v>106</v>
      </c>
      <c r="R10" s="189" t="s">
        <v>58</v>
      </c>
      <c r="S10" s="189" t="s">
        <v>107</v>
      </c>
      <c r="T10" s="189" t="s">
        <v>108</v>
      </c>
      <c r="U10" s="189" t="s">
        <v>109</v>
      </c>
      <c r="V10" s="189" t="s">
        <v>132</v>
      </c>
      <c r="W10" s="190" t="s">
        <v>31</v>
      </c>
      <c r="X10" s="189" t="s">
        <v>30</v>
      </c>
      <c r="Y10" s="189" t="s">
        <v>25</v>
      </c>
      <c r="Z10" s="189" t="s">
        <v>26</v>
      </c>
      <c r="AA10" s="189" t="s">
        <v>27</v>
      </c>
      <c r="AB10" s="189" t="s">
        <v>28</v>
      </c>
      <c r="AC10" s="189" t="s">
        <v>29</v>
      </c>
      <c r="AD10" s="189" t="s">
        <v>27</v>
      </c>
      <c r="AE10" s="215" t="s">
        <v>101</v>
      </c>
      <c r="AF10" s="189" t="s">
        <v>57</v>
      </c>
      <c r="AG10" s="189" t="s">
        <v>102</v>
      </c>
      <c r="AH10" s="189" t="s">
        <v>103</v>
      </c>
      <c r="AI10" s="189" t="s">
        <v>104</v>
      </c>
      <c r="AJ10" s="216" t="s">
        <v>105</v>
      </c>
      <c r="AK10" s="189" t="s">
        <v>106</v>
      </c>
      <c r="AL10" s="189" t="s">
        <v>58</v>
      </c>
      <c r="AM10" s="189" t="s">
        <v>107</v>
      </c>
      <c r="AN10" s="189" t="s">
        <v>108</v>
      </c>
      <c r="AO10" s="189" t="s">
        <v>109</v>
      </c>
      <c r="AP10" s="189" t="s">
        <v>132</v>
      </c>
      <c r="AQ10" s="190" t="s">
        <v>31</v>
      </c>
      <c r="AR10" s="189" t="s">
        <v>30</v>
      </c>
      <c r="AS10" s="189" t="s">
        <v>25</v>
      </c>
      <c r="AT10" s="189" t="s">
        <v>26</v>
      </c>
      <c r="AU10" s="189" t="s">
        <v>27</v>
      </c>
      <c r="AV10" s="189" t="s">
        <v>28</v>
      </c>
      <c r="AW10" s="189" t="s">
        <v>29</v>
      </c>
      <c r="AX10" s="189" t="s">
        <v>27</v>
      </c>
      <c r="AY10" s="215" t="s">
        <v>101</v>
      </c>
      <c r="AZ10" s="189" t="s">
        <v>57</v>
      </c>
      <c r="BA10" s="189" t="s">
        <v>102</v>
      </c>
      <c r="BB10" s="189" t="s">
        <v>103</v>
      </c>
      <c r="BC10" s="189" t="s">
        <v>104</v>
      </c>
      <c r="BD10" s="216" t="s">
        <v>105</v>
      </c>
      <c r="BE10" s="189" t="s">
        <v>106</v>
      </c>
      <c r="BF10" s="189" t="s">
        <v>58</v>
      </c>
      <c r="BG10" s="189" t="s">
        <v>107</v>
      </c>
      <c r="BH10" s="189" t="s">
        <v>108</v>
      </c>
      <c r="BI10" s="189" t="s">
        <v>109</v>
      </c>
      <c r="BJ10" s="189" t="s">
        <v>132</v>
      </c>
      <c r="BK10" s="190" t="s">
        <v>31</v>
      </c>
      <c r="BL10" s="189" t="s">
        <v>30</v>
      </c>
      <c r="BM10" s="189" t="s">
        <v>25</v>
      </c>
      <c r="BN10" s="189" t="s">
        <v>26</v>
      </c>
      <c r="BO10" s="189" t="s">
        <v>27</v>
      </c>
      <c r="BP10" s="189" t="s">
        <v>28</v>
      </c>
      <c r="BQ10" s="189" t="s">
        <v>29</v>
      </c>
      <c r="BR10" s="189" t="s">
        <v>27</v>
      </c>
      <c r="BS10" s="215" t="s">
        <v>101</v>
      </c>
      <c r="BT10" s="189" t="s">
        <v>57</v>
      </c>
      <c r="BU10" s="189" t="s">
        <v>102</v>
      </c>
      <c r="BV10" s="189" t="s">
        <v>103</v>
      </c>
      <c r="BW10" s="189" t="s">
        <v>104</v>
      </c>
      <c r="BX10" s="216" t="s">
        <v>105</v>
      </c>
      <c r="BY10" s="189" t="s">
        <v>106</v>
      </c>
      <c r="BZ10" s="189" t="s">
        <v>58</v>
      </c>
      <c r="CA10" s="189" t="s">
        <v>107</v>
      </c>
      <c r="CB10" s="189" t="s">
        <v>108</v>
      </c>
      <c r="CC10" s="189" t="s">
        <v>109</v>
      </c>
      <c r="CD10" s="189" t="s">
        <v>132</v>
      </c>
      <c r="CE10" s="190" t="s">
        <v>31</v>
      </c>
      <c r="CF10" s="189" t="s">
        <v>30</v>
      </c>
      <c r="CG10" s="189" t="s">
        <v>25</v>
      </c>
      <c r="CH10" s="189" t="s">
        <v>26</v>
      </c>
      <c r="CI10" s="189" t="s">
        <v>27</v>
      </c>
      <c r="CJ10" s="189" t="s">
        <v>28</v>
      </c>
      <c r="CK10" s="189" t="s">
        <v>29</v>
      </c>
      <c r="CL10" s="189" t="s">
        <v>27</v>
      </c>
      <c r="CM10" s="215" t="s">
        <v>101</v>
      </c>
      <c r="CN10" s="189" t="s">
        <v>57</v>
      </c>
      <c r="CO10" s="189" t="s">
        <v>102</v>
      </c>
      <c r="CP10" s="189" t="s">
        <v>103</v>
      </c>
      <c r="CQ10" s="189" t="s">
        <v>104</v>
      </c>
      <c r="CR10" s="216" t="s">
        <v>105</v>
      </c>
      <c r="CS10" s="189" t="s">
        <v>106</v>
      </c>
      <c r="CT10" s="189" t="s">
        <v>58</v>
      </c>
      <c r="CU10" s="189" t="s">
        <v>107</v>
      </c>
      <c r="CV10" s="189" t="s">
        <v>108</v>
      </c>
      <c r="CW10" s="189" t="s">
        <v>109</v>
      </c>
      <c r="CX10" s="189" t="s">
        <v>132</v>
      </c>
      <c r="CY10" s="190" t="s">
        <v>31</v>
      </c>
      <c r="CZ10" s="189" t="s">
        <v>30</v>
      </c>
      <c r="DA10" s="189" t="s">
        <v>25</v>
      </c>
      <c r="DB10" s="189" t="s">
        <v>26</v>
      </c>
      <c r="DC10" s="189" t="s">
        <v>27</v>
      </c>
      <c r="DD10" s="189" t="s">
        <v>28</v>
      </c>
      <c r="DE10" s="189" t="s">
        <v>29</v>
      </c>
      <c r="DF10" s="189" t="s">
        <v>27</v>
      </c>
      <c r="DG10" s="215" t="s">
        <v>101</v>
      </c>
      <c r="DH10" s="189" t="s">
        <v>57</v>
      </c>
      <c r="DI10" s="189" t="s">
        <v>102</v>
      </c>
      <c r="DJ10" s="189" t="s">
        <v>103</v>
      </c>
      <c r="DK10" s="189" t="s">
        <v>104</v>
      </c>
      <c r="DL10" s="216" t="s">
        <v>105</v>
      </c>
      <c r="DM10" s="189" t="s">
        <v>106</v>
      </c>
      <c r="DN10" s="189" t="s">
        <v>58</v>
      </c>
      <c r="DO10" s="189" t="s">
        <v>107</v>
      </c>
      <c r="DP10" s="189" t="s">
        <v>108</v>
      </c>
      <c r="DQ10" s="189" t="s">
        <v>109</v>
      </c>
      <c r="DR10" s="189" t="s">
        <v>132</v>
      </c>
      <c r="DS10" s="190" t="s">
        <v>31</v>
      </c>
      <c r="DT10" s="189" t="s">
        <v>30</v>
      </c>
      <c r="DU10" s="189" t="s">
        <v>25</v>
      </c>
      <c r="DV10" s="189" t="s">
        <v>26</v>
      </c>
      <c r="DW10" s="189" t="s">
        <v>27</v>
      </c>
      <c r="DX10" s="189" t="s">
        <v>28</v>
      </c>
      <c r="DY10" s="189" t="s">
        <v>29</v>
      </c>
      <c r="DZ10" s="189" t="s">
        <v>27</v>
      </c>
      <c r="EA10" s="215" t="s">
        <v>101</v>
      </c>
      <c r="EB10" s="189" t="s">
        <v>57</v>
      </c>
      <c r="EC10" s="189" t="s">
        <v>102</v>
      </c>
      <c r="ED10" s="189" t="s">
        <v>103</v>
      </c>
      <c r="EE10" s="189" t="s">
        <v>104</v>
      </c>
      <c r="EF10" s="216" t="s">
        <v>105</v>
      </c>
      <c r="EG10" s="189" t="s">
        <v>106</v>
      </c>
      <c r="EH10" s="189" t="s">
        <v>58</v>
      </c>
      <c r="EI10" s="189" t="s">
        <v>107</v>
      </c>
      <c r="EJ10" s="189" t="s">
        <v>108</v>
      </c>
      <c r="EK10" s="189" t="s">
        <v>109</v>
      </c>
      <c r="EL10" s="189" t="s">
        <v>132</v>
      </c>
      <c r="EM10" s="190" t="s">
        <v>31</v>
      </c>
      <c r="EN10" s="189" t="s">
        <v>30</v>
      </c>
      <c r="EO10" s="189" t="s">
        <v>25</v>
      </c>
      <c r="EP10" s="189" t="s">
        <v>26</v>
      </c>
      <c r="EQ10" s="189" t="s">
        <v>27</v>
      </c>
      <c r="ER10" s="189" t="s">
        <v>28</v>
      </c>
      <c r="ES10" s="189" t="s">
        <v>29</v>
      </c>
      <c r="ET10" s="189" t="s">
        <v>27</v>
      </c>
      <c r="EU10" s="215" t="s">
        <v>101</v>
      </c>
      <c r="EV10" s="189" t="s">
        <v>57</v>
      </c>
      <c r="EW10" s="189" t="s">
        <v>102</v>
      </c>
      <c r="EX10" s="189" t="s">
        <v>103</v>
      </c>
      <c r="EY10" s="189" t="s">
        <v>104</v>
      </c>
      <c r="EZ10" s="216" t="s">
        <v>105</v>
      </c>
      <c r="FA10" s="189" t="s">
        <v>106</v>
      </c>
      <c r="FB10" s="189" t="s">
        <v>58</v>
      </c>
      <c r="FC10" s="189" t="s">
        <v>107</v>
      </c>
      <c r="FD10" s="189" t="s">
        <v>108</v>
      </c>
      <c r="FE10" s="189" t="s">
        <v>109</v>
      </c>
      <c r="FF10" s="189" t="s">
        <v>132</v>
      </c>
      <c r="FG10" s="190" t="s">
        <v>31</v>
      </c>
      <c r="FH10" s="189" t="s">
        <v>30</v>
      </c>
      <c r="FI10" s="189" t="s">
        <v>25</v>
      </c>
      <c r="FJ10" s="189" t="s">
        <v>26</v>
      </c>
      <c r="FK10" s="189" t="s">
        <v>27</v>
      </c>
      <c r="FL10" s="189" t="s">
        <v>28</v>
      </c>
      <c r="FM10" s="189" t="s">
        <v>29</v>
      </c>
      <c r="FN10" s="189" t="s">
        <v>27</v>
      </c>
      <c r="FO10" s="215" t="s">
        <v>101</v>
      </c>
      <c r="FP10" s="189" t="s">
        <v>57</v>
      </c>
      <c r="FQ10" s="189" t="s">
        <v>102</v>
      </c>
      <c r="FR10" s="189" t="s">
        <v>103</v>
      </c>
      <c r="FS10" s="189" t="s">
        <v>104</v>
      </c>
      <c r="FT10" s="216" t="s">
        <v>105</v>
      </c>
      <c r="FU10" s="189" t="s">
        <v>106</v>
      </c>
      <c r="FV10" s="189" t="s">
        <v>58</v>
      </c>
      <c r="FW10" s="189" t="s">
        <v>107</v>
      </c>
      <c r="FX10" s="189" t="s">
        <v>108</v>
      </c>
      <c r="FY10" s="189" t="s">
        <v>109</v>
      </c>
      <c r="FZ10" s="189" t="s">
        <v>132</v>
      </c>
      <c r="GA10" s="190" t="s">
        <v>31</v>
      </c>
      <c r="GB10" s="189" t="s">
        <v>30</v>
      </c>
      <c r="GC10" s="189" t="s">
        <v>25</v>
      </c>
      <c r="GD10" s="189" t="s">
        <v>26</v>
      </c>
      <c r="GE10" s="189" t="s">
        <v>27</v>
      </c>
      <c r="GF10" s="189" t="s">
        <v>28</v>
      </c>
      <c r="GG10" s="189" t="s">
        <v>29</v>
      </c>
      <c r="GH10" s="189" t="s">
        <v>27</v>
      </c>
      <c r="GI10" s="215" t="s">
        <v>101</v>
      </c>
      <c r="GJ10" s="189" t="s">
        <v>57</v>
      </c>
      <c r="GK10" s="189" t="s">
        <v>102</v>
      </c>
      <c r="GL10" s="189" t="s">
        <v>103</v>
      </c>
      <c r="GM10" s="189" t="s">
        <v>104</v>
      </c>
      <c r="GN10" s="216" t="s">
        <v>105</v>
      </c>
      <c r="GO10" s="189" t="s">
        <v>106</v>
      </c>
      <c r="GP10" s="189" t="s">
        <v>58</v>
      </c>
      <c r="GQ10" s="189" t="s">
        <v>107</v>
      </c>
      <c r="GR10" s="189" t="s">
        <v>108</v>
      </c>
      <c r="GS10" s="189" t="s">
        <v>109</v>
      </c>
      <c r="GT10" s="189" t="s">
        <v>132</v>
      </c>
      <c r="GU10" s="190" t="s">
        <v>31</v>
      </c>
      <c r="GV10" s="189" t="s">
        <v>30</v>
      </c>
      <c r="GW10" s="189" t="s">
        <v>25</v>
      </c>
      <c r="GX10" s="189" t="s">
        <v>26</v>
      </c>
      <c r="GY10" s="189" t="s">
        <v>27</v>
      </c>
      <c r="GZ10" s="189" t="s">
        <v>28</v>
      </c>
      <c r="HA10" s="189" t="s">
        <v>29</v>
      </c>
      <c r="HB10" s="189" t="s">
        <v>27</v>
      </c>
      <c r="HC10" s="215" t="s">
        <v>101</v>
      </c>
      <c r="HD10" s="189" t="s">
        <v>57</v>
      </c>
      <c r="HE10" s="189" t="s">
        <v>102</v>
      </c>
      <c r="HF10" s="189" t="s">
        <v>103</v>
      </c>
      <c r="HG10" s="189" t="s">
        <v>104</v>
      </c>
      <c r="HH10" s="216" t="s">
        <v>105</v>
      </c>
      <c r="HI10" s="189" t="s">
        <v>106</v>
      </c>
      <c r="HJ10" s="189" t="s">
        <v>58</v>
      </c>
      <c r="HK10" s="189" t="s">
        <v>107</v>
      </c>
      <c r="HL10" s="189" t="s">
        <v>108</v>
      </c>
      <c r="HM10" s="189" t="s">
        <v>109</v>
      </c>
      <c r="HN10" s="189" t="s">
        <v>132</v>
      </c>
      <c r="HO10" s="190" t="s">
        <v>31</v>
      </c>
      <c r="HP10" s="189" t="s">
        <v>30</v>
      </c>
      <c r="HQ10" s="189" t="s">
        <v>25</v>
      </c>
      <c r="HR10" s="189" t="s">
        <v>26</v>
      </c>
      <c r="HS10" s="189" t="s">
        <v>27</v>
      </c>
      <c r="HT10" s="189" t="s">
        <v>28</v>
      </c>
      <c r="HU10" s="189" t="s">
        <v>29</v>
      </c>
      <c r="HV10" s="189" t="s">
        <v>27</v>
      </c>
      <c r="HW10" s="215" t="s">
        <v>101</v>
      </c>
      <c r="HX10" s="189" t="s">
        <v>57</v>
      </c>
      <c r="HY10" s="189" t="s">
        <v>102</v>
      </c>
      <c r="HZ10" s="189" t="s">
        <v>103</v>
      </c>
      <c r="IA10" s="189" t="s">
        <v>104</v>
      </c>
      <c r="IB10" s="216" t="s">
        <v>105</v>
      </c>
      <c r="IC10" s="189" t="s">
        <v>106</v>
      </c>
      <c r="ID10" s="189" t="s">
        <v>58</v>
      </c>
      <c r="IE10" s="189" t="s">
        <v>107</v>
      </c>
      <c r="IF10" s="189" t="s">
        <v>108</v>
      </c>
      <c r="IG10" s="189" t="s">
        <v>109</v>
      </c>
      <c r="IH10" s="189" t="s">
        <v>132</v>
      </c>
      <c r="II10" s="190" t="s">
        <v>31</v>
      </c>
      <c r="IJ10" s="189" t="s">
        <v>30</v>
      </c>
      <c r="IK10" s="189" t="s">
        <v>25</v>
      </c>
      <c r="IL10" s="189" t="s">
        <v>26</v>
      </c>
      <c r="IM10" s="189" t="s">
        <v>27</v>
      </c>
      <c r="IN10" s="189" t="s">
        <v>28</v>
      </c>
      <c r="IO10" s="189" t="s">
        <v>29</v>
      </c>
      <c r="IP10" s="189" t="s">
        <v>27</v>
      </c>
      <c r="IQ10" s="215" t="s">
        <v>101</v>
      </c>
      <c r="IR10" s="189" t="s">
        <v>57</v>
      </c>
      <c r="IS10" s="189" t="s">
        <v>102</v>
      </c>
      <c r="IT10" s="189" t="s">
        <v>103</v>
      </c>
      <c r="IU10" s="189" t="s">
        <v>104</v>
      </c>
      <c r="IV10" s="216" t="s">
        <v>105</v>
      </c>
      <c r="IW10" s="189" t="s">
        <v>106</v>
      </c>
      <c r="IX10" s="189" t="s">
        <v>58</v>
      </c>
      <c r="IY10" s="189" t="s">
        <v>107</v>
      </c>
      <c r="IZ10" s="189" t="s">
        <v>108</v>
      </c>
      <c r="JA10" s="189" t="s">
        <v>109</v>
      </c>
      <c r="JB10" s="189" t="s">
        <v>132</v>
      </c>
    </row>
    <row r="11" spans="1:262" s="217" customFormat="1" ht="13.5" customHeight="1" x14ac:dyDescent="0.25">
      <c r="B11" s="179"/>
      <c r="C11" s="213"/>
      <c r="E11" s="185"/>
      <c r="F11" s="218"/>
      <c r="G11" s="219"/>
      <c r="H11" s="179"/>
      <c r="I11" s="218"/>
      <c r="J11" s="219"/>
      <c r="K11" s="219"/>
      <c r="L11" s="219"/>
      <c r="M11" s="219"/>
      <c r="N11" s="219"/>
      <c r="O11" s="219"/>
      <c r="P11" s="219"/>
      <c r="Q11" s="185"/>
      <c r="R11" s="219"/>
      <c r="S11" s="219"/>
      <c r="U11" s="219"/>
      <c r="V11" s="219"/>
      <c r="W11" s="213"/>
      <c r="Y11" s="185"/>
      <c r="Z11" s="218"/>
      <c r="AA11" s="218"/>
      <c r="AB11" s="179"/>
      <c r="AC11" s="218"/>
      <c r="AD11" s="218"/>
      <c r="AE11" s="185"/>
      <c r="AF11" s="219"/>
      <c r="AG11" s="219"/>
      <c r="AH11" s="219"/>
      <c r="AI11" s="219"/>
      <c r="AJ11" s="219"/>
      <c r="AK11" s="185"/>
      <c r="AM11" s="219"/>
      <c r="AO11" s="219"/>
      <c r="AP11" s="219"/>
      <c r="AQ11" s="213"/>
      <c r="AS11" s="184"/>
      <c r="AT11" s="218"/>
      <c r="AU11" s="218"/>
      <c r="AV11" s="220"/>
      <c r="AW11" s="218"/>
      <c r="AX11" s="218"/>
      <c r="AY11" s="185"/>
      <c r="AZ11" s="219"/>
      <c r="BA11" s="219"/>
      <c r="BB11" s="219"/>
      <c r="BC11" s="219"/>
      <c r="BD11" s="219"/>
      <c r="BE11" s="185"/>
      <c r="BF11" s="219"/>
      <c r="BG11" s="219"/>
      <c r="BI11" s="219"/>
      <c r="BJ11" s="219"/>
      <c r="BK11" s="213"/>
      <c r="BM11" s="185"/>
      <c r="BN11" s="218"/>
      <c r="BO11" s="218"/>
      <c r="BP11" s="179"/>
      <c r="BQ11" s="218"/>
      <c r="BR11" s="218"/>
      <c r="BS11" s="185"/>
      <c r="BT11" s="219"/>
      <c r="BU11" s="219"/>
      <c r="BV11" s="221"/>
      <c r="BW11" s="219"/>
      <c r="BX11" s="219"/>
      <c r="BY11" s="185"/>
      <c r="BZ11" s="219"/>
      <c r="CA11" s="219"/>
      <c r="CC11" s="219"/>
      <c r="CD11" s="219"/>
      <c r="CE11" s="185"/>
      <c r="CG11" s="185"/>
      <c r="CH11" s="218"/>
      <c r="CI11" s="218"/>
      <c r="CJ11" s="179"/>
      <c r="CK11" s="218"/>
      <c r="CL11" s="218"/>
      <c r="CM11" s="185"/>
      <c r="CN11" s="219"/>
      <c r="CO11" s="219"/>
      <c r="CR11" s="222"/>
      <c r="CS11" s="185"/>
      <c r="CT11" s="219"/>
      <c r="CU11" s="219"/>
      <c r="CW11" s="219"/>
      <c r="CX11" s="219"/>
      <c r="CY11" s="213"/>
      <c r="DA11" s="185"/>
      <c r="DB11" s="218"/>
      <c r="DC11" s="218"/>
      <c r="DD11" s="179"/>
      <c r="DE11" s="218"/>
      <c r="DF11" s="218"/>
      <c r="DG11" s="185"/>
      <c r="DH11" s="219"/>
      <c r="DI11" s="219"/>
      <c r="DL11" s="222"/>
      <c r="DM11" s="185"/>
      <c r="DN11" s="219"/>
      <c r="DO11" s="219"/>
      <c r="DQ11" s="219"/>
      <c r="DR11" s="219"/>
      <c r="DS11" s="213"/>
      <c r="DU11" s="185"/>
      <c r="DV11" s="218"/>
      <c r="DW11" s="218"/>
      <c r="DX11" s="179"/>
      <c r="DY11" s="218"/>
      <c r="DZ11" s="218"/>
      <c r="EA11" s="185"/>
      <c r="EC11" s="223"/>
      <c r="EF11" s="222"/>
      <c r="EG11" s="185"/>
      <c r="EH11" s="219"/>
      <c r="EI11" s="219"/>
      <c r="EK11" s="219"/>
      <c r="EL11" s="219"/>
      <c r="EM11" s="213"/>
      <c r="EO11" s="185"/>
      <c r="EP11" s="218"/>
      <c r="EQ11" s="218"/>
      <c r="ER11" s="179"/>
      <c r="ES11" s="218"/>
      <c r="ET11" s="218"/>
      <c r="EU11" s="185"/>
      <c r="EV11" s="219"/>
      <c r="EW11" s="219"/>
      <c r="EZ11" s="222"/>
      <c r="FA11" s="185"/>
      <c r="FB11" s="219"/>
      <c r="FC11" s="219"/>
      <c r="FE11" s="219"/>
      <c r="FF11" s="219"/>
      <c r="FG11" s="213"/>
      <c r="FI11" s="185"/>
      <c r="FJ11" s="218"/>
      <c r="FK11" s="218"/>
      <c r="FL11" s="179"/>
      <c r="FM11" s="218"/>
      <c r="FN11" s="218"/>
      <c r="FO11" s="185"/>
      <c r="FP11" s="219"/>
      <c r="FQ11" s="219"/>
      <c r="FT11" s="222"/>
      <c r="FU11" s="185"/>
      <c r="FV11" s="219"/>
      <c r="FW11" s="219"/>
      <c r="FY11" s="219"/>
      <c r="FZ11" s="219"/>
      <c r="GA11" s="213"/>
      <c r="GC11" s="179"/>
      <c r="GD11" s="218"/>
      <c r="GE11" s="179"/>
      <c r="GF11" s="179"/>
      <c r="GG11" s="218"/>
      <c r="GH11" s="179"/>
      <c r="GI11" s="224"/>
      <c r="GN11" s="222"/>
      <c r="GU11" s="213"/>
      <c r="GW11" s="179"/>
      <c r="GX11" s="218"/>
      <c r="GY11" s="179"/>
      <c r="GZ11" s="179"/>
      <c r="HA11" s="218"/>
      <c r="HB11" s="179"/>
      <c r="HC11" s="224"/>
      <c r="HH11" s="222"/>
      <c r="HO11" s="213"/>
      <c r="HQ11" s="179"/>
      <c r="HR11" s="218"/>
      <c r="HS11" s="179"/>
      <c r="HT11" s="179"/>
      <c r="HU11" s="218"/>
      <c r="HV11" s="179"/>
      <c r="HW11" s="224"/>
      <c r="IB11" s="222"/>
      <c r="II11" s="213"/>
      <c r="IK11" s="179"/>
      <c r="IL11" s="218"/>
      <c r="IM11" s="179"/>
      <c r="IN11" s="179"/>
      <c r="IO11" s="218"/>
      <c r="IP11" s="179"/>
      <c r="IQ11" s="224"/>
      <c r="IV11" s="222"/>
    </row>
    <row r="12" spans="1:262" s="217" customFormat="1" ht="13.5" customHeight="1" x14ac:dyDescent="0.25">
      <c r="B12" s="179"/>
      <c r="C12" s="213"/>
      <c r="E12" s="185"/>
      <c r="F12" s="218"/>
      <c r="G12" s="219"/>
      <c r="H12" s="179"/>
      <c r="I12" s="218"/>
      <c r="J12" s="219"/>
      <c r="K12" s="219"/>
      <c r="L12" s="219"/>
      <c r="M12" s="219"/>
      <c r="N12" s="219"/>
      <c r="O12" s="219"/>
      <c r="P12" s="219"/>
      <c r="Q12" s="185"/>
      <c r="R12" s="219"/>
      <c r="S12" s="219"/>
      <c r="U12" s="219"/>
      <c r="V12" s="219"/>
      <c r="W12" s="213"/>
      <c r="Y12" s="185"/>
      <c r="Z12" s="218"/>
      <c r="AA12" s="218"/>
      <c r="AB12" s="179"/>
      <c r="AC12" s="218"/>
      <c r="AD12" s="218"/>
      <c r="AE12" s="185"/>
      <c r="AF12" s="219"/>
      <c r="AG12" s="219"/>
      <c r="AH12" s="219"/>
      <c r="AI12" s="219"/>
      <c r="AJ12" s="219"/>
      <c r="AK12" s="185"/>
      <c r="AM12" s="219"/>
      <c r="AO12" s="219"/>
      <c r="AP12" s="219"/>
      <c r="AQ12" s="213"/>
      <c r="AS12" s="184"/>
      <c r="AT12" s="218"/>
      <c r="AU12" s="218"/>
      <c r="AV12" s="220"/>
      <c r="AW12" s="225"/>
      <c r="AX12" s="218"/>
      <c r="AY12" s="185"/>
      <c r="AZ12" s="219"/>
      <c r="BA12" s="219"/>
      <c r="BB12" s="219"/>
      <c r="BC12" s="219"/>
      <c r="BD12" s="219"/>
      <c r="BE12" s="185"/>
      <c r="BF12" s="219"/>
      <c r="BG12" s="219"/>
      <c r="BI12" s="219"/>
      <c r="BJ12" s="219"/>
      <c r="BK12" s="213"/>
      <c r="BM12" s="185"/>
      <c r="BN12" s="218"/>
      <c r="BO12" s="218"/>
      <c r="BP12" s="179"/>
      <c r="BQ12" s="218"/>
      <c r="BR12" s="218"/>
      <c r="BS12" s="185"/>
      <c r="BT12" s="219"/>
      <c r="BU12" s="219"/>
      <c r="BV12" s="221"/>
      <c r="BW12" s="219"/>
      <c r="BX12" s="219"/>
      <c r="BY12" s="185"/>
      <c r="BZ12" s="219"/>
      <c r="CA12" s="219"/>
      <c r="CC12" s="219"/>
      <c r="CD12" s="219"/>
      <c r="CE12" s="185"/>
      <c r="CG12" s="185"/>
      <c r="CH12" s="218"/>
      <c r="CI12" s="218"/>
      <c r="CJ12" s="179"/>
      <c r="CK12" s="218"/>
      <c r="CL12" s="218"/>
      <c r="CM12" s="185"/>
      <c r="CN12" s="219"/>
      <c r="CO12" s="219"/>
      <c r="CR12" s="222"/>
      <c r="CS12" s="185"/>
      <c r="CT12" s="219"/>
      <c r="CU12" s="219"/>
      <c r="CW12" s="219"/>
      <c r="CX12" s="219"/>
      <c r="CY12" s="213"/>
      <c r="DA12" s="185"/>
      <c r="DB12" s="218"/>
      <c r="DC12" s="218"/>
      <c r="DD12" s="179"/>
      <c r="DE12" s="218"/>
      <c r="DF12" s="218"/>
      <c r="DG12" s="185"/>
      <c r="DH12" s="219"/>
      <c r="DI12" s="219"/>
      <c r="DL12" s="222"/>
      <c r="DM12" s="185"/>
      <c r="DN12" s="219"/>
      <c r="DO12" s="219"/>
      <c r="DQ12" s="219"/>
      <c r="DR12" s="219"/>
      <c r="DS12" s="213"/>
      <c r="DU12" s="185"/>
      <c r="DV12" s="218"/>
      <c r="DW12" s="218"/>
      <c r="DX12" s="179"/>
      <c r="DY12" s="218"/>
      <c r="DZ12" s="218"/>
      <c r="EA12" s="185"/>
      <c r="EC12" s="223"/>
      <c r="EF12" s="222"/>
      <c r="EG12" s="185"/>
      <c r="EH12" s="219"/>
      <c r="EI12" s="219"/>
      <c r="EK12" s="219"/>
      <c r="EL12" s="219"/>
      <c r="EM12" s="213"/>
      <c r="EO12" s="185"/>
      <c r="EP12" s="218"/>
      <c r="EQ12" s="218"/>
      <c r="ER12" s="179"/>
      <c r="ES12" s="218"/>
      <c r="ET12" s="218"/>
      <c r="EU12" s="185"/>
      <c r="EV12" s="219"/>
      <c r="EW12" s="219"/>
      <c r="EZ12" s="222"/>
      <c r="FA12" s="185"/>
      <c r="FB12" s="219"/>
      <c r="FC12" s="219"/>
      <c r="FE12" s="219"/>
      <c r="FF12" s="219"/>
      <c r="FG12" s="213"/>
      <c r="FI12" s="185"/>
      <c r="FJ12" s="218"/>
      <c r="FK12" s="218"/>
      <c r="FL12" s="179"/>
      <c r="FM12" s="218"/>
      <c r="FN12" s="218"/>
      <c r="FO12" s="185"/>
      <c r="FP12" s="219"/>
      <c r="FQ12" s="219"/>
      <c r="FT12" s="222"/>
      <c r="FU12" s="185"/>
      <c r="FV12" s="219"/>
      <c r="FW12" s="219"/>
      <c r="FY12" s="219"/>
      <c r="FZ12" s="219"/>
      <c r="GA12" s="213"/>
      <c r="GC12" s="185"/>
      <c r="GD12" s="218"/>
      <c r="GE12" s="179"/>
      <c r="GF12" s="179"/>
      <c r="GG12" s="218"/>
      <c r="GH12" s="179"/>
      <c r="GI12" s="224"/>
      <c r="GN12" s="222"/>
      <c r="GU12" s="213"/>
      <c r="GW12" s="185"/>
      <c r="GX12" s="218"/>
      <c r="GY12" s="179"/>
      <c r="GZ12" s="179"/>
      <c r="HA12" s="218"/>
      <c r="HB12" s="179"/>
      <c r="HC12" s="224"/>
      <c r="HH12" s="222"/>
      <c r="HO12" s="213"/>
      <c r="HQ12" s="185"/>
      <c r="HR12" s="218"/>
      <c r="HS12" s="179"/>
      <c r="HT12" s="179"/>
      <c r="HU12" s="218"/>
      <c r="HV12" s="179"/>
      <c r="HW12" s="224"/>
      <c r="IB12" s="222"/>
      <c r="II12" s="213"/>
      <c r="IK12" s="185"/>
      <c r="IL12" s="218"/>
      <c r="IM12" s="179"/>
      <c r="IN12" s="179"/>
      <c r="IO12" s="218"/>
      <c r="IP12" s="179"/>
      <c r="IQ12" s="224"/>
      <c r="IV12" s="222"/>
    </row>
    <row r="13" spans="1:262" s="217" customFormat="1" ht="13.5" customHeight="1" x14ac:dyDescent="0.25">
      <c r="A13" s="226"/>
      <c r="B13" s="179"/>
      <c r="C13" s="213"/>
      <c r="E13" s="185"/>
      <c r="F13" s="218"/>
      <c r="G13" s="219"/>
      <c r="H13" s="179"/>
      <c r="I13" s="218"/>
      <c r="J13" s="219"/>
      <c r="K13" s="219"/>
      <c r="L13" s="219"/>
      <c r="M13" s="219"/>
      <c r="N13" s="219"/>
      <c r="O13" s="219"/>
      <c r="P13" s="219"/>
      <c r="Q13" s="185"/>
      <c r="R13" s="219"/>
      <c r="S13" s="219"/>
      <c r="U13" s="219"/>
      <c r="V13" s="219"/>
      <c r="W13" s="213"/>
      <c r="Y13" s="185"/>
      <c r="Z13" s="218"/>
      <c r="AA13" s="218"/>
      <c r="AB13" s="179"/>
      <c r="AC13" s="218"/>
      <c r="AD13" s="218"/>
      <c r="AE13" s="185"/>
      <c r="AF13" s="219"/>
      <c r="AG13" s="219"/>
      <c r="AH13" s="219"/>
      <c r="AI13" s="219"/>
      <c r="AJ13" s="219"/>
      <c r="AK13" s="185"/>
      <c r="AM13" s="219"/>
      <c r="AO13" s="219"/>
      <c r="AP13" s="219"/>
      <c r="AQ13" s="213"/>
      <c r="AS13" s="184"/>
      <c r="AT13" s="218"/>
      <c r="AU13" s="218"/>
      <c r="AV13" s="220"/>
      <c r="AW13" s="225"/>
      <c r="AX13" s="218"/>
      <c r="AY13" s="185"/>
      <c r="AZ13" s="219"/>
      <c r="BA13" s="219"/>
      <c r="BB13" s="219"/>
      <c r="BC13" s="219"/>
      <c r="BD13" s="219"/>
      <c r="BE13" s="185"/>
      <c r="BF13" s="219"/>
      <c r="BG13" s="219"/>
      <c r="BI13" s="219"/>
      <c r="BJ13" s="219"/>
      <c r="BK13" s="213"/>
      <c r="BM13" s="185"/>
      <c r="BN13" s="218"/>
      <c r="BO13" s="218"/>
      <c r="BP13" s="179"/>
      <c r="BQ13" s="218"/>
      <c r="BR13" s="218"/>
      <c r="BS13" s="185"/>
      <c r="BT13" s="219"/>
      <c r="BU13" s="219"/>
      <c r="BV13" s="221"/>
      <c r="BW13" s="219"/>
      <c r="BX13" s="219"/>
      <c r="BY13" s="185"/>
      <c r="BZ13" s="219"/>
      <c r="CA13" s="219"/>
      <c r="CC13" s="219"/>
      <c r="CD13" s="219"/>
      <c r="CE13" s="185"/>
      <c r="CG13" s="185"/>
      <c r="CH13" s="218"/>
      <c r="CI13" s="218"/>
      <c r="CJ13" s="179"/>
      <c r="CK13" s="218"/>
      <c r="CL13" s="218"/>
      <c r="CM13" s="185"/>
      <c r="CN13" s="219"/>
      <c r="CO13" s="219"/>
      <c r="CR13" s="222"/>
      <c r="CS13" s="185"/>
      <c r="CT13" s="219"/>
      <c r="CU13" s="219"/>
      <c r="CW13" s="219"/>
      <c r="CX13" s="219"/>
      <c r="CY13" s="213"/>
      <c r="DA13" s="185"/>
      <c r="DB13" s="218"/>
      <c r="DC13" s="218"/>
      <c r="DD13" s="179"/>
      <c r="DE13" s="218"/>
      <c r="DF13" s="218"/>
      <c r="DG13" s="185"/>
      <c r="DH13" s="219"/>
      <c r="DI13" s="219"/>
      <c r="DL13" s="222"/>
      <c r="DM13" s="185"/>
      <c r="DN13" s="219"/>
      <c r="DO13" s="219"/>
      <c r="DQ13" s="219"/>
      <c r="DR13" s="219"/>
      <c r="DS13" s="213"/>
      <c r="DU13" s="185"/>
      <c r="DV13" s="218"/>
      <c r="DW13" s="218"/>
      <c r="DX13" s="179"/>
      <c r="DY13" s="218"/>
      <c r="DZ13" s="218"/>
      <c r="EA13" s="185"/>
      <c r="EC13" s="223"/>
      <c r="EF13" s="222"/>
      <c r="EG13" s="185"/>
      <c r="EH13" s="219"/>
      <c r="EI13" s="219"/>
      <c r="EK13" s="219"/>
      <c r="EL13" s="219"/>
      <c r="EM13" s="213"/>
      <c r="EO13" s="185"/>
      <c r="EP13" s="218"/>
      <c r="EQ13" s="218"/>
      <c r="ER13" s="179"/>
      <c r="ES13" s="218"/>
      <c r="ET13" s="218"/>
      <c r="EU13" s="185"/>
      <c r="EV13" s="219"/>
      <c r="EW13" s="219"/>
      <c r="EZ13" s="222"/>
      <c r="FA13" s="185"/>
      <c r="FB13" s="219"/>
      <c r="FC13" s="219"/>
      <c r="FE13" s="219"/>
      <c r="FF13" s="219"/>
      <c r="FG13" s="213"/>
      <c r="FI13" s="185"/>
      <c r="FJ13" s="218"/>
      <c r="FK13" s="218"/>
      <c r="FL13" s="179"/>
      <c r="FM13" s="218"/>
      <c r="FN13" s="218"/>
      <c r="FO13" s="185"/>
      <c r="FP13" s="219"/>
      <c r="FQ13" s="219"/>
      <c r="FT13" s="222"/>
      <c r="FU13" s="185"/>
      <c r="FV13" s="219"/>
      <c r="FW13" s="219"/>
      <c r="FY13" s="219"/>
      <c r="FZ13" s="219"/>
      <c r="GA13" s="213"/>
      <c r="GB13" s="227"/>
      <c r="GC13" s="227"/>
      <c r="GD13" s="228"/>
      <c r="GE13" s="179"/>
      <c r="GF13" s="229"/>
      <c r="GG13" s="228"/>
      <c r="GH13" s="179"/>
      <c r="GI13" s="202"/>
      <c r="GJ13" s="179"/>
      <c r="GK13" s="179"/>
      <c r="GL13" s="179"/>
      <c r="GM13" s="179"/>
      <c r="GN13" s="203"/>
      <c r="GO13" s="179"/>
      <c r="GP13" s="179"/>
      <c r="GQ13" s="179"/>
      <c r="GR13" s="179"/>
      <c r="GS13" s="179"/>
      <c r="GT13" s="179"/>
      <c r="GU13" s="213"/>
      <c r="GV13" s="227"/>
      <c r="GW13" s="227"/>
      <c r="GX13" s="228"/>
      <c r="GY13" s="179"/>
      <c r="GZ13" s="229"/>
      <c r="HA13" s="228"/>
      <c r="HB13" s="179"/>
      <c r="HC13" s="202"/>
      <c r="HD13" s="179"/>
      <c r="HE13" s="179"/>
      <c r="HF13" s="179"/>
      <c r="HG13" s="179"/>
      <c r="HH13" s="203"/>
      <c r="HI13" s="179"/>
      <c r="HJ13" s="179"/>
      <c r="HK13" s="179"/>
      <c r="HL13" s="179"/>
      <c r="HM13" s="179"/>
      <c r="HN13" s="179"/>
      <c r="HO13" s="213"/>
      <c r="HP13" s="227"/>
      <c r="HQ13" s="227"/>
      <c r="HR13" s="228"/>
      <c r="HS13" s="179"/>
      <c r="HT13" s="229"/>
      <c r="HU13" s="228"/>
      <c r="HV13" s="179"/>
      <c r="HW13" s="202"/>
      <c r="HX13" s="179"/>
      <c r="HY13" s="179"/>
      <c r="HZ13" s="179"/>
      <c r="IA13" s="179"/>
      <c r="IB13" s="203"/>
      <c r="IC13" s="179"/>
      <c r="ID13" s="179"/>
      <c r="IE13" s="179"/>
      <c r="IF13" s="179"/>
      <c r="IG13" s="179"/>
      <c r="IH13" s="179"/>
      <c r="II13" s="213"/>
      <c r="IJ13" s="227"/>
      <c r="IK13" s="227"/>
      <c r="IL13" s="228"/>
      <c r="IM13" s="179"/>
      <c r="IN13" s="229"/>
      <c r="IO13" s="228"/>
      <c r="IP13" s="179"/>
      <c r="IQ13" s="202"/>
      <c r="IR13" s="179"/>
      <c r="IS13" s="179"/>
      <c r="IT13" s="179"/>
      <c r="IU13" s="179"/>
      <c r="IV13" s="203"/>
      <c r="IW13" s="179"/>
      <c r="IX13" s="179"/>
      <c r="IY13" s="179"/>
      <c r="IZ13" s="179"/>
      <c r="JA13" s="179"/>
      <c r="JB13" s="179"/>
    </row>
    <row r="14" spans="1:262" s="217" customFormat="1" ht="13.5" customHeight="1" x14ac:dyDescent="0.25">
      <c r="B14" s="179"/>
      <c r="C14" s="213"/>
      <c r="E14" s="185"/>
      <c r="F14" s="218"/>
      <c r="G14" s="219"/>
      <c r="H14" s="179"/>
      <c r="I14" s="218"/>
      <c r="J14" s="219"/>
      <c r="K14" s="219"/>
      <c r="L14" s="219"/>
      <c r="M14" s="219"/>
      <c r="N14" s="219"/>
      <c r="O14" s="219"/>
      <c r="P14" s="219"/>
      <c r="Q14" s="185"/>
      <c r="R14" s="219"/>
      <c r="S14" s="219"/>
      <c r="U14" s="219"/>
      <c r="V14" s="219"/>
      <c r="W14" s="213"/>
      <c r="Y14" s="185"/>
      <c r="Z14" s="218"/>
      <c r="AA14" s="218"/>
      <c r="AB14" s="179"/>
      <c r="AC14" s="218"/>
      <c r="AD14" s="218"/>
      <c r="AE14" s="185"/>
      <c r="AF14" s="219"/>
      <c r="AG14" s="219"/>
      <c r="AH14" s="219"/>
      <c r="AI14" s="219"/>
      <c r="AJ14" s="219"/>
      <c r="AK14" s="185"/>
      <c r="AM14" s="219"/>
      <c r="AO14" s="219"/>
      <c r="AP14" s="219"/>
      <c r="AQ14" s="213"/>
      <c r="AS14" s="184"/>
      <c r="AT14" s="218"/>
      <c r="AU14" s="218"/>
      <c r="AV14" s="220"/>
      <c r="AW14" s="218"/>
      <c r="AX14" s="218"/>
      <c r="AY14" s="185"/>
      <c r="AZ14" s="219"/>
      <c r="BA14" s="219"/>
      <c r="BB14" s="219"/>
      <c r="BC14" s="219"/>
      <c r="BD14" s="219"/>
      <c r="BE14" s="185"/>
      <c r="BF14" s="219"/>
      <c r="BG14" s="219"/>
      <c r="BI14" s="219"/>
      <c r="BJ14" s="219"/>
      <c r="BK14" s="213"/>
      <c r="BM14" s="185"/>
      <c r="BN14" s="218"/>
      <c r="BO14" s="218"/>
      <c r="BP14" s="179"/>
      <c r="BQ14" s="218"/>
      <c r="BR14" s="218"/>
      <c r="BS14" s="185"/>
      <c r="BT14" s="219"/>
      <c r="BU14" s="219"/>
      <c r="BV14" s="221"/>
      <c r="BW14" s="219"/>
      <c r="BX14" s="219"/>
      <c r="BY14" s="185"/>
      <c r="BZ14" s="219"/>
      <c r="CA14" s="219"/>
      <c r="CC14" s="219"/>
      <c r="CD14" s="219"/>
      <c r="CE14" s="185"/>
      <c r="CG14" s="185"/>
      <c r="CH14" s="218"/>
      <c r="CI14" s="218"/>
      <c r="CJ14" s="179"/>
      <c r="CK14" s="218"/>
      <c r="CL14" s="218"/>
      <c r="CM14" s="185"/>
      <c r="CN14" s="219"/>
      <c r="CO14" s="219"/>
      <c r="CR14" s="222"/>
      <c r="CS14" s="185"/>
      <c r="CT14" s="219"/>
      <c r="CU14" s="219"/>
      <c r="CW14" s="219"/>
      <c r="CX14" s="219"/>
      <c r="CY14" s="213"/>
      <c r="DA14" s="185"/>
      <c r="DB14" s="218"/>
      <c r="DC14" s="218"/>
      <c r="DD14" s="179"/>
      <c r="DE14" s="218"/>
      <c r="DF14" s="218"/>
      <c r="DG14" s="185"/>
      <c r="DH14" s="219"/>
      <c r="DI14" s="219"/>
      <c r="DL14" s="222"/>
      <c r="DM14" s="185"/>
      <c r="DN14" s="219"/>
      <c r="DO14" s="219"/>
      <c r="DQ14" s="219"/>
      <c r="DR14" s="219"/>
      <c r="DS14" s="213"/>
      <c r="DU14" s="185"/>
      <c r="DV14" s="218"/>
      <c r="DW14" s="218"/>
      <c r="DX14" s="179"/>
      <c r="DY14" s="218"/>
      <c r="DZ14" s="218"/>
      <c r="EA14" s="185"/>
      <c r="EC14" s="223"/>
      <c r="EF14" s="222"/>
      <c r="EG14" s="185"/>
      <c r="EH14" s="219"/>
      <c r="EI14" s="219"/>
      <c r="EK14" s="219"/>
      <c r="EL14" s="219"/>
      <c r="EM14" s="213"/>
      <c r="EO14" s="185"/>
      <c r="EP14" s="218"/>
      <c r="EQ14" s="218"/>
      <c r="ER14" s="179"/>
      <c r="ES14" s="218"/>
      <c r="ET14" s="218"/>
      <c r="EU14" s="185"/>
      <c r="EV14" s="219"/>
      <c r="EW14" s="219"/>
      <c r="EZ14" s="222"/>
      <c r="FA14" s="185"/>
      <c r="FB14" s="219"/>
      <c r="FC14" s="219"/>
      <c r="FE14" s="219"/>
      <c r="FF14" s="219"/>
      <c r="FG14" s="213"/>
      <c r="FI14" s="185"/>
      <c r="FJ14" s="218"/>
      <c r="FK14" s="218"/>
      <c r="FL14" s="179"/>
      <c r="FM14" s="218"/>
      <c r="FN14" s="218"/>
      <c r="FO14" s="185"/>
      <c r="FP14" s="219"/>
      <c r="FQ14" s="219"/>
      <c r="FT14" s="222"/>
      <c r="FU14" s="185"/>
      <c r="FV14" s="219"/>
      <c r="FW14" s="219"/>
      <c r="FY14" s="219"/>
      <c r="FZ14" s="219"/>
      <c r="GA14" s="213"/>
      <c r="GC14" s="185"/>
      <c r="GD14" s="218"/>
      <c r="GE14" s="179"/>
      <c r="GF14" s="230"/>
      <c r="GG14" s="218"/>
      <c r="GH14" s="179"/>
      <c r="GI14" s="224"/>
      <c r="GN14" s="222"/>
      <c r="GU14" s="213"/>
      <c r="GW14" s="185"/>
      <c r="GX14" s="218"/>
      <c r="GY14" s="179"/>
      <c r="GZ14" s="230"/>
      <c r="HA14" s="218"/>
      <c r="HB14" s="179"/>
      <c r="HC14" s="224"/>
      <c r="HH14" s="222"/>
      <c r="HO14" s="213"/>
      <c r="HQ14" s="185"/>
      <c r="HR14" s="218"/>
      <c r="HS14" s="179"/>
      <c r="HT14" s="230"/>
      <c r="HU14" s="218"/>
      <c r="HV14" s="179"/>
      <c r="HW14" s="224"/>
      <c r="IB14" s="222"/>
      <c r="II14" s="213"/>
      <c r="IK14" s="185"/>
      <c r="IL14" s="218"/>
      <c r="IM14" s="179"/>
      <c r="IN14" s="230"/>
      <c r="IO14" s="218"/>
      <c r="IP14" s="179"/>
      <c r="IQ14" s="224"/>
      <c r="IV14" s="222"/>
    </row>
    <row r="15" spans="1:262" s="217" customFormat="1" ht="13.5" customHeight="1" x14ac:dyDescent="0.25">
      <c r="B15" s="179"/>
      <c r="C15" s="213"/>
      <c r="E15" s="185"/>
      <c r="F15" s="218"/>
      <c r="G15" s="219"/>
      <c r="H15" s="179"/>
      <c r="I15" s="218"/>
      <c r="J15" s="219"/>
      <c r="K15" s="219"/>
      <c r="L15" s="219"/>
      <c r="M15" s="219"/>
      <c r="N15" s="219"/>
      <c r="O15" s="219"/>
      <c r="P15" s="219"/>
      <c r="Q15" s="185"/>
      <c r="R15" s="219"/>
      <c r="S15" s="219"/>
      <c r="U15" s="219"/>
      <c r="V15" s="219"/>
      <c r="W15" s="213"/>
      <c r="Y15" s="185"/>
      <c r="Z15" s="218"/>
      <c r="AA15" s="218"/>
      <c r="AB15" s="179"/>
      <c r="AC15" s="218"/>
      <c r="AD15" s="218"/>
      <c r="AE15" s="185"/>
      <c r="AF15" s="219"/>
      <c r="AG15" s="219"/>
      <c r="AH15" s="219"/>
      <c r="AI15" s="219"/>
      <c r="AJ15" s="219"/>
      <c r="AK15" s="185"/>
      <c r="AM15" s="219"/>
      <c r="AO15" s="219"/>
      <c r="AP15" s="219"/>
      <c r="AQ15" s="213"/>
      <c r="AS15" s="184"/>
      <c r="AT15" s="218"/>
      <c r="AU15" s="218"/>
      <c r="AV15" s="220"/>
      <c r="AW15" s="218"/>
      <c r="AX15" s="218"/>
      <c r="AY15" s="185"/>
      <c r="AZ15" s="219"/>
      <c r="BA15" s="219"/>
      <c r="BB15" s="219"/>
      <c r="BC15" s="219"/>
      <c r="BD15" s="219"/>
      <c r="BE15" s="185"/>
      <c r="BF15" s="219"/>
      <c r="BG15" s="219"/>
      <c r="BI15" s="219"/>
      <c r="BJ15" s="219"/>
      <c r="BK15" s="213"/>
      <c r="BM15" s="185"/>
      <c r="BN15" s="218"/>
      <c r="BO15" s="218"/>
      <c r="BP15" s="179"/>
      <c r="BQ15" s="218"/>
      <c r="BR15" s="218"/>
      <c r="BS15" s="185"/>
      <c r="BT15" s="219"/>
      <c r="BU15" s="219"/>
      <c r="BV15" s="221"/>
      <c r="BW15" s="219"/>
      <c r="BX15" s="219"/>
      <c r="BY15" s="185"/>
      <c r="BZ15" s="219"/>
      <c r="CA15" s="219"/>
      <c r="CC15" s="219"/>
      <c r="CD15" s="219"/>
      <c r="CE15" s="185"/>
      <c r="CG15" s="185"/>
      <c r="CH15" s="218"/>
      <c r="CI15" s="218"/>
      <c r="CJ15" s="179"/>
      <c r="CK15" s="218"/>
      <c r="CL15" s="218"/>
      <c r="CM15" s="185"/>
      <c r="CN15" s="219"/>
      <c r="CO15" s="219"/>
      <c r="CR15" s="222"/>
      <c r="CS15" s="185"/>
      <c r="CT15" s="219"/>
      <c r="CU15" s="219"/>
      <c r="CW15" s="219"/>
      <c r="CX15" s="219"/>
      <c r="CY15" s="213"/>
      <c r="DA15" s="185"/>
      <c r="DB15" s="218"/>
      <c r="DC15" s="218"/>
      <c r="DD15" s="179"/>
      <c r="DE15" s="218"/>
      <c r="DF15" s="218"/>
      <c r="DG15" s="185"/>
      <c r="DH15" s="219"/>
      <c r="DI15" s="219"/>
      <c r="DL15" s="222"/>
      <c r="DM15" s="185"/>
      <c r="DN15" s="219"/>
      <c r="DO15" s="219"/>
      <c r="DQ15" s="219"/>
      <c r="DR15" s="219"/>
      <c r="DS15" s="213"/>
      <c r="DU15" s="185"/>
      <c r="DV15" s="218"/>
      <c r="DW15" s="218"/>
      <c r="DX15" s="179"/>
      <c r="DY15" s="218"/>
      <c r="DZ15" s="218"/>
      <c r="EA15" s="185"/>
      <c r="EC15" s="223"/>
      <c r="EF15" s="222"/>
      <c r="EG15" s="185"/>
      <c r="EH15" s="219"/>
      <c r="EI15" s="219"/>
      <c r="EK15" s="219"/>
      <c r="EL15" s="219"/>
      <c r="EM15" s="213"/>
      <c r="EO15" s="185"/>
      <c r="EP15" s="218"/>
      <c r="EQ15" s="218"/>
      <c r="ER15" s="179"/>
      <c r="ES15" s="218"/>
      <c r="ET15" s="218"/>
      <c r="EU15" s="185"/>
      <c r="EV15" s="219"/>
      <c r="EW15" s="219"/>
      <c r="EZ15" s="222"/>
      <c r="FA15" s="185"/>
      <c r="FB15" s="219"/>
      <c r="FC15" s="219"/>
      <c r="FE15" s="219"/>
      <c r="FF15" s="219"/>
      <c r="FG15" s="213"/>
      <c r="FI15" s="185"/>
      <c r="FJ15" s="218"/>
      <c r="FK15" s="218"/>
      <c r="FL15" s="179"/>
      <c r="FM15" s="218"/>
      <c r="FN15" s="218"/>
      <c r="FO15" s="185"/>
      <c r="FP15" s="219"/>
      <c r="FQ15" s="219"/>
      <c r="FT15" s="222"/>
      <c r="FU15" s="185"/>
      <c r="FV15" s="219"/>
      <c r="FW15" s="219"/>
      <c r="FY15" s="219"/>
      <c r="FZ15" s="219"/>
      <c r="GA15" s="213"/>
      <c r="GC15" s="185"/>
      <c r="GD15" s="218"/>
      <c r="GE15" s="179"/>
      <c r="GF15" s="230"/>
      <c r="GG15" s="218"/>
      <c r="GH15" s="179"/>
      <c r="GI15" s="224"/>
      <c r="GN15" s="222"/>
      <c r="GU15" s="213"/>
      <c r="GW15" s="185"/>
      <c r="GX15" s="218"/>
      <c r="GY15" s="179"/>
      <c r="GZ15" s="230"/>
      <c r="HA15" s="218"/>
      <c r="HB15" s="179"/>
      <c r="HC15" s="224"/>
      <c r="HH15" s="222"/>
      <c r="HO15" s="213"/>
      <c r="HQ15" s="185"/>
      <c r="HR15" s="218"/>
      <c r="HS15" s="179"/>
      <c r="HT15" s="230"/>
      <c r="HU15" s="218"/>
      <c r="HV15" s="179"/>
      <c r="HW15" s="224"/>
      <c r="IB15" s="222"/>
      <c r="II15" s="213"/>
      <c r="IK15" s="185"/>
      <c r="IL15" s="218"/>
      <c r="IM15" s="179"/>
      <c r="IN15" s="230"/>
      <c r="IO15" s="218"/>
      <c r="IP15" s="179"/>
      <c r="IQ15" s="224"/>
      <c r="IV15" s="222"/>
    </row>
    <row r="16" spans="1:262" s="217" customFormat="1" ht="13.5" customHeight="1" x14ac:dyDescent="0.25">
      <c r="B16" s="179"/>
      <c r="C16" s="213"/>
      <c r="E16" s="185"/>
      <c r="F16" s="218"/>
      <c r="G16" s="219"/>
      <c r="H16" s="179"/>
      <c r="I16" s="218"/>
      <c r="J16" s="219"/>
      <c r="K16" s="219"/>
      <c r="L16" s="219"/>
      <c r="M16" s="219"/>
      <c r="N16" s="219"/>
      <c r="O16" s="219"/>
      <c r="P16" s="219"/>
      <c r="Q16" s="185"/>
      <c r="R16" s="219"/>
      <c r="S16" s="219"/>
      <c r="U16" s="219"/>
      <c r="V16" s="219"/>
      <c r="W16" s="213"/>
      <c r="Y16" s="185"/>
      <c r="Z16" s="218"/>
      <c r="AA16" s="218"/>
      <c r="AB16" s="179"/>
      <c r="AC16" s="218"/>
      <c r="AD16" s="218"/>
      <c r="AE16" s="185"/>
      <c r="AF16" s="219"/>
      <c r="AG16" s="219"/>
      <c r="AH16" s="219"/>
      <c r="AI16" s="219"/>
      <c r="AJ16" s="219"/>
      <c r="AK16" s="185"/>
      <c r="AM16" s="219"/>
      <c r="AO16" s="219"/>
      <c r="AP16" s="219"/>
      <c r="AQ16" s="213"/>
      <c r="AS16" s="184"/>
      <c r="AT16" s="218"/>
      <c r="AU16" s="218"/>
      <c r="AV16" s="220"/>
      <c r="AW16" s="218"/>
      <c r="AX16" s="218"/>
      <c r="AY16" s="185"/>
      <c r="AZ16" s="219"/>
      <c r="BA16" s="219"/>
      <c r="BB16" s="219"/>
      <c r="BC16" s="219"/>
      <c r="BD16" s="219"/>
      <c r="BE16" s="185"/>
      <c r="BF16" s="219"/>
      <c r="BG16" s="219"/>
      <c r="BI16" s="219"/>
      <c r="BJ16" s="219"/>
      <c r="BK16" s="213"/>
      <c r="BM16" s="185"/>
      <c r="BN16" s="218"/>
      <c r="BO16" s="218"/>
      <c r="BP16" s="179"/>
      <c r="BQ16" s="218"/>
      <c r="BR16" s="218"/>
      <c r="BS16" s="185"/>
      <c r="BT16" s="219"/>
      <c r="BU16" s="219"/>
      <c r="BV16" s="221"/>
      <c r="BW16" s="219"/>
      <c r="BX16" s="219"/>
      <c r="BY16" s="185"/>
      <c r="BZ16" s="219"/>
      <c r="CA16" s="219"/>
      <c r="CC16" s="219"/>
      <c r="CD16" s="219"/>
      <c r="CE16" s="185"/>
      <c r="CG16" s="185"/>
      <c r="CH16" s="218"/>
      <c r="CI16" s="218"/>
      <c r="CJ16" s="179"/>
      <c r="CK16" s="218"/>
      <c r="CL16" s="218"/>
      <c r="CM16" s="185"/>
      <c r="CN16" s="219"/>
      <c r="CO16" s="219"/>
      <c r="CR16" s="222"/>
      <c r="CS16" s="185"/>
      <c r="CT16" s="219"/>
      <c r="CU16" s="219"/>
      <c r="CW16" s="219"/>
      <c r="CX16" s="219"/>
      <c r="CY16" s="213"/>
      <c r="DA16" s="185"/>
      <c r="DB16" s="218"/>
      <c r="DC16" s="218"/>
      <c r="DD16" s="179"/>
      <c r="DE16" s="218"/>
      <c r="DF16" s="218"/>
      <c r="DG16" s="185"/>
      <c r="DH16" s="219"/>
      <c r="DI16" s="219"/>
      <c r="DL16" s="222"/>
      <c r="DM16" s="185"/>
      <c r="DN16" s="219"/>
      <c r="DO16" s="219"/>
      <c r="DQ16" s="219"/>
      <c r="DR16" s="219"/>
      <c r="DS16" s="213"/>
      <c r="DU16" s="185"/>
      <c r="DV16" s="218"/>
      <c r="DW16" s="218"/>
      <c r="DX16" s="179"/>
      <c r="DY16" s="218"/>
      <c r="DZ16" s="218"/>
      <c r="EA16" s="185"/>
      <c r="EC16" s="223"/>
      <c r="EF16" s="222"/>
      <c r="EG16" s="185"/>
      <c r="EH16" s="219"/>
      <c r="EI16" s="219"/>
      <c r="EK16" s="219"/>
      <c r="EL16" s="219"/>
      <c r="EM16" s="213"/>
      <c r="EO16" s="185"/>
      <c r="EP16" s="218"/>
      <c r="EQ16" s="218"/>
      <c r="ER16" s="179"/>
      <c r="ES16" s="218"/>
      <c r="ET16" s="218"/>
      <c r="EU16" s="185"/>
      <c r="EV16" s="219"/>
      <c r="EW16" s="219"/>
      <c r="EZ16" s="222"/>
      <c r="FA16" s="185"/>
      <c r="FB16" s="219"/>
      <c r="FC16" s="219"/>
      <c r="FE16" s="219"/>
      <c r="FF16" s="219"/>
      <c r="FG16" s="213"/>
      <c r="FI16" s="185"/>
      <c r="FJ16" s="218"/>
      <c r="FK16" s="218"/>
      <c r="FL16" s="179"/>
      <c r="FM16" s="218"/>
      <c r="FN16" s="218"/>
      <c r="FO16" s="185"/>
      <c r="FP16" s="219"/>
      <c r="FQ16" s="219"/>
      <c r="FT16" s="222"/>
      <c r="FU16" s="185"/>
      <c r="FV16" s="219"/>
      <c r="FW16" s="219"/>
      <c r="FY16" s="219"/>
      <c r="FZ16" s="219"/>
      <c r="GA16" s="213"/>
      <c r="GC16" s="179"/>
      <c r="GD16" s="218"/>
      <c r="GE16" s="179"/>
      <c r="GF16" s="179"/>
      <c r="GG16" s="218"/>
      <c r="GH16" s="179"/>
      <c r="GI16" s="224"/>
      <c r="GN16" s="222"/>
      <c r="GU16" s="213"/>
      <c r="GW16" s="179"/>
      <c r="GX16" s="218"/>
      <c r="GY16" s="179"/>
      <c r="GZ16" s="179"/>
      <c r="HA16" s="218"/>
      <c r="HB16" s="179"/>
      <c r="HC16" s="224"/>
      <c r="HH16" s="222"/>
      <c r="HO16" s="213"/>
      <c r="HQ16" s="179"/>
      <c r="HR16" s="218"/>
      <c r="HS16" s="179"/>
      <c r="HT16" s="179"/>
      <c r="HU16" s="218"/>
      <c r="HV16" s="179"/>
      <c r="HW16" s="224"/>
      <c r="IB16" s="222"/>
      <c r="II16" s="213"/>
      <c r="IK16" s="179"/>
      <c r="IL16" s="218"/>
      <c r="IM16" s="179"/>
      <c r="IN16" s="179"/>
      <c r="IO16" s="218"/>
      <c r="IP16" s="179"/>
      <c r="IQ16" s="224"/>
      <c r="IV16" s="222"/>
    </row>
    <row r="17" spans="2:262" s="217" customFormat="1" ht="13.5" customHeight="1" x14ac:dyDescent="0.25">
      <c r="B17" s="179"/>
      <c r="C17" s="213"/>
      <c r="E17" s="185"/>
      <c r="F17" s="218"/>
      <c r="G17" s="219"/>
      <c r="H17" s="179"/>
      <c r="I17" s="218"/>
      <c r="J17" s="219"/>
      <c r="K17" s="219"/>
      <c r="L17" s="219"/>
      <c r="M17" s="219"/>
      <c r="N17" s="219"/>
      <c r="O17" s="219"/>
      <c r="P17" s="219"/>
      <c r="Q17" s="185"/>
      <c r="R17" s="219"/>
      <c r="S17" s="219"/>
      <c r="U17" s="219"/>
      <c r="V17" s="219"/>
      <c r="W17" s="213"/>
      <c r="Y17" s="185"/>
      <c r="Z17" s="218"/>
      <c r="AA17" s="218"/>
      <c r="AB17" s="179"/>
      <c r="AC17" s="218"/>
      <c r="AD17" s="218"/>
      <c r="AE17" s="185"/>
      <c r="AF17" s="219"/>
      <c r="AG17" s="219"/>
      <c r="AH17" s="219"/>
      <c r="AI17" s="219"/>
      <c r="AJ17" s="219"/>
      <c r="AK17" s="185"/>
      <c r="AM17" s="219"/>
      <c r="AO17" s="219"/>
      <c r="AP17" s="219"/>
      <c r="AQ17" s="213"/>
      <c r="AS17" s="184"/>
      <c r="AT17" s="218"/>
      <c r="AU17" s="218"/>
      <c r="AV17" s="220"/>
      <c r="AW17" s="218"/>
      <c r="AX17" s="218"/>
      <c r="AY17" s="185"/>
      <c r="AZ17" s="219"/>
      <c r="BA17" s="219"/>
      <c r="BB17" s="219"/>
      <c r="BC17" s="219"/>
      <c r="BD17" s="219"/>
      <c r="BE17" s="185"/>
      <c r="BF17" s="219"/>
      <c r="BG17" s="219"/>
      <c r="BI17" s="219"/>
      <c r="BJ17" s="219"/>
      <c r="BK17" s="213"/>
      <c r="BM17" s="185"/>
      <c r="BN17" s="218"/>
      <c r="BO17" s="218"/>
      <c r="BP17" s="179"/>
      <c r="BQ17" s="218"/>
      <c r="BR17" s="218"/>
      <c r="BS17" s="185"/>
      <c r="BT17" s="219"/>
      <c r="BU17" s="219"/>
      <c r="BV17" s="221"/>
      <c r="BW17" s="219"/>
      <c r="BX17" s="219"/>
      <c r="BY17" s="185"/>
      <c r="BZ17" s="219"/>
      <c r="CA17" s="219"/>
      <c r="CC17" s="219"/>
      <c r="CD17" s="219"/>
      <c r="CE17" s="185"/>
      <c r="CG17" s="185"/>
      <c r="CH17" s="218"/>
      <c r="CI17" s="218"/>
      <c r="CJ17" s="179"/>
      <c r="CK17" s="218"/>
      <c r="CL17" s="218"/>
      <c r="CM17" s="185"/>
      <c r="CN17" s="219"/>
      <c r="CO17" s="219"/>
      <c r="CR17" s="222"/>
      <c r="CS17" s="185"/>
      <c r="CT17" s="219"/>
      <c r="CU17" s="219"/>
      <c r="CW17" s="219"/>
      <c r="CX17" s="219"/>
      <c r="CY17" s="213"/>
      <c r="DA17" s="185"/>
      <c r="DB17" s="218"/>
      <c r="DC17" s="218"/>
      <c r="DD17" s="179"/>
      <c r="DE17" s="218"/>
      <c r="DF17" s="218"/>
      <c r="DG17" s="185"/>
      <c r="DH17" s="219"/>
      <c r="DI17" s="219"/>
      <c r="DL17" s="222"/>
      <c r="DM17" s="185"/>
      <c r="DN17" s="219"/>
      <c r="DO17" s="219"/>
      <c r="DQ17" s="219"/>
      <c r="DR17" s="219"/>
      <c r="DS17" s="213"/>
      <c r="DU17" s="185"/>
      <c r="DV17" s="218"/>
      <c r="DW17" s="218"/>
      <c r="DX17" s="179"/>
      <c r="DY17" s="218"/>
      <c r="DZ17" s="218"/>
      <c r="EA17" s="185"/>
      <c r="EC17" s="223"/>
      <c r="EF17" s="222"/>
      <c r="EG17" s="185"/>
      <c r="EH17" s="219"/>
      <c r="EI17" s="219"/>
      <c r="EK17" s="219"/>
      <c r="EL17" s="219"/>
      <c r="EM17" s="213"/>
      <c r="EO17" s="185"/>
      <c r="EP17" s="218"/>
      <c r="EQ17" s="218"/>
      <c r="ER17" s="179"/>
      <c r="ES17" s="218"/>
      <c r="ET17" s="218"/>
      <c r="EU17" s="185"/>
      <c r="EV17" s="219"/>
      <c r="EW17" s="219"/>
      <c r="EZ17" s="222"/>
      <c r="FA17" s="185"/>
      <c r="FB17" s="219"/>
      <c r="FC17" s="219"/>
      <c r="FE17" s="219"/>
      <c r="FF17" s="219"/>
      <c r="FG17" s="213"/>
      <c r="FI17" s="185"/>
      <c r="FJ17" s="218"/>
      <c r="FK17" s="218"/>
      <c r="FL17" s="179"/>
      <c r="FM17" s="218"/>
      <c r="FN17" s="218"/>
      <c r="FO17" s="185"/>
      <c r="FP17" s="219"/>
      <c r="FQ17" s="219"/>
      <c r="FT17" s="222"/>
      <c r="FU17" s="185"/>
      <c r="FV17" s="219"/>
      <c r="FW17" s="219"/>
      <c r="FY17" s="219"/>
      <c r="FZ17" s="219"/>
      <c r="GA17" s="213"/>
      <c r="GC17" s="185"/>
      <c r="GD17" s="218"/>
      <c r="GE17" s="218"/>
      <c r="GF17" s="179"/>
      <c r="GG17" s="218"/>
      <c r="GH17" s="218"/>
      <c r="GI17" s="224"/>
      <c r="GN17" s="222"/>
      <c r="GU17" s="213"/>
      <c r="GW17" s="185"/>
      <c r="GX17" s="218"/>
      <c r="GY17" s="218"/>
      <c r="GZ17" s="179"/>
      <c r="HA17" s="218"/>
      <c r="HB17" s="218"/>
      <c r="HC17" s="224"/>
      <c r="HH17" s="222"/>
      <c r="HO17" s="213"/>
      <c r="HQ17" s="185"/>
      <c r="HR17" s="218"/>
      <c r="HS17" s="218"/>
      <c r="HT17" s="179"/>
      <c r="HU17" s="218"/>
      <c r="HV17" s="218"/>
      <c r="HW17" s="224"/>
      <c r="IB17" s="222"/>
      <c r="II17" s="213"/>
      <c r="IK17" s="185"/>
      <c r="IL17" s="218"/>
      <c r="IM17" s="218"/>
      <c r="IN17" s="179"/>
      <c r="IO17" s="218"/>
      <c r="IP17" s="218"/>
      <c r="IQ17" s="224"/>
      <c r="IV17" s="222"/>
    </row>
    <row r="18" spans="2:262" s="217" customFormat="1" ht="13.5" customHeight="1" x14ac:dyDescent="0.25">
      <c r="B18" s="179"/>
      <c r="C18" s="213"/>
      <c r="E18" s="185"/>
      <c r="F18" s="218"/>
      <c r="G18" s="219"/>
      <c r="H18" s="179"/>
      <c r="I18" s="218"/>
      <c r="J18" s="219"/>
      <c r="K18" s="219"/>
      <c r="L18" s="219"/>
      <c r="M18" s="219"/>
      <c r="N18" s="219"/>
      <c r="O18" s="219"/>
      <c r="P18" s="219"/>
      <c r="Q18" s="185"/>
      <c r="R18" s="219"/>
      <c r="S18" s="219"/>
      <c r="U18" s="219"/>
      <c r="V18" s="219"/>
      <c r="W18" s="213"/>
      <c r="Y18" s="185"/>
      <c r="Z18" s="218"/>
      <c r="AA18" s="218"/>
      <c r="AB18" s="179"/>
      <c r="AC18" s="218"/>
      <c r="AD18" s="218"/>
      <c r="AE18" s="185"/>
      <c r="AF18" s="219"/>
      <c r="AG18" s="219"/>
      <c r="AH18" s="219"/>
      <c r="AI18" s="219"/>
      <c r="AJ18" s="219"/>
      <c r="AK18" s="185"/>
      <c r="AM18" s="219"/>
      <c r="AO18" s="219"/>
      <c r="AP18" s="219"/>
      <c r="AQ18" s="213"/>
      <c r="AS18" s="184"/>
      <c r="AT18" s="218"/>
      <c r="AU18" s="218"/>
      <c r="AV18" s="220"/>
      <c r="AW18" s="218"/>
      <c r="AX18" s="218"/>
      <c r="AY18" s="185"/>
      <c r="AZ18" s="219"/>
      <c r="BA18" s="219"/>
      <c r="BB18" s="219"/>
      <c r="BC18" s="219"/>
      <c r="BD18" s="219"/>
      <c r="BE18" s="185"/>
      <c r="BF18" s="219"/>
      <c r="BG18" s="219"/>
      <c r="BI18" s="219"/>
      <c r="BJ18" s="219"/>
      <c r="BK18" s="213"/>
      <c r="BM18" s="185"/>
      <c r="BN18" s="218"/>
      <c r="BO18" s="218"/>
      <c r="BP18" s="179"/>
      <c r="BQ18" s="218"/>
      <c r="BR18" s="218"/>
      <c r="BS18" s="185"/>
      <c r="BT18" s="219"/>
      <c r="BU18" s="219"/>
      <c r="BV18" s="221"/>
      <c r="BW18" s="219"/>
      <c r="BX18" s="219"/>
      <c r="BY18" s="185"/>
      <c r="BZ18" s="219"/>
      <c r="CA18" s="219"/>
      <c r="CC18" s="219"/>
      <c r="CD18" s="219"/>
      <c r="CE18" s="185"/>
      <c r="CG18" s="185"/>
      <c r="CH18" s="218"/>
      <c r="CI18" s="218"/>
      <c r="CJ18" s="179"/>
      <c r="CK18" s="218"/>
      <c r="CL18" s="218"/>
      <c r="CM18" s="185"/>
      <c r="CN18" s="219"/>
      <c r="CO18" s="219"/>
      <c r="CR18" s="222"/>
      <c r="CS18" s="185"/>
      <c r="CT18" s="219"/>
      <c r="CU18" s="219"/>
      <c r="CW18" s="219"/>
      <c r="CX18" s="219"/>
      <c r="CY18" s="213"/>
      <c r="DA18" s="185"/>
      <c r="DB18" s="218"/>
      <c r="DC18" s="218"/>
      <c r="DD18" s="179"/>
      <c r="DE18" s="218"/>
      <c r="DF18" s="218"/>
      <c r="DG18" s="185"/>
      <c r="DH18" s="219"/>
      <c r="DI18" s="219"/>
      <c r="DL18" s="222"/>
      <c r="DM18" s="185"/>
      <c r="DN18" s="219"/>
      <c r="DO18" s="219"/>
      <c r="DQ18" s="219"/>
      <c r="DR18" s="219"/>
      <c r="DS18" s="213"/>
      <c r="DU18" s="185"/>
      <c r="DV18" s="218"/>
      <c r="DW18" s="218"/>
      <c r="DX18" s="179"/>
      <c r="DY18" s="218"/>
      <c r="DZ18" s="218"/>
      <c r="EA18" s="185"/>
      <c r="EC18" s="223"/>
      <c r="EF18" s="222"/>
      <c r="EG18" s="185"/>
      <c r="EH18" s="219"/>
      <c r="EI18" s="219"/>
      <c r="EK18" s="219"/>
      <c r="EL18" s="219"/>
      <c r="EM18" s="213"/>
      <c r="EO18" s="185"/>
      <c r="EP18" s="218"/>
      <c r="EQ18" s="218"/>
      <c r="ER18" s="179"/>
      <c r="ES18" s="218"/>
      <c r="ET18" s="218"/>
      <c r="EU18" s="185"/>
      <c r="EV18" s="219"/>
      <c r="EW18" s="219"/>
      <c r="EZ18" s="222"/>
      <c r="FA18" s="185"/>
      <c r="FB18" s="219"/>
      <c r="FC18" s="219"/>
      <c r="FE18" s="219"/>
      <c r="FF18" s="219"/>
      <c r="FG18" s="213"/>
      <c r="FI18" s="185"/>
      <c r="FJ18" s="218"/>
      <c r="FK18" s="218"/>
      <c r="FL18" s="179"/>
      <c r="FM18" s="218"/>
      <c r="FN18" s="218"/>
      <c r="FO18" s="185"/>
      <c r="FP18" s="219"/>
      <c r="FQ18" s="219"/>
      <c r="FT18" s="222"/>
      <c r="FU18" s="185"/>
      <c r="FV18" s="219"/>
      <c r="FW18" s="219"/>
      <c r="FY18" s="219"/>
      <c r="FZ18" s="219"/>
      <c r="GA18" s="213"/>
      <c r="GC18" s="185"/>
      <c r="GD18" s="218"/>
      <c r="GE18" s="179"/>
      <c r="GF18" s="179"/>
      <c r="GG18" s="218"/>
      <c r="GH18" s="179"/>
      <c r="GI18" s="224"/>
      <c r="GN18" s="222"/>
      <c r="GU18" s="213"/>
      <c r="GW18" s="185"/>
      <c r="GX18" s="218"/>
      <c r="GY18" s="179"/>
      <c r="GZ18" s="179"/>
      <c r="HA18" s="218"/>
      <c r="HB18" s="179"/>
      <c r="HC18" s="224"/>
      <c r="HH18" s="222"/>
      <c r="HO18" s="213"/>
      <c r="HQ18" s="185"/>
      <c r="HR18" s="218"/>
      <c r="HS18" s="179"/>
      <c r="HT18" s="179"/>
      <c r="HU18" s="218"/>
      <c r="HV18" s="179"/>
      <c r="HW18" s="224"/>
      <c r="IB18" s="222"/>
      <c r="II18" s="213"/>
      <c r="IK18" s="185"/>
      <c r="IL18" s="218"/>
      <c r="IM18" s="179"/>
      <c r="IN18" s="179"/>
      <c r="IO18" s="218"/>
      <c r="IP18" s="179"/>
      <c r="IQ18" s="224"/>
      <c r="IV18" s="222"/>
    </row>
    <row r="19" spans="2:262" s="217" customFormat="1" ht="13.5" customHeight="1" x14ac:dyDescent="0.25">
      <c r="B19" s="179"/>
      <c r="C19" s="213"/>
      <c r="E19" s="185"/>
      <c r="F19" s="218"/>
      <c r="G19" s="219"/>
      <c r="H19" s="179"/>
      <c r="I19" s="218"/>
      <c r="J19" s="219"/>
      <c r="K19" s="219"/>
      <c r="L19" s="219"/>
      <c r="M19" s="219"/>
      <c r="N19" s="219"/>
      <c r="O19" s="219"/>
      <c r="P19" s="219"/>
      <c r="Q19" s="185"/>
      <c r="R19" s="219"/>
      <c r="S19" s="219"/>
      <c r="U19" s="219"/>
      <c r="V19" s="219"/>
      <c r="W19" s="213"/>
      <c r="Y19" s="185"/>
      <c r="Z19" s="218"/>
      <c r="AA19" s="218"/>
      <c r="AB19" s="179"/>
      <c r="AC19" s="218"/>
      <c r="AD19" s="218"/>
      <c r="AE19" s="185"/>
      <c r="AF19" s="219"/>
      <c r="AG19" s="219"/>
      <c r="AH19" s="219"/>
      <c r="AI19" s="219"/>
      <c r="AJ19" s="219"/>
      <c r="AK19" s="185"/>
      <c r="AM19" s="219"/>
      <c r="AO19" s="219"/>
      <c r="AP19" s="219"/>
      <c r="AQ19" s="213"/>
      <c r="AS19" s="184"/>
      <c r="AT19" s="218"/>
      <c r="AU19" s="218"/>
      <c r="AV19" s="220"/>
      <c r="AW19" s="218"/>
      <c r="AX19" s="218"/>
      <c r="AY19" s="185"/>
      <c r="AZ19" s="219"/>
      <c r="BA19" s="219"/>
      <c r="BB19" s="219"/>
      <c r="BC19" s="219"/>
      <c r="BD19" s="219"/>
      <c r="BE19" s="185"/>
      <c r="BF19" s="219"/>
      <c r="BG19" s="219"/>
      <c r="BI19" s="219"/>
      <c r="BJ19" s="219"/>
      <c r="BK19" s="213"/>
      <c r="BM19" s="185"/>
      <c r="BN19" s="218"/>
      <c r="BO19" s="218"/>
      <c r="BP19" s="179"/>
      <c r="BQ19" s="218"/>
      <c r="BR19" s="218"/>
      <c r="BS19" s="185"/>
      <c r="BT19" s="219"/>
      <c r="BU19" s="219"/>
      <c r="BV19" s="221"/>
      <c r="BW19" s="219"/>
      <c r="BX19" s="219"/>
      <c r="BY19" s="185"/>
      <c r="BZ19" s="219"/>
      <c r="CA19" s="219"/>
      <c r="CC19" s="219"/>
      <c r="CD19" s="219"/>
      <c r="CE19" s="185"/>
      <c r="CG19" s="185"/>
      <c r="CH19" s="218"/>
      <c r="CI19" s="218"/>
      <c r="CJ19" s="179"/>
      <c r="CK19" s="218"/>
      <c r="CL19" s="218"/>
      <c r="CM19" s="185"/>
      <c r="CN19" s="219"/>
      <c r="CO19" s="219"/>
      <c r="CR19" s="222"/>
      <c r="CS19" s="185"/>
      <c r="CT19" s="219"/>
      <c r="CU19" s="219"/>
      <c r="CW19" s="219"/>
      <c r="CX19" s="219"/>
      <c r="CY19" s="213"/>
      <c r="DA19" s="185"/>
      <c r="DB19" s="218"/>
      <c r="DC19" s="218"/>
      <c r="DD19" s="179"/>
      <c r="DE19" s="218"/>
      <c r="DF19" s="218"/>
      <c r="DG19" s="185"/>
      <c r="DH19" s="219"/>
      <c r="DI19" s="219"/>
      <c r="DL19" s="222"/>
      <c r="DM19" s="185"/>
      <c r="DN19" s="219"/>
      <c r="DO19" s="219"/>
      <c r="DQ19" s="219"/>
      <c r="DR19" s="219"/>
      <c r="DS19" s="213"/>
      <c r="DU19" s="185"/>
      <c r="DV19" s="218"/>
      <c r="DW19" s="218"/>
      <c r="DX19" s="179"/>
      <c r="DY19" s="218"/>
      <c r="DZ19" s="218"/>
      <c r="EA19" s="185"/>
      <c r="EC19" s="223"/>
      <c r="EF19" s="222"/>
      <c r="EG19" s="185"/>
      <c r="EH19" s="219"/>
      <c r="EI19" s="219"/>
      <c r="EK19" s="219"/>
      <c r="EL19" s="219"/>
      <c r="EM19" s="213"/>
      <c r="EO19" s="185"/>
      <c r="EP19" s="218"/>
      <c r="EQ19" s="218"/>
      <c r="ER19" s="179"/>
      <c r="ES19" s="218"/>
      <c r="ET19" s="218"/>
      <c r="EU19" s="185"/>
      <c r="EV19" s="219"/>
      <c r="EW19" s="219"/>
      <c r="EZ19" s="222"/>
      <c r="FA19" s="185"/>
      <c r="FB19" s="219"/>
      <c r="FC19" s="219"/>
      <c r="FE19" s="219"/>
      <c r="FF19" s="219"/>
      <c r="FG19" s="213"/>
      <c r="FI19" s="185"/>
      <c r="FJ19" s="218"/>
      <c r="FK19" s="218"/>
      <c r="FL19" s="179"/>
      <c r="FM19" s="218"/>
      <c r="FN19" s="218"/>
      <c r="FO19" s="185"/>
      <c r="FP19" s="219"/>
      <c r="FQ19" s="219"/>
      <c r="FT19" s="222"/>
      <c r="FU19" s="185"/>
      <c r="FV19" s="219"/>
      <c r="FW19" s="219"/>
      <c r="FY19" s="219"/>
      <c r="FZ19" s="219"/>
      <c r="GA19" s="213"/>
      <c r="GC19" s="185"/>
      <c r="GD19" s="218"/>
      <c r="GE19" s="179"/>
      <c r="GF19" s="179"/>
      <c r="GG19" s="218"/>
      <c r="GH19" s="179"/>
      <c r="GI19" s="224"/>
      <c r="GN19" s="222"/>
      <c r="GU19" s="213"/>
      <c r="GW19" s="185"/>
      <c r="GX19" s="218"/>
      <c r="GY19" s="179"/>
      <c r="GZ19" s="179"/>
      <c r="HA19" s="218"/>
      <c r="HB19" s="179"/>
      <c r="HC19" s="224"/>
      <c r="HH19" s="222"/>
      <c r="HO19" s="213"/>
      <c r="HQ19" s="185"/>
      <c r="HR19" s="218"/>
      <c r="HS19" s="179"/>
      <c r="HT19" s="179"/>
      <c r="HU19" s="218"/>
      <c r="HV19" s="179"/>
      <c r="HW19" s="224"/>
      <c r="IB19" s="222"/>
      <c r="II19" s="213"/>
      <c r="IK19" s="185"/>
      <c r="IL19" s="218"/>
      <c r="IM19" s="179"/>
      <c r="IN19" s="179"/>
      <c r="IO19" s="218"/>
      <c r="IP19" s="179"/>
      <c r="IQ19" s="224"/>
      <c r="IV19" s="222"/>
    </row>
    <row r="20" spans="2:262" s="217" customFormat="1" ht="13.5" customHeight="1" x14ac:dyDescent="0.25">
      <c r="B20" s="179"/>
      <c r="C20" s="213"/>
      <c r="E20" s="185"/>
      <c r="F20" s="218"/>
      <c r="G20" s="219"/>
      <c r="H20" s="179"/>
      <c r="I20" s="218"/>
      <c r="J20" s="219"/>
      <c r="K20" s="219"/>
      <c r="L20" s="219"/>
      <c r="M20" s="219"/>
      <c r="N20" s="219"/>
      <c r="O20" s="219"/>
      <c r="P20" s="219"/>
      <c r="Q20" s="185"/>
      <c r="R20" s="219"/>
      <c r="S20" s="219"/>
      <c r="U20" s="219"/>
      <c r="V20" s="219"/>
      <c r="W20" s="213"/>
      <c r="Y20" s="185"/>
      <c r="Z20" s="218"/>
      <c r="AA20" s="218"/>
      <c r="AB20" s="179"/>
      <c r="AC20" s="218"/>
      <c r="AD20" s="218"/>
      <c r="AE20" s="185"/>
      <c r="AF20" s="219"/>
      <c r="AG20" s="219"/>
      <c r="AH20" s="219"/>
      <c r="AI20" s="219"/>
      <c r="AJ20" s="219"/>
      <c r="AK20" s="185"/>
      <c r="AM20" s="219"/>
      <c r="AO20" s="219"/>
      <c r="AP20" s="219"/>
      <c r="AQ20" s="213"/>
      <c r="AS20" s="184"/>
      <c r="AT20" s="218"/>
      <c r="AU20" s="218"/>
      <c r="AV20" s="220"/>
      <c r="AW20" s="218"/>
      <c r="AX20" s="218"/>
      <c r="AY20" s="185"/>
      <c r="AZ20" s="219"/>
      <c r="BA20" s="219"/>
      <c r="BB20" s="219"/>
      <c r="BC20" s="219"/>
      <c r="BD20" s="219"/>
      <c r="BE20" s="185"/>
      <c r="BF20" s="219"/>
      <c r="BG20" s="219"/>
      <c r="BI20" s="219"/>
      <c r="BJ20" s="219"/>
      <c r="BK20" s="213"/>
      <c r="BM20" s="185"/>
      <c r="BN20" s="218"/>
      <c r="BO20" s="218"/>
      <c r="BP20" s="179"/>
      <c r="BQ20" s="218"/>
      <c r="BR20" s="218"/>
      <c r="BS20" s="185"/>
      <c r="BT20" s="219"/>
      <c r="BU20" s="219"/>
      <c r="BV20" s="221"/>
      <c r="BW20" s="219"/>
      <c r="BX20" s="219"/>
      <c r="BY20" s="185"/>
      <c r="BZ20" s="219"/>
      <c r="CA20" s="219"/>
      <c r="CC20" s="219"/>
      <c r="CD20" s="219"/>
      <c r="CE20" s="185"/>
      <c r="CG20" s="185"/>
      <c r="CH20" s="218"/>
      <c r="CI20" s="218"/>
      <c r="CJ20" s="179"/>
      <c r="CK20" s="218"/>
      <c r="CL20" s="218"/>
      <c r="CM20" s="185"/>
      <c r="CN20" s="219"/>
      <c r="CO20" s="219"/>
      <c r="CR20" s="222"/>
      <c r="CS20" s="185"/>
      <c r="CT20" s="219"/>
      <c r="CU20" s="219"/>
      <c r="CW20" s="219"/>
      <c r="CX20" s="219"/>
      <c r="CY20" s="213"/>
      <c r="DA20" s="185"/>
      <c r="DB20" s="218"/>
      <c r="DC20" s="218"/>
      <c r="DD20" s="179"/>
      <c r="DE20" s="218"/>
      <c r="DF20" s="218"/>
      <c r="DG20" s="185"/>
      <c r="DH20" s="219"/>
      <c r="DI20" s="219"/>
      <c r="DL20" s="222"/>
      <c r="DM20" s="185"/>
      <c r="DN20" s="219"/>
      <c r="DO20" s="219"/>
      <c r="DQ20" s="219"/>
      <c r="DR20" s="219"/>
      <c r="DS20" s="213"/>
      <c r="DU20" s="185"/>
      <c r="DV20" s="218"/>
      <c r="DW20" s="218"/>
      <c r="DX20" s="179"/>
      <c r="DY20" s="218"/>
      <c r="DZ20" s="218"/>
      <c r="EA20" s="185"/>
      <c r="EC20" s="223"/>
      <c r="EF20" s="222"/>
      <c r="EG20" s="185"/>
      <c r="EH20" s="219"/>
      <c r="EI20" s="219"/>
      <c r="EK20" s="219"/>
      <c r="EL20" s="219"/>
      <c r="EM20" s="213"/>
      <c r="EO20" s="185"/>
      <c r="EP20" s="218"/>
      <c r="EQ20" s="218"/>
      <c r="ER20" s="179"/>
      <c r="ES20" s="218"/>
      <c r="ET20" s="218"/>
      <c r="EU20" s="185"/>
      <c r="EV20" s="219"/>
      <c r="EW20" s="219"/>
      <c r="EZ20" s="222"/>
      <c r="FA20" s="185"/>
      <c r="FB20" s="219"/>
      <c r="FC20" s="219"/>
      <c r="FE20" s="219"/>
      <c r="FF20" s="219"/>
      <c r="FG20" s="213"/>
      <c r="FI20" s="185"/>
      <c r="FJ20" s="218"/>
      <c r="FK20" s="218"/>
      <c r="FL20" s="179"/>
      <c r="FM20" s="218"/>
      <c r="FN20" s="218"/>
      <c r="FO20" s="185"/>
      <c r="FP20" s="219"/>
      <c r="FQ20" s="219"/>
      <c r="FT20" s="222"/>
      <c r="FU20" s="185"/>
      <c r="FV20" s="219"/>
      <c r="FW20" s="219"/>
      <c r="FY20" s="219"/>
      <c r="FZ20" s="219"/>
      <c r="GA20" s="213"/>
      <c r="GC20" s="185"/>
      <c r="GD20" s="218"/>
      <c r="GE20" s="179"/>
      <c r="GF20" s="179"/>
      <c r="GG20" s="218"/>
      <c r="GH20" s="179"/>
      <c r="GI20" s="224"/>
      <c r="GN20" s="222"/>
      <c r="GU20" s="213"/>
      <c r="GW20" s="185"/>
      <c r="GX20" s="218"/>
      <c r="GY20" s="179"/>
      <c r="GZ20" s="179"/>
      <c r="HA20" s="218"/>
      <c r="HB20" s="179"/>
      <c r="HC20" s="224"/>
      <c r="HH20" s="222"/>
      <c r="HO20" s="213"/>
      <c r="HQ20" s="185"/>
      <c r="HR20" s="218"/>
      <c r="HS20" s="179"/>
      <c r="HT20" s="179"/>
      <c r="HU20" s="218"/>
      <c r="HV20" s="179"/>
      <c r="HW20" s="224"/>
      <c r="IB20" s="222"/>
      <c r="II20" s="213"/>
      <c r="IK20" s="185"/>
      <c r="IL20" s="218"/>
      <c r="IM20" s="179"/>
      <c r="IN20" s="179"/>
      <c r="IO20" s="218"/>
      <c r="IP20" s="179"/>
      <c r="IQ20" s="224"/>
      <c r="IV20" s="222"/>
    </row>
    <row r="21" spans="2:262" s="217" customFormat="1" ht="13.5" customHeight="1" x14ac:dyDescent="0.25">
      <c r="B21" s="179"/>
      <c r="C21" s="213"/>
      <c r="E21" s="185"/>
      <c r="F21" s="218"/>
      <c r="G21" s="219"/>
      <c r="H21" s="179"/>
      <c r="I21" s="218"/>
      <c r="J21" s="219"/>
      <c r="K21" s="219"/>
      <c r="L21" s="219"/>
      <c r="M21" s="219"/>
      <c r="N21" s="219"/>
      <c r="O21" s="219"/>
      <c r="P21" s="219"/>
      <c r="Q21" s="185"/>
      <c r="R21" s="219"/>
      <c r="S21" s="219"/>
      <c r="U21" s="219"/>
      <c r="V21" s="219"/>
      <c r="W21" s="213"/>
      <c r="Y21" s="185"/>
      <c r="Z21" s="218"/>
      <c r="AA21" s="218"/>
      <c r="AB21" s="179"/>
      <c r="AC21" s="218"/>
      <c r="AD21" s="218"/>
      <c r="AE21" s="185"/>
      <c r="AF21" s="219"/>
      <c r="AG21" s="219"/>
      <c r="AH21" s="219"/>
      <c r="AI21" s="219"/>
      <c r="AJ21" s="219"/>
      <c r="AK21" s="185"/>
      <c r="AM21" s="219"/>
      <c r="AO21" s="219"/>
      <c r="AP21" s="219"/>
      <c r="AQ21" s="213"/>
      <c r="AS21" s="184"/>
      <c r="AT21" s="218"/>
      <c r="AU21" s="218"/>
      <c r="AV21" s="220"/>
      <c r="AW21" s="218"/>
      <c r="AX21" s="218"/>
      <c r="AY21" s="185"/>
      <c r="AZ21" s="219"/>
      <c r="BA21" s="219"/>
      <c r="BB21" s="219"/>
      <c r="BC21" s="219"/>
      <c r="BD21" s="219"/>
      <c r="BE21" s="185"/>
      <c r="BF21" s="219"/>
      <c r="BG21" s="219"/>
      <c r="BI21" s="219"/>
      <c r="BJ21" s="219"/>
      <c r="BK21" s="213"/>
      <c r="BM21" s="185"/>
      <c r="BN21" s="218"/>
      <c r="BO21" s="218"/>
      <c r="BP21" s="179"/>
      <c r="BQ21" s="218"/>
      <c r="BR21" s="218"/>
      <c r="BS21" s="185"/>
      <c r="BT21" s="219"/>
      <c r="BU21" s="219"/>
      <c r="BV21" s="221"/>
      <c r="BW21" s="219"/>
      <c r="BX21" s="219"/>
      <c r="BY21" s="185"/>
      <c r="BZ21" s="219"/>
      <c r="CA21" s="219"/>
      <c r="CC21" s="219"/>
      <c r="CD21" s="219"/>
      <c r="CE21" s="185"/>
      <c r="CG21" s="185"/>
      <c r="CH21" s="218"/>
      <c r="CI21" s="218"/>
      <c r="CJ21" s="179"/>
      <c r="CK21" s="218"/>
      <c r="CL21" s="218"/>
      <c r="CM21" s="185"/>
      <c r="CN21" s="219"/>
      <c r="CO21" s="219"/>
      <c r="CR21" s="222"/>
      <c r="CS21" s="185"/>
      <c r="CT21" s="219"/>
      <c r="CU21" s="219"/>
      <c r="CW21" s="219"/>
      <c r="CX21" s="219"/>
      <c r="CY21" s="213"/>
      <c r="DA21" s="185"/>
      <c r="DB21" s="218"/>
      <c r="DC21" s="218"/>
      <c r="DD21" s="179"/>
      <c r="DE21" s="218"/>
      <c r="DF21" s="218"/>
      <c r="DG21" s="185"/>
      <c r="DH21" s="219"/>
      <c r="DI21" s="219"/>
      <c r="DL21" s="222"/>
      <c r="DM21" s="185"/>
      <c r="DN21" s="219"/>
      <c r="DO21" s="219"/>
      <c r="DQ21" s="219"/>
      <c r="DR21" s="219"/>
      <c r="DS21" s="213"/>
      <c r="DU21" s="185"/>
      <c r="DV21" s="218"/>
      <c r="DW21" s="218"/>
      <c r="DX21" s="179"/>
      <c r="DY21" s="218"/>
      <c r="DZ21" s="218"/>
      <c r="EA21" s="185"/>
      <c r="EC21" s="223"/>
      <c r="EF21" s="222"/>
      <c r="EG21" s="185"/>
      <c r="EH21" s="219"/>
      <c r="EI21" s="219"/>
      <c r="EK21" s="219"/>
      <c r="EL21" s="219"/>
      <c r="EM21" s="213"/>
      <c r="EO21" s="185"/>
      <c r="EP21" s="218"/>
      <c r="EQ21" s="218"/>
      <c r="ER21" s="179"/>
      <c r="ES21" s="218"/>
      <c r="ET21" s="218"/>
      <c r="EU21" s="185"/>
      <c r="EV21" s="219"/>
      <c r="EW21" s="219"/>
      <c r="EZ21" s="222"/>
      <c r="FA21" s="185"/>
      <c r="FB21" s="219"/>
      <c r="FC21" s="219"/>
      <c r="FE21" s="219"/>
      <c r="FF21" s="219"/>
      <c r="FG21" s="213"/>
      <c r="FI21" s="185"/>
      <c r="FJ21" s="218"/>
      <c r="FK21" s="218"/>
      <c r="FL21" s="179"/>
      <c r="FM21" s="218"/>
      <c r="FN21" s="218"/>
      <c r="FO21" s="185"/>
      <c r="FP21" s="219"/>
      <c r="FQ21" s="219"/>
      <c r="FT21" s="222"/>
      <c r="FU21" s="185"/>
      <c r="FV21" s="219"/>
      <c r="FW21" s="219"/>
      <c r="FY21" s="219"/>
      <c r="FZ21" s="219"/>
      <c r="GA21" s="213"/>
      <c r="GC21" s="179"/>
      <c r="GD21" s="218"/>
      <c r="GE21" s="185"/>
      <c r="GF21" s="185"/>
      <c r="GG21" s="218"/>
      <c r="GH21" s="185"/>
      <c r="GI21" s="224"/>
      <c r="GN21" s="222"/>
      <c r="GU21" s="213"/>
      <c r="GW21" s="179"/>
      <c r="GX21" s="218"/>
      <c r="GY21" s="185"/>
      <c r="GZ21" s="185"/>
      <c r="HA21" s="218"/>
      <c r="HB21" s="185"/>
      <c r="HC21" s="224"/>
      <c r="HH21" s="222"/>
      <c r="HO21" s="213"/>
      <c r="HQ21" s="179"/>
      <c r="HR21" s="218"/>
      <c r="HS21" s="185"/>
      <c r="HT21" s="185"/>
      <c r="HU21" s="218"/>
      <c r="HV21" s="185"/>
      <c r="HW21" s="224"/>
      <c r="IB21" s="222"/>
      <c r="II21" s="213"/>
      <c r="IK21" s="179"/>
      <c r="IL21" s="218"/>
      <c r="IM21" s="185"/>
      <c r="IN21" s="185"/>
      <c r="IO21" s="218"/>
      <c r="IP21" s="185"/>
      <c r="IQ21" s="224"/>
      <c r="IV21" s="222"/>
    </row>
    <row r="22" spans="2:262" s="217" customFormat="1" ht="13.5" customHeight="1" x14ac:dyDescent="0.25">
      <c r="B22" s="179"/>
      <c r="C22" s="213"/>
      <c r="E22" s="185"/>
      <c r="F22" s="218"/>
      <c r="G22" s="219"/>
      <c r="H22" s="179"/>
      <c r="I22" s="218"/>
      <c r="J22" s="219"/>
      <c r="K22" s="219"/>
      <c r="L22" s="219"/>
      <c r="M22" s="219"/>
      <c r="N22" s="219"/>
      <c r="O22" s="219"/>
      <c r="P22" s="219"/>
      <c r="Q22" s="185"/>
      <c r="R22" s="219"/>
      <c r="S22" s="219"/>
      <c r="U22" s="219"/>
      <c r="V22" s="219"/>
      <c r="W22" s="213"/>
      <c r="Y22" s="185"/>
      <c r="Z22" s="231"/>
      <c r="AA22" s="218"/>
      <c r="AB22" s="179"/>
      <c r="AC22" s="231"/>
      <c r="AD22" s="218"/>
      <c r="AE22" s="185"/>
      <c r="AF22" s="219"/>
      <c r="AG22" s="219"/>
      <c r="AH22" s="219"/>
      <c r="AI22" s="219"/>
      <c r="AJ22" s="219"/>
      <c r="AK22" s="185"/>
      <c r="AM22" s="219"/>
      <c r="AO22" s="219"/>
      <c r="AP22" s="219"/>
      <c r="AQ22" s="213"/>
      <c r="AS22" s="184"/>
      <c r="AT22" s="218"/>
      <c r="AU22" s="218"/>
      <c r="AV22" s="220"/>
      <c r="AW22" s="218"/>
      <c r="AX22" s="218"/>
      <c r="AY22" s="185"/>
      <c r="AZ22" s="219"/>
      <c r="BA22" s="219"/>
      <c r="BB22" s="219"/>
      <c r="BC22" s="219"/>
      <c r="BD22" s="219"/>
      <c r="BE22" s="185"/>
      <c r="BF22" s="219"/>
      <c r="BG22" s="219"/>
      <c r="BI22" s="219"/>
      <c r="BJ22" s="219"/>
      <c r="BK22" s="213"/>
      <c r="BM22" s="185"/>
      <c r="BN22" s="218"/>
      <c r="BO22" s="218"/>
      <c r="BP22" s="179"/>
      <c r="BQ22" s="218"/>
      <c r="BR22" s="218"/>
      <c r="BS22" s="185"/>
      <c r="BT22" s="219"/>
      <c r="BU22" s="219"/>
      <c r="BV22" s="221"/>
      <c r="BW22" s="219"/>
      <c r="BX22" s="219"/>
      <c r="BY22" s="185"/>
      <c r="BZ22" s="219"/>
      <c r="CA22" s="219"/>
      <c r="CC22" s="219"/>
      <c r="CD22" s="219"/>
      <c r="CE22" s="185"/>
      <c r="CG22" s="185"/>
      <c r="CH22" s="218"/>
      <c r="CI22" s="218"/>
      <c r="CJ22" s="179"/>
      <c r="CK22" s="218"/>
      <c r="CL22" s="218"/>
      <c r="CM22" s="185"/>
      <c r="CN22" s="219"/>
      <c r="CO22" s="219"/>
      <c r="CR22" s="222"/>
      <c r="CS22" s="185"/>
      <c r="CT22" s="219"/>
      <c r="CU22" s="219"/>
      <c r="CW22" s="219"/>
      <c r="CX22" s="219"/>
      <c r="CY22" s="213"/>
      <c r="DA22" s="185"/>
      <c r="DB22" s="218"/>
      <c r="DC22" s="218"/>
      <c r="DD22" s="179"/>
      <c r="DE22" s="218"/>
      <c r="DF22" s="218"/>
      <c r="DG22" s="185"/>
      <c r="DH22" s="219"/>
      <c r="DI22" s="219"/>
      <c r="DL22" s="222"/>
      <c r="DM22" s="185"/>
      <c r="DN22" s="219"/>
      <c r="DO22" s="219"/>
      <c r="DQ22" s="219"/>
      <c r="DR22" s="219"/>
      <c r="DS22" s="213"/>
      <c r="DU22" s="185"/>
      <c r="DV22" s="218"/>
      <c r="DW22" s="218"/>
      <c r="DX22" s="179"/>
      <c r="DY22" s="218"/>
      <c r="DZ22" s="218"/>
      <c r="EA22" s="185"/>
      <c r="EC22" s="223"/>
      <c r="EF22" s="222"/>
      <c r="EG22" s="185"/>
      <c r="EH22" s="219"/>
      <c r="EI22" s="219"/>
      <c r="EK22" s="219"/>
      <c r="EL22" s="219"/>
      <c r="EM22" s="213"/>
      <c r="EO22" s="185"/>
      <c r="EP22" s="218"/>
      <c r="EQ22" s="218"/>
      <c r="ER22" s="179"/>
      <c r="ES22" s="218"/>
      <c r="ET22" s="218"/>
      <c r="EU22" s="185"/>
      <c r="EV22" s="219"/>
      <c r="EW22" s="219"/>
      <c r="EZ22" s="222"/>
      <c r="FA22" s="185"/>
      <c r="FB22" s="219"/>
      <c r="FC22" s="219"/>
      <c r="FE22" s="219"/>
      <c r="FF22" s="219"/>
      <c r="FG22" s="213"/>
      <c r="FI22" s="185"/>
      <c r="FJ22" s="218"/>
      <c r="FK22" s="218"/>
      <c r="FL22" s="179"/>
      <c r="FM22" s="218"/>
      <c r="FN22" s="218"/>
      <c r="FO22" s="185"/>
      <c r="FP22" s="219"/>
      <c r="FQ22" s="219"/>
      <c r="FT22" s="222"/>
      <c r="FU22" s="185"/>
      <c r="FV22" s="219"/>
      <c r="FW22" s="219"/>
      <c r="FY22" s="219"/>
      <c r="FZ22" s="219"/>
      <c r="GA22" s="213"/>
      <c r="GC22" s="179"/>
      <c r="GD22" s="218"/>
      <c r="GE22" s="179"/>
      <c r="GF22" s="179"/>
      <c r="GG22" s="218"/>
      <c r="GH22" s="179"/>
      <c r="GI22" s="224"/>
      <c r="GN22" s="222"/>
      <c r="GU22" s="213"/>
      <c r="GW22" s="179"/>
      <c r="GX22" s="218"/>
      <c r="GY22" s="179"/>
      <c r="GZ22" s="179"/>
      <c r="HA22" s="218"/>
      <c r="HB22" s="179"/>
      <c r="HC22" s="224"/>
      <c r="HH22" s="222"/>
      <c r="HO22" s="213"/>
      <c r="HQ22" s="179"/>
      <c r="HR22" s="218"/>
      <c r="HS22" s="179"/>
      <c r="HT22" s="179"/>
      <c r="HU22" s="218"/>
      <c r="HV22" s="179"/>
      <c r="HW22" s="224"/>
      <c r="IB22" s="222"/>
      <c r="II22" s="213"/>
      <c r="IK22" s="179"/>
      <c r="IL22" s="218"/>
      <c r="IM22" s="179"/>
      <c r="IN22" s="179"/>
      <c r="IO22" s="218"/>
      <c r="IP22" s="179"/>
      <c r="IQ22" s="224"/>
      <c r="IV22" s="222"/>
    </row>
    <row r="23" spans="2:262" s="217" customFormat="1" ht="13.5" customHeight="1" x14ac:dyDescent="0.25">
      <c r="B23" s="179"/>
      <c r="C23" s="213"/>
      <c r="E23" s="185"/>
      <c r="F23" s="218"/>
      <c r="G23" s="219"/>
      <c r="H23" s="179"/>
      <c r="I23" s="218"/>
      <c r="J23" s="219"/>
      <c r="K23" s="219"/>
      <c r="L23" s="219"/>
      <c r="M23" s="219"/>
      <c r="N23" s="219"/>
      <c r="O23" s="219"/>
      <c r="P23" s="219"/>
      <c r="Q23" s="185"/>
      <c r="R23" s="219"/>
      <c r="S23" s="219"/>
      <c r="U23" s="219"/>
      <c r="V23" s="219"/>
      <c r="W23" s="213"/>
      <c r="Y23" s="185"/>
      <c r="Z23" s="218"/>
      <c r="AA23" s="218"/>
      <c r="AB23" s="179"/>
      <c r="AC23" s="218"/>
      <c r="AD23" s="218"/>
      <c r="AE23" s="185"/>
      <c r="AF23" s="219"/>
      <c r="AG23" s="219"/>
      <c r="AH23" s="219"/>
      <c r="AI23" s="219"/>
      <c r="AJ23" s="219"/>
      <c r="AK23" s="185"/>
      <c r="AM23" s="219"/>
      <c r="AO23" s="219"/>
      <c r="AP23" s="219"/>
      <c r="AQ23" s="213"/>
      <c r="AS23" s="184"/>
      <c r="AT23" s="218"/>
      <c r="AU23" s="218"/>
      <c r="AV23" s="220"/>
      <c r="AW23" s="218"/>
      <c r="AX23" s="218"/>
      <c r="AY23" s="185"/>
      <c r="AZ23" s="219"/>
      <c r="BA23" s="219"/>
      <c r="BB23" s="219"/>
      <c r="BC23" s="219"/>
      <c r="BD23" s="219"/>
      <c r="BE23" s="185"/>
      <c r="BF23" s="219"/>
      <c r="BG23" s="219"/>
      <c r="BI23" s="219"/>
      <c r="BJ23" s="219"/>
      <c r="BK23" s="213"/>
      <c r="BM23" s="185"/>
      <c r="BN23" s="218"/>
      <c r="BO23" s="218"/>
      <c r="BP23" s="179"/>
      <c r="BQ23" s="218"/>
      <c r="BR23" s="218"/>
      <c r="BS23" s="185"/>
      <c r="BT23" s="219"/>
      <c r="BU23" s="219"/>
      <c r="BV23" s="221"/>
      <c r="BW23" s="219"/>
      <c r="BX23" s="219"/>
      <c r="BY23" s="185"/>
      <c r="BZ23" s="219"/>
      <c r="CA23" s="219"/>
      <c r="CC23" s="219"/>
      <c r="CD23" s="219"/>
      <c r="CE23" s="185"/>
      <c r="CG23" s="185"/>
      <c r="CH23" s="218"/>
      <c r="CI23" s="218"/>
      <c r="CJ23" s="179"/>
      <c r="CK23" s="218"/>
      <c r="CL23" s="218"/>
      <c r="CM23" s="185"/>
      <c r="CN23" s="219"/>
      <c r="CO23" s="219"/>
      <c r="CR23" s="222"/>
      <c r="CS23" s="185"/>
      <c r="CT23" s="219"/>
      <c r="CU23" s="219"/>
      <c r="CW23" s="219"/>
      <c r="CX23" s="219"/>
      <c r="CY23" s="213"/>
      <c r="DA23" s="185"/>
      <c r="DB23" s="218"/>
      <c r="DC23" s="218"/>
      <c r="DD23" s="179"/>
      <c r="DE23" s="218"/>
      <c r="DF23" s="218"/>
      <c r="DG23" s="185"/>
      <c r="DH23" s="219"/>
      <c r="DI23" s="219"/>
      <c r="DL23" s="222"/>
      <c r="DM23" s="185"/>
      <c r="DN23" s="219"/>
      <c r="DO23" s="219"/>
      <c r="DQ23" s="219"/>
      <c r="DR23" s="219"/>
      <c r="DS23" s="213"/>
      <c r="DU23" s="185"/>
      <c r="DV23" s="218"/>
      <c r="DW23" s="218"/>
      <c r="DX23" s="179"/>
      <c r="DY23" s="218"/>
      <c r="DZ23" s="218"/>
      <c r="EA23" s="185"/>
      <c r="EC23" s="223"/>
      <c r="EF23" s="222"/>
      <c r="EG23" s="185"/>
      <c r="EH23" s="219"/>
      <c r="EI23" s="219"/>
      <c r="EK23" s="219"/>
      <c r="EL23" s="219"/>
      <c r="EM23" s="213"/>
      <c r="EO23" s="185"/>
      <c r="EP23" s="218"/>
      <c r="EQ23" s="218"/>
      <c r="ER23" s="179"/>
      <c r="ES23" s="218"/>
      <c r="ET23" s="218"/>
      <c r="EU23" s="185"/>
      <c r="EV23" s="219"/>
      <c r="EW23" s="219"/>
      <c r="EZ23" s="222"/>
      <c r="FA23" s="185"/>
      <c r="FB23" s="219"/>
      <c r="FC23" s="219"/>
      <c r="FE23" s="219"/>
      <c r="FF23" s="219"/>
      <c r="FG23" s="213"/>
      <c r="FI23" s="185"/>
      <c r="FJ23" s="218"/>
      <c r="FK23" s="218"/>
      <c r="FL23" s="179"/>
      <c r="FM23" s="218"/>
      <c r="FN23" s="218"/>
      <c r="FO23" s="185"/>
      <c r="FP23" s="219"/>
      <c r="FQ23" s="219"/>
      <c r="FT23" s="222"/>
      <c r="FU23" s="185"/>
      <c r="FV23" s="219"/>
      <c r="FW23" s="219"/>
      <c r="FY23" s="219"/>
      <c r="FZ23" s="219"/>
      <c r="GA23" s="213"/>
      <c r="GC23" s="179"/>
      <c r="GD23" s="218"/>
      <c r="GE23" s="179"/>
      <c r="GF23" s="179"/>
      <c r="GG23" s="218"/>
      <c r="GH23" s="179"/>
      <c r="GI23" s="224"/>
      <c r="GN23" s="222"/>
      <c r="GU23" s="213"/>
      <c r="GW23" s="179"/>
      <c r="GX23" s="218"/>
      <c r="GY23" s="179"/>
      <c r="GZ23" s="179"/>
      <c r="HA23" s="218"/>
      <c r="HB23" s="179"/>
      <c r="HC23" s="224"/>
      <c r="HH23" s="222"/>
      <c r="HO23" s="213"/>
      <c r="HQ23" s="179"/>
      <c r="HR23" s="218"/>
      <c r="HS23" s="179"/>
      <c r="HT23" s="179"/>
      <c r="HU23" s="218"/>
      <c r="HV23" s="179"/>
      <c r="HW23" s="224"/>
      <c r="IB23" s="222"/>
      <c r="II23" s="213"/>
      <c r="IK23" s="179"/>
      <c r="IL23" s="218"/>
      <c r="IM23" s="179"/>
      <c r="IN23" s="179"/>
      <c r="IO23" s="218"/>
      <c r="IP23" s="179"/>
      <c r="IQ23" s="224"/>
      <c r="IV23" s="222"/>
    </row>
    <row r="24" spans="2:262" s="217" customFormat="1" ht="13.5" customHeight="1" x14ac:dyDescent="0.25">
      <c r="B24" s="179"/>
      <c r="C24" s="213"/>
      <c r="E24" s="185"/>
      <c r="F24" s="218"/>
      <c r="G24" s="219"/>
      <c r="H24" s="179"/>
      <c r="I24" s="218"/>
      <c r="J24" s="219"/>
      <c r="K24" s="219"/>
      <c r="L24" s="219"/>
      <c r="M24" s="219"/>
      <c r="N24" s="219"/>
      <c r="O24" s="219"/>
      <c r="P24" s="219"/>
      <c r="Q24" s="185"/>
      <c r="R24" s="219"/>
      <c r="S24" s="219"/>
      <c r="U24" s="219"/>
      <c r="V24" s="219"/>
      <c r="W24" s="213"/>
      <c r="Y24" s="185"/>
      <c r="Z24" s="218"/>
      <c r="AA24" s="218"/>
      <c r="AB24" s="179"/>
      <c r="AC24" s="218"/>
      <c r="AD24" s="218"/>
      <c r="AE24" s="185"/>
      <c r="AF24" s="219"/>
      <c r="AG24" s="219"/>
      <c r="AH24" s="219"/>
      <c r="AI24" s="219"/>
      <c r="AJ24" s="219"/>
      <c r="AK24" s="185"/>
      <c r="AM24" s="219"/>
      <c r="AO24" s="219"/>
      <c r="AP24" s="219"/>
      <c r="AQ24" s="213"/>
      <c r="AS24" s="184"/>
      <c r="AT24" s="218"/>
      <c r="AU24" s="218"/>
      <c r="AV24" s="220"/>
      <c r="AW24" s="218"/>
      <c r="AX24" s="218"/>
      <c r="AY24" s="185"/>
      <c r="AZ24" s="219"/>
      <c r="BA24" s="219"/>
      <c r="BB24" s="219"/>
      <c r="BC24" s="219"/>
      <c r="BD24" s="219"/>
      <c r="BE24" s="185"/>
      <c r="BF24" s="219"/>
      <c r="BG24" s="219"/>
      <c r="BI24" s="219"/>
      <c r="BJ24" s="219"/>
      <c r="BK24" s="213"/>
      <c r="BM24" s="185"/>
      <c r="BN24" s="218"/>
      <c r="BO24" s="218"/>
      <c r="BP24" s="179"/>
      <c r="BQ24" s="218"/>
      <c r="BR24" s="218"/>
      <c r="BS24" s="185"/>
      <c r="BT24" s="219"/>
      <c r="BU24" s="219"/>
      <c r="BV24" s="221"/>
      <c r="BW24" s="219"/>
      <c r="BX24" s="219"/>
      <c r="BY24" s="185"/>
      <c r="BZ24" s="219"/>
      <c r="CA24" s="219"/>
      <c r="CC24" s="219"/>
      <c r="CD24" s="219"/>
      <c r="CE24" s="185"/>
      <c r="CG24" s="185"/>
      <c r="CH24" s="218"/>
      <c r="CI24" s="218"/>
      <c r="CJ24" s="179"/>
      <c r="CK24" s="218"/>
      <c r="CL24" s="218"/>
      <c r="CM24" s="185"/>
      <c r="CN24" s="219"/>
      <c r="CO24" s="219"/>
      <c r="CR24" s="222"/>
      <c r="CS24" s="185"/>
      <c r="CT24" s="219"/>
      <c r="CU24" s="219"/>
      <c r="CW24" s="219"/>
      <c r="CX24" s="219"/>
      <c r="CY24" s="213"/>
      <c r="DA24" s="185"/>
      <c r="DB24" s="218"/>
      <c r="DC24" s="218"/>
      <c r="DD24" s="179"/>
      <c r="DE24" s="218"/>
      <c r="DF24" s="218"/>
      <c r="DG24" s="185"/>
      <c r="DH24" s="219"/>
      <c r="DI24" s="219"/>
      <c r="DL24" s="222"/>
      <c r="DM24" s="185"/>
      <c r="DN24" s="219"/>
      <c r="DO24" s="219"/>
      <c r="DQ24" s="219"/>
      <c r="DR24" s="219"/>
      <c r="DS24" s="213"/>
      <c r="DU24" s="185"/>
      <c r="DV24" s="218"/>
      <c r="DW24" s="218"/>
      <c r="DX24" s="179"/>
      <c r="DY24" s="218"/>
      <c r="DZ24" s="218"/>
      <c r="EA24" s="185"/>
      <c r="EC24" s="223"/>
      <c r="EF24" s="222"/>
      <c r="EG24" s="185"/>
      <c r="EH24" s="219"/>
      <c r="EI24" s="219"/>
      <c r="EK24" s="219"/>
      <c r="EL24" s="219"/>
      <c r="EM24" s="213"/>
      <c r="EO24" s="185"/>
      <c r="EP24" s="218"/>
      <c r="EQ24" s="218"/>
      <c r="ER24" s="179"/>
      <c r="ES24" s="218"/>
      <c r="ET24" s="218"/>
      <c r="EU24" s="185"/>
      <c r="EV24" s="219"/>
      <c r="EW24" s="219"/>
      <c r="EZ24" s="222"/>
      <c r="FA24" s="185"/>
      <c r="FB24" s="219"/>
      <c r="FC24" s="219"/>
      <c r="FE24" s="219"/>
      <c r="FF24" s="219"/>
      <c r="FG24" s="213"/>
      <c r="FI24" s="185"/>
      <c r="FJ24" s="218"/>
      <c r="FK24" s="218"/>
      <c r="FL24" s="179"/>
      <c r="FM24" s="218"/>
      <c r="FN24" s="218"/>
      <c r="FO24" s="185"/>
      <c r="FP24" s="219"/>
      <c r="FQ24" s="219"/>
      <c r="FT24" s="222"/>
      <c r="FU24" s="185"/>
      <c r="FV24" s="219"/>
      <c r="FW24" s="219"/>
      <c r="FY24" s="219"/>
      <c r="FZ24" s="219"/>
      <c r="GA24" s="213"/>
      <c r="GC24" s="179"/>
      <c r="GD24" s="218"/>
      <c r="GE24" s="179"/>
      <c r="GF24" s="179"/>
      <c r="GG24" s="218"/>
      <c r="GH24" s="179"/>
      <c r="GI24" s="224"/>
      <c r="GN24" s="222"/>
      <c r="GU24" s="213"/>
      <c r="GW24" s="179"/>
      <c r="GX24" s="218"/>
      <c r="GY24" s="179"/>
      <c r="GZ24" s="179"/>
      <c r="HA24" s="218"/>
      <c r="HB24" s="179"/>
      <c r="HC24" s="224"/>
      <c r="HH24" s="222"/>
      <c r="HO24" s="213"/>
      <c r="HQ24" s="179"/>
      <c r="HR24" s="218"/>
      <c r="HS24" s="179"/>
      <c r="HT24" s="179"/>
      <c r="HU24" s="218"/>
      <c r="HV24" s="179"/>
      <c r="HW24" s="224"/>
      <c r="IB24" s="222"/>
      <c r="II24" s="213"/>
      <c r="IK24" s="179"/>
      <c r="IL24" s="218"/>
      <c r="IM24" s="179"/>
      <c r="IN24" s="179"/>
      <c r="IO24" s="218"/>
      <c r="IP24" s="179"/>
      <c r="IQ24" s="224"/>
      <c r="IV24" s="222"/>
    </row>
    <row r="25" spans="2:262" s="217" customFormat="1" ht="13.5" customHeight="1" x14ac:dyDescent="0.25">
      <c r="B25" s="179"/>
      <c r="C25" s="213"/>
      <c r="E25" s="185"/>
      <c r="F25" s="218"/>
      <c r="G25" s="219"/>
      <c r="H25" s="179"/>
      <c r="I25" s="218"/>
      <c r="J25" s="219"/>
      <c r="K25" s="219"/>
      <c r="L25" s="219"/>
      <c r="M25" s="219"/>
      <c r="N25" s="219"/>
      <c r="O25" s="219"/>
      <c r="P25" s="219"/>
      <c r="Q25" s="185"/>
      <c r="R25" s="219"/>
      <c r="S25" s="219"/>
      <c r="U25" s="219"/>
      <c r="V25" s="219"/>
      <c r="W25" s="213"/>
      <c r="Y25" s="185"/>
      <c r="Z25" s="231"/>
      <c r="AA25" s="218"/>
      <c r="AB25" s="179"/>
      <c r="AC25" s="231"/>
      <c r="AD25" s="218"/>
      <c r="AE25" s="185"/>
      <c r="AF25" s="219"/>
      <c r="AG25" s="219"/>
      <c r="AH25" s="219"/>
      <c r="AI25" s="219"/>
      <c r="AJ25" s="219"/>
      <c r="AK25" s="185"/>
      <c r="AM25" s="219"/>
      <c r="AO25" s="219"/>
      <c r="AP25" s="219"/>
      <c r="AQ25" s="213"/>
      <c r="AS25" s="184"/>
      <c r="AT25" s="218"/>
      <c r="AU25" s="218"/>
      <c r="AV25" s="220"/>
      <c r="AW25" s="218"/>
      <c r="AX25" s="218"/>
      <c r="AY25" s="185"/>
      <c r="AZ25" s="219"/>
      <c r="BA25" s="219"/>
      <c r="BB25" s="219"/>
      <c r="BC25" s="219"/>
      <c r="BD25" s="219"/>
      <c r="BE25" s="185"/>
      <c r="BF25" s="219"/>
      <c r="BG25" s="219"/>
      <c r="BI25" s="219"/>
      <c r="BJ25" s="219"/>
      <c r="BK25" s="213"/>
      <c r="BM25" s="185"/>
      <c r="BN25" s="218"/>
      <c r="BO25" s="218"/>
      <c r="BP25" s="179"/>
      <c r="BQ25" s="218"/>
      <c r="BR25" s="218"/>
      <c r="BS25" s="185"/>
      <c r="BT25" s="219"/>
      <c r="BU25" s="219"/>
      <c r="BV25" s="221"/>
      <c r="BW25" s="219"/>
      <c r="BX25" s="219"/>
      <c r="BY25" s="185"/>
      <c r="BZ25" s="219"/>
      <c r="CA25" s="219"/>
      <c r="CC25" s="219"/>
      <c r="CD25" s="219"/>
      <c r="CE25" s="185"/>
      <c r="CG25" s="185"/>
      <c r="CH25" s="218"/>
      <c r="CI25" s="218"/>
      <c r="CJ25" s="179"/>
      <c r="CK25" s="218"/>
      <c r="CL25" s="218"/>
      <c r="CM25" s="185"/>
      <c r="CN25" s="219"/>
      <c r="CO25" s="219"/>
      <c r="CR25" s="222"/>
      <c r="CS25" s="185"/>
      <c r="CT25" s="219"/>
      <c r="CU25" s="219"/>
      <c r="CW25" s="219"/>
      <c r="CX25" s="219"/>
      <c r="CY25" s="213"/>
      <c r="DA25" s="185"/>
      <c r="DB25" s="218"/>
      <c r="DC25" s="218"/>
      <c r="DD25" s="179"/>
      <c r="DE25" s="218"/>
      <c r="DF25" s="218"/>
      <c r="DG25" s="185"/>
      <c r="DH25" s="219"/>
      <c r="DI25" s="219"/>
      <c r="DL25" s="222"/>
      <c r="DM25" s="185"/>
      <c r="DN25" s="219"/>
      <c r="DO25" s="219"/>
      <c r="DQ25" s="219"/>
      <c r="DR25" s="219"/>
      <c r="DS25" s="213"/>
      <c r="DU25" s="185"/>
      <c r="DV25" s="218"/>
      <c r="DW25" s="218"/>
      <c r="DX25" s="179"/>
      <c r="DY25" s="218"/>
      <c r="DZ25" s="218"/>
      <c r="EA25" s="185"/>
      <c r="EC25" s="223"/>
      <c r="EF25" s="222"/>
      <c r="EG25" s="185"/>
      <c r="EH25" s="219"/>
      <c r="EI25" s="219"/>
      <c r="EK25" s="219"/>
      <c r="EL25" s="219"/>
      <c r="EM25" s="213"/>
      <c r="EO25" s="185"/>
      <c r="EP25" s="218"/>
      <c r="EQ25" s="218"/>
      <c r="ER25" s="179"/>
      <c r="ES25" s="218"/>
      <c r="ET25" s="218"/>
      <c r="EU25" s="185"/>
      <c r="EV25" s="219"/>
      <c r="EW25" s="219"/>
      <c r="EZ25" s="222"/>
      <c r="FA25" s="185"/>
      <c r="FB25" s="219"/>
      <c r="FC25" s="219"/>
      <c r="FE25" s="219"/>
      <c r="FF25" s="219"/>
      <c r="FG25" s="213"/>
      <c r="FI25" s="185"/>
      <c r="FJ25" s="218"/>
      <c r="FK25" s="218"/>
      <c r="FL25" s="179"/>
      <c r="FM25" s="218"/>
      <c r="FN25" s="218"/>
      <c r="FO25" s="185"/>
      <c r="FP25" s="219"/>
      <c r="FQ25" s="219"/>
      <c r="FT25" s="222"/>
      <c r="FU25" s="185"/>
      <c r="FV25" s="219"/>
      <c r="FW25" s="219"/>
      <c r="FY25" s="219"/>
      <c r="FZ25" s="219"/>
      <c r="GA25" s="213"/>
      <c r="GC25" s="179"/>
      <c r="GD25" s="218"/>
      <c r="GE25" s="179"/>
      <c r="GF25" s="179"/>
      <c r="GG25" s="218"/>
      <c r="GH25" s="179"/>
      <c r="GI25" s="224"/>
      <c r="GN25" s="222"/>
      <c r="GU25" s="213"/>
      <c r="GW25" s="179"/>
      <c r="GX25" s="218"/>
      <c r="GY25" s="179"/>
      <c r="GZ25" s="179"/>
      <c r="HA25" s="218"/>
      <c r="HB25" s="179"/>
      <c r="HC25" s="224"/>
      <c r="HH25" s="222"/>
      <c r="HO25" s="213"/>
      <c r="HQ25" s="179"/>
      <c r="HR25" s="218"/>
      <c r="HS25" s="179"/>
      <c r="HT25" s="179"/>
      <c r="HU25" s="218"/>
      <c r="HV25" s="179"/>
      <c r="HW25" s="224"/>
      <c r="IB25" s="222"/>
      <c r="II25" s="213"/>
      <c r="IK25" s="179"/>
      <c r="IL25" s="218"/>
      <c r="IM25" s="179"/>
      <c r="IN25" s="179"/>
      <c r="IO25" s="218"/>
      <c r="IP25" s="179"/>
      <c r="IQ25" s="224"/>
      <c r="IV25" s="222"/>
    </row>
    <row r="26" spans="2:262" s="217" customFormat="1" ht="13.5" customHeight="1" x14ac:dyDescent="0.25">
      <c r="B26" s="179"/>
      <c r="C26" s="213"/>
      <c r="E26" s="185"/>
      <c r="F26" s="218"/>
      <c r="G26" s="219"/>
      <c r="H26" s="179"/>
      <c r="I26" s="218"/>
      <c r="J26" s="219"/>
      <c r="K26" s="219"/>
      <c r="L26" s="219"/>
      <c r="M26" s="219"/>
      <c r="N26" s="219"/>
      <c r="O26" s="219"/>
      <c r="P26" s="219"/>
      <c r="Q26" s="185"/>
      <c r="R26" s="219"/>
      <c r="S26" s="219"/>
      <c r="U26" s="219"/>
      <c r="V26" s="219"/>
      <c r="W26" s="213"/>
      <c r="Y26" s="185"/>
      <c r="Z26" s="231"/>
      <c r="AA26" s="218"/>
      <c r="AB26" s="179"/>
      <c r="AC26" s="231"/>
      <c r="AD26" s="218"/>
      <c r="AE26" s="185"/>
      <c r="AF26" s="219"/>
      <c r="AG26" s="219"/>
      <c r="AH26" s="219"/>
      <c r="AI26" s="219"/>
      <c r="AJ26" s="219"/>
      <c r="AK26" s="185"/>
      <c r="AM26" s="219"/>
      <c r="AO26" s="219"/>
      <c r="AP26" s="219"/>
      <c r="AQ26" s="213"/>
      <c r="AS26" s="184"/>
      <c r="AT26" s="218"/>
      <c r="AU26" s="218"/>
      <c r="AV26" s="220"/>
      <c r="AW26" s="218"/>
      <c r="AX26" s="218"/>
      <c r="AY26" s="185"/>
      <c r="AZ26" s="219"/>
      <c r="BA26" s="219"/>
      <c r="BB26" s="219"/>
      <c r="BC26" s="219"/>
      <c r="BD26" s="219"/>
      <c r="BE26" s="185"/>
      <c r="BF26" s="219"/>
      <c r="BG26" s="219"/>
      <c r="BI26" s="219"/>
      <c r="BJ26" s="219"/>
      <c r="BK26" s="213"/>
      <c r="BM26" s="185"/>
      <c r="BN26" s="218" t="s">
        <v>292</v>
      </c>
      <c r="BO26" s="218" t="s">
        <v>292</v>
      </c>
      <c r="BP26" s="179" t="s">
        <v>292</v>
      </c>
      <c r="BQ26" s="218" t="s">
        <v>292</v>
      </c>
      <c r="BR26" s="218" t="s">
        <v>292</v>
      </c>
      <c r="BS26" s="185"/>
      <c r="BT26" s="219" t="s">
        <v>292</v>
      </c>
      <c r="BU26" s="219" t="s">
        <v>292</v>
      </c>
      <c r="BV26" s="219" t="s">
        <v>292</v>
      </c>
      <c r="BW26" s="219" t="s">
        <v>292</v>
      </c>
      <c r="BX26" s="219" t="s">
        <v>292</v>
      </c>
      <c r="BY26" s="185"/>
      <c r="BZ26" s="219" t="s">
        <v>292</v>
      </c>
      <c r="CA26" s="219"/>
      <c r="CC26" s="219"/>
      <c r="CD26" s="219"/>
      <c r="CE26" s="185"/>
      <c r="CG26" s="185"/>
      <c r="CH26" s="218"/>
      <c r="CI26" s="218"/>
      <c r="CJ26" s="179"/>
      <c r="CK26" s="218"/>
      <c r="CL26" s="218"/>
      <c r="CM26" s="185"/>
      <c r="CN26" s="219"/>
      <c r="CO26" s="219"/>
      <c r="CR26" s="222"/>
      <c r="CS26" s="185"/>
      <c r="CT26" s="219"/>
      <c r="CU26" s="219"/>
      <c r="CW26" s="219"/>
      <c r="CX26" s="219"/>
      <c r="CY26" s="213"/>
      <c r="DA26" s="185"/>
      <c r="DB26" s="218"/>
      <c r="DC26" s="218"/>
      <c r="DD26" s="179"/>
      <c r="DE26" s="218"/>
      <c r="DF26" s="218"/>
      <c r="DG26" s="185"/>
      <c r="DH26" s="219"/>
      <c r="DI26" s="219"/>
      <c r="DL26" s="222"/>
      <c r="DM26" s="185"/>
      <c r="DN26" s="219"/>
      <c r="DO26" s="219"/>
      <c r="DQ26" s="219"/>
      <c r="DR26" s="219"/>
      <c r="DS26" s="213"/>
      <c r="DU26" s="185"/>
      <c r="DV26" s="218"/>
      <c r="DW26" s="218"/>
      <c r="DX26" s="179"/>
      <c r="DY26" s="218"/>
      <c r="DZ26" s="218"/>
      <c r="EA26" s="185"/>
      <c r="EC26" s="223"/>
      <c r="EF26" s="222"/>
      <c r="EG26" s="185"/>
      <c r="EH26" s="219"/>
      <c r="EI26" s="219"/>
      <c r="EK26" s="219"/>
      <c r="EL26" s="219"/>
      <c r="EM26" s="213"/>
      <c r="EO26" s="185"/>
      <c r="EP26" s="218"/>
      <c r="EQ26" s="218"/>
      <c r="ER26" s="179"/>
      <c r="ES26" s="218"/>
      <c r="ET26" s="218"/>
      <c r="EU26" s="185"/>
      <c r="EV26" s="219"/>
      <c r="EW26" s="219"/>
      <c r="EZ26" s="222"/>
      <c r="FA26" s="185"/>
      <c r="FB26" s="219"/>
      <c r="FC26" s="219"/>
      <c r="FE26" s="219"/>
      <c r="FF26" s="219"/>
      <c r="FG26" s="213"/>
      <c r="FI26" s="185"/>
      <c r="FJ26" s="218"/>
      <c r="FK26" s="218"/>
      <c r="FL26" s="179"/>
      <c r="FM26" s="218"/>
      <c r="FN26" s="218"/>
      <c r="FO26" s="185"/>
      <c r="FP26" s="219"/>
      <c r="FQ26" s="219"/>
      <c r="FT26" s="222"/>
      <c r="FU26" s="185"/>
      <c r="FV26" s="219"/>
      <c r="FW26" s="219"/>
      <c r="FY26" s="219"/>
      <c r="FZ26" s="219"/>
      <c r="GA26" s="180"/>
      <c r="GB26" s="227"/>
      <c r="GC26" s="227"/>
      <c r="GD26" s="228"/>
      <c r="GE26" s="185"/>
      <c r="GF26" s="185"/>
      <c r="GG26" s="218"/>
      <c r="GH26" s="185"/>
      <c r="GI26" s="202"/>
      <c r="GJ26" s="179"/>
      <c r="GK26" s="179"/>
      <c r="GL26" s="179"/>
      <c r="GM26" s="179"/>
      <c r="GN26" s="203"/>
      <c r="GO26" s="179"/>
      <c r="GP26" s="179"/>
      <c r="GQ26" s="179"/>
      <c r="GR26" s="179"/>
      <c r="GS26" s="179"/>
      <c r="GT26" s="179"/>
      <c r="GU26" s="180"/>
      <c r="GV26" s="227"/>
      <c r="GW26" s="227"/>
      <c r="GX26" s="228"/>
      <c r="GY26" s="185"/>
      <c r="GZ26" s="185"/>
      <c r="HA26" s="218"/>
      <c r="HB26" s="185"/>
      <c r="HC26" s="202"/>
      <c r="HD26" s="179"/>
      <c r="HE26" s="179"/>
      <c r="HF26" s="179"/>
      <c r="HG26" s="179"/>
      <c r="HH26" s="203"/>
      <c r="HI26" s="179"/>
      <c r="HJ26" s="179"/>
      <c r="HK26" s="179"/>
      <c r="HL26" s="179"/>
      <c r="HM26" s="179"/>
      <c r="HN26" s="179"/>
      <c r="HO26" s="180"/>
      <c r="HP26" s="227"/>
      <c r="HQ26" s="227"/>
      <c r="HR26" s="228"/>
      <c r="HS26" s="185"/>
      <c r="HT26" s="185"/>
      <c r="HU26" s="218"/>
      <c r="HV26" s="185"/>
      <c r="HW26" s="202"/>
      <c r="HX26" s="179"/>
      <c r="HY26" s="179"/>
      <c r="HZ26" s="179"/>
      <c r="IA26" s="179"/>
      <c r="IB26" s="203"/>
      <c r="IC26" s="179"/>
      <c r="ID26" s="179"/>
      <c r="IE26" s="179"/>
      <c r="IF26" s="179"/>
      <c r="IG26" s="179"/>
      <c r="IH26" s="179"/>
      <c r="II26" s="180"/>
      <c r="IJ26" s="227"/>
      <c r="IK26" s="227"/>
      <c r="IL26" s="228"/>
      <c r="IM26" s="185"/>
      <c r="IN26" s="185"/>
      <c r="IO26" s="218"/>
      <c r="IP26" s="185"/>
      <c r="IQ26" s="202"/>
      <c r="IR26" s="179"/>
      <c r="IS26" s="179"/>
      <c r="IT26" s="179"/>
      <c r="IU26" s="179"/>
      <c r="IV26" s="203"/>
      <c r="IW26" s="179"/>
      <c r="IX26" s="179"/>
      <c r="IY26" s="179"/>
      <c r="IZ26" s="179"/>
      <c r="JA26" s="179"/>
      <c r="JB26" s="179"/>
    </row>
    <row r="27" spans="2:262" s="217" customFormat="1" ht="13.5" customHeight="1" x14ac:dyDescent="0.25">
      <c r="B27" s="179"/>
      <c r="C27" s="213"/>
      <c r="E27" s="185"/>
      <c r="F27" s="218"/>
      <c r="G27" s="219"/>
      <c r="H27" s="179"/>
      <c r="I27" s="218"/>
      <c r="J27" s="219"/>
      <c r="K27" s="219"/>
      <c r="L27" s="219"/>
      <c r="M27" s="219"/>
      <c r="N27" s="219"/>
      <c r="O27" s="219"/>
      <c r="P27" s="219"/>
      <c r="Q27" s="185"/>
      <c r="R27" s="219"/>
      <c r="S27" s="219"/>
      <c r="U27" s="219"/>
      <c r="V27" s="219"/>
      <c r="W27" s="213"/>
      <c r="Y27" s="185"/>
      <c r="Z27" s="218"/>
      <c r="AA27" s="218"/>
      <c r="AB27" s="179"/>
      <c r="AC27" s="218"/>
      <c r="AD27" s="218"/>
      <c r="AE27" s="185"/>
      <c r="AF27" s="219"/>
      <c r="AG27" s="219"/>
      <c r="AH27" s="219"/>
      <c r="AI27" s="219"/>
      <c r="AJ27" s="219"/>
      <c r="AK27" s="185"/>
      <c r="AM27" s="219"/>
      <c r="AO27" s="219"/>
      <c r="AP27" s="219"/>
      <c r="AQ27" s="213"/>
      <c r="AS27" s="184"/>
      <c r="AT27" s="218"/>
      <c r="AU27" s="218"/>
      <c r="AV27" s="220"/>
      <c r="AW27" s="218"/>
      <c r="AX27" s="218"/>
      <c r="AY27" s="185"/>
      <c r="AZ27" s="219"/>
      <c r="BA27" s="219"/>
      <c r="BB27" s="219"/>
      <c r="BC27" s="219"/>
      <c r="BD27" s="219"/>
      <c r="BE27" s="185"/>
      <c r="BF27" s="219"/>
      <c r="BG27" s="219"/>
      <c r="BI27" s="219"/>
      <c r="BJ27" s="219"/>
      <c r="BK27" s="213"/>
      <c r="BM27" s="185"/>
      <c r="BN27" s="218" t="s">
        <v>292</v>
      </c>
      <c r="BO27" s="218" t="s">
        <v>292</v>
      </c>
      <c r="BP27" s="179" t="s">
        <v>292</v>
      </c>
      <c r="BQ27" s="218" t="s">
        <v>292</v>
      </c>
      <c r="BR27" s="218" t="s">
        <v>292</v>
      </c>
      <c r="BS27" s="185"/>
      <c r="BT27" s="219" t="s">
        <v>292</v>
      </c>
      <c r="BU27" s="219" t="s">
        <v>292</v>
      </c>
      <c r="BV27" s="219" t="s">
        <v>292</v>
      </c>
      <c r="BW27" s="219" t="s">
        <v>292</v>
      </c>
      <c r="BX27" s="219" t="s">
        <v>292</v>
      </c>
      <c r="BY27" s="185"/>
      <c r="BZ27" s="219" t="s">
        <v>292</v>
      </c>
      <c r="CA27" s="219"/>
      <c r="CC27" s="219"/>
      <c r="CD27" s="219"/>
      <c r="CE27" s="185"/>
      <c r="CG27" s="185"/>
      <c r="CH27" s="218"/>
      <c r="CI27" s="218"/>
      <c r="CJ27" s="179"/>
      <c r="CK27" s="218"/>
      <c r="CL27" s="218"/>
      <c r="CM27" s="185"/>
      <c r="CN27" s="219"/>
      <c r="CO27" s="219"/>
      <c r="CR27" s="222"/>
      <c r="CS27" s="185"/>
      <c r="CT27" s="219"/>
      <c r="CU27" s="219"/>
      <c r="CW27" s="219"/>
      <c r="CX27" s="219"/>
      <c r="CY27" s="213"/>
      <c r="DA27" s="185"/>
      <c r="DB27" s="218"/>
      <c r="DC27" s="218"/>
      <c r="DD27" s="179"/>
      <c r="DE27" s="218"/>
      <c r="DF27" s="218"/>
      <c r="DG27" s="185"/>
      <c r="DH27" s="219"/>
      <c r="DI27" s="219"/>
      <c r="DL27" s="222"/>
      <c r="DM27" s="185"/>
      <c r="DN27" s="219"/>
      <c r="DO27" s="219"/>
      <c r="DQ27" s="219"/>
      <c r="DR27" s="219"/>
      <c r="DS27" s="213"/>
      <c r="DU27" s="185"/>
      <c r="DV27" s="218"/>
      <c r="DW27" s="218"/>
      <c r="DX27" s="179"/>
      <c r="DY27" s="218"/>
      <c r="DZ27" s="218"/>
      <c r="EA27" s="185"/>
      <c r="EC27" s="223"/>
      <c r="EF27" s="222"/>
      <c r="EG27" s="185"/>
      <c r="EH27" s="219"/>
      <c r="EI27" s="219"/>
      <c r="EK27" s="219"/>
      <c r="EL27" s="219"/>
      <c r="EM27" s="213"/>
      <c r="EO27" s="185"/>
      <c r="EP27" s="218"/>
      <c r="EQ27" s="218"/>
      <c r="ER27" s="179"/>
      <c r="ES27" s="218"/>
      <c r="ET27" s="218"/>
      <c r="EU27" s="185"/>
      <c r="EV27" s="219"/>
      <c r="EW27" s="219"/>
      <c r="EZ27" s="222"/>
      <c r="FA27" s="185"/>
      <c r="FB27" s="219"/>
      <c r="FC27" s="219"/>
      <c r="FE27" s="219"/>
      <c r="FF27" s="219"/>
      <c r="FG27" s="213"/>
      <c r="FI27" s="185"/>
      <c r="FJ27" s="218"/>
      <c r="FK27" s="218"/>
      <c r="FL27" s="179"/>
      <c r="FM27" s="218"/>
      <c r="FN27" s="218"/>
      <c r="FO27" s="185"/>
      <c r="FP27" s="219"/>
      <c r="FQ27" s="219"/>
      <c r="FT27" s="222"/>
      <c r="FU27" s="185"/>
      <c r="FV27" s="219"/>
      <c r="FW27" s="219"/>
      <c r="FY27" s="219"/>
      <c r="FZ27" s="219"/>
      <c r="GA27" s="180"/>
      <c r="GB27" s="227"/>
      <c r="GC27" s="227"/>
      <c r="GD27" s="228"/>
      <c r="GE27" s="185"/>
      <c r="GF27" s="185"/>
      <c r="GG27" s="218"/>
      <c r="GH27" s="185"/>
      <c r="GI27" s="202"/>
      <c r="GJ27" s="179"/>
      <c r="GK27" s="179"/>
      <c r="GL27" s="179"/>
      <c r="GM27" s="179"/>
      <c r="GN27" s="203"/>
      <c r="GO27" s="179"/>
      <c r="GP27" s="179"/>
      <c r="GQ27" s="179"/>
      <c r="GR27" s="179"/>
      <c r="GS27" s="179"/>
      <c r="GT27" s="179"/>
      <c r="GU27" s="180"/>
      <c r="GV27" s="227"/>
      <c r="GW27" s="227"/>
      <c r="GX27" s="228"/>
      <c r="GY27" s="185"/>
      <c r="GZ27" s="185"/>
      <c r="HA27" s="218"/>
      <c r="HB27" s="185"/>
      <c r="HC27" s="202"/>
      <c r="HD27" s="179"/>
      <c r="HE27" s="179"/>
      <c r="HF27" s="179"/>
      <c r="HG27" s="179"/>
      <c r="HH27" s="203"/>
      <c r="HI27" s="179"/>
      <c r="HJ27" s="179"/>
      <c r="HK27" s="179"/>
      <c r="HL27" s="179"/>
      <c r="HM27" s="179"/>
      <c r="HN27" s="179"/>
      <c r="HO27" s="180"/>
      <c r="HP27" s="227"/>
      <c r="HQ27" s="227"/>
      <c r="HR27" s="228"/>
      <c r="HS27" s="185"/>
      <c r="HT27" s="185"/>
      <c r="HU27" s="218"/>
      <c r="HV27" s="185"/>
      <c r="HW27" s="202"/>
      <c r="HX27" s="179"/>
      <c r="HY27" s="179"/>
      <c r="HZ27" s="179"/>
      <c r="IA27" s="179"/>
      <c r="IB27" s="203"/>
      <c r="IC27" s="179"/>
      <c r="ID27" s="179"/>
      <c r="IE27" s="179"/>
      <c r="IF27" s="179"/>
      <c r="IG27" s="179"/>
      <c r="IH27" s="179"/>
      <c r="II27" s="180"/>
      <c r="IJ27" s="227"/>
      <c r="IK27" s="227"/>
      <c r="IL27" s="228"/>
      <c r="IM27" s="185"/>
      <c r="IN27" s="185"/>
      <c r="IO27" s="218"/>
      <c r="IP27" s="185"/>
      <c r="IQ27" s="202"/>
      <c r="IR27" s="179"/>
      <c r="IS27" s="179"/>
      <c r="IT27" s="179"/>
      <c r="IU27" s="179"/>
      <c r="IV27" s="203"/>
      <c r="IW27" s="179"/>
      <c r="IX27" s="179"/>
      <c r="IY27" s="179"/>
      <c r="IZ27" s="179"/>
      <c r="JA27" s="179"/>
      <c r="JB27" s="179"/>
    </row>
    <row r="28" spans="2:262" s="217" customFormat="1" ht="13.5" customHeight="1" x14ac:dyDescent="0.25">
      <c r="B28" s="179"/>
      <c r="C28" s="213"/>
      <c r="E28" s="185"/>
      <c r="F28" s="218"/>
      <c r="G28" s="219"/>
      <c r="H28" s="179"/>
      <c r="I28" s="218"/>
      <c r="J28" s="219"/>
      <c r="K28" s="219"/>
      <c r="L28" s="219"/>
      <c r="M28" s="219"/>
      <c r="N28" s="219"/>
      <c r="O28" s="219"/>
      <c r="P28" s="219"/>
      <c r="Q28" s="185"/>
      <c r="R28" s="219"/>
      <c r="S28" s="219"/>
      <c r="U28" s="219"/>
      <c r="V28" s="219"/>
      <c r="W28" s="213"/>
      <c r="Y28" s="185"/>
      <c r="Z28" s="218"/>
      <c r="AA28" s="218"/>
      <c r="AB28" s="179"/>
      <c r="AC28" s="218"/>
      <c r="AD28" s="218"/>
      <c r="AE28" s="185"/>
      <c r="AF28" s="219"/>
      <c r="AG28" s="219"/>
      <c r="AH28" s="219"/>
      <c r="AI28" s="219"/>
      <c r="AJ28" s="219"/>
      <c r="AK28" s="185"/>
      <c r="AM28" s="219"/>
      <c r="AO28" s="219"/>
      <c r="AP28" s="219"/>
      <c r="AQ28" s="213"/>
      <c r="AS28" s="184"/>
      <c r="AT28" s="218"/>
      <c r="AU28" s="218"/>
      <c r="AV28" s="220"/>
      <c r="AW28" s="218"/>
      <c r="AX28" s="218"/>
      <c r="AY28" s="185"/>
      <c r="AZ28" s="219"/>
      <c r="BA28" s="219"/>
      <c r="BB28" s="219"/>
      <c r="BC28" s="219"/>
      <c r="BD28" s="219"/>
      <c r="BE28" s="185"/>
      <c r="BF28" s="219"/>
      <c r="BG28" s="219"/>
      <c r="BI28" s="219"/>
      <c r="BJ28" s="219"/>
      <c r="BK28" s="213"/>
      <c r="BM28" s="185"/>
      <c r="BN28" s="218" t="s">
        <v>292</v>
      </c>
      <c r="BO28" s="218" t="s">
        <v>292</v>
      </c>
      <c r="BP28" s="179" t="s">
        <v>292</v>
      </c>
      <c r="BQ28" s="218" t="s">
        <v>292</v>
      </c>
      <c r="BR28" s="218" t="s">
        <v>292</v>
      </c>
      <c r="BS28" s="185"/>
      <c r="BT28" s="219" t="s">
        <v>292</v>
      </c>
      <c r="BU28" s="219" t="s">
        <v>292</v>
      </c>
      <c r="BV28" s="219" t="s">
        <v>292</v>
      </c>
      <c r="BW28" s="219" t="s">
        <v>292</v>
      </c>
      <c r="BX28" s="219" t="s">
        <v>292</v>
      </c>
      <c r="BY28" s="185"/>
      <c r="BZ28" s="219"/>
      <c r="CA28" s="219"/>
      <c r="CC28" s="219"/>
      <c r="CD28" s="219"/>
      <c r="CE28" s="185"/>
      <c r="CG28" s="185"/>
      <c r="CH28" s="218"/>
      <c r="CI28" s="218"/>
      <c r="CJ28" s="179"/>
      <c r="CK28" s="218"/>
      <c r="CL28" s="218"/>
      <c r="CM28" s="185"/>
      <c r="CN28" s="219"/>
      <c r="CO28" s="219"/>
      <c r="CR28" s="222"/>
      <c r="CS28" s="185"/>
      <c r="CT28" s="219"/>
      <c r="CU28" s="219"/>
      <c r="CW28" s="219"/>
      <c r="CX28" s="219"/>
      <c r="CY28" s="213"/>
      <c r="DA28" s="185"/>
      <c r="DB28" s="218"/>
      <c r="DC28" s="218"/>
      <c r="DD28" s="179"/>
      <c r="DE28" s="218"/>
      <c r="DF28" s="218"/>
      <c r="DG28" s="185"/>
      <c r="DH28" s="219"/>
      <c r="DI28" s="219"/>
      <c r="DL28" s="222"/>
      <c r="DM28" s="185"/>
      <c r="DN28" s="219"/>
      <c r="DO28" s="219"/>
      <c r="DQ28" s="219"/>
      <c r="DR28" s="219"/>
      <c r="DS28" s="213"/>
      <c r="DU28" s="185"/>
      <c r="DV28" s="218"/>
      <c r="DW28" s="218"/>
      <c r="DX28" s="179"/>
      <c r="DY28" s="218"/>
      <c r="DZ28" s="218"/>
      <c r="EA28" s="185"/>
      <c r="EC28" s="223"/>
      <c r="EF28" s="222"/>
      <c r="EG28" s="185"/>
      <c r="EH28" s="219"/>
      <c r="EI28" s="219"/>
      <c r="EK28" s="219"/>
      <c r="EL28" s="219"/>
      <c r="EM28" s="213"/>
      <c r="EO28" s="185"/>
      <c r="EP28" s="218"/>
      <c r="EQ28" s="218"/>
      <c r="ER28" s="179"/>
      <c r="ES28" s="218"/>
      <c r="ET28" s="218"/>
      <c r="EU28" s="185"/>
      <c r="EV28" s="219"/>
      <c r="EW28" s="219"/>
      <c r="EZ28" s="222"/>
      <c r="FA28" s="185"/>
      <c r="FB28" s="219"/>
      <c r="FC28" s="219"/>
      <c r="FE28" s="219"/>
      <c r="FF28" s="219"/>
      <c r="FG28" s="213"/>
      <c r="FI28" s="185"/>
      <c r="FJ28" s="218"/>
      <c r="FK28" s="218"/>
      <c r="FL28" s="179"/>
      <c r="FM28" s="218"/>
      <c r="FN28" s="218"/>
      <c r="FO28" s="185"/>
      <c r="FP28" s="219"/>
      <c r="FQ28" s="219"/>
      <c r="FT28" s="222"/>
      <c r="FU28" s="185"/>
      <c r="FV28" s="219"/>
      <c r="FW28" s="219"/>
      <c r="FY28" s="219"/>
      <c r="FZ28" s="219"/>
      <c r="GA28" s="180"/>
      <c r="GB28" s="227"/>
      <c r="GC28" s="227"/>
      <c r="GD28" s="228"/>
      <c r="GE28" s="185"/>
      <c r="GF28" s="185"/>
      <c r="GG28" s="218"/>
      <c r="GH28" s="185"/>
      <c r="GI28" s="202"/>
      <c r="GJ28" s="179"/>
      <c r="GK28" s="179"/>
      <c r="GL28" s="179"/>
      <c r="GM28" s="179"/>
      <c r="GN28" s="203"/>
      <c r="GO28" s="179"/>
      <c r="GP28" s="179"/>
      <c r="GQ28" s="179"/>
      <c r="GR28" s="179"/>
      <c r="GS28" s="179"/>
      <c r="GT28" s="179"/>
      <c r="GU28" s="180"/>
      <c r="GV28" s="227"/>
      <c r="GW28" s="227"/>
      <c r="GX28" s="228"/>
      <c r="GY28" s="185"/>
      <c r="GZ28" s="185"/>
      <c r="HA28" s="218"/>
      <c r="HB28" s="185"/>
      <c r="HC28" s="202"/>
      <c r="HD28" s="179"/>
      <c r="HE28" s="179"/>
      <c r="HF28" s="179"/>
      <c r="HG28" s="179"/>
      <c r="HH28" s="203"/>
      <c r="HI28" s="179"/>
      <c r="HJ28" s="179"/>
      <c r="HK28" s="179"/>
      <c r="HL28" s="179"/>
      <c r="HM28" s="179"/>
      <c r="HN28" s="179"/>
      <c r="HO28" s="180"/>
      <c r="HP28" s="227"/>
      <c r="HQ28" s="227"/>
      <c r="HR28" s="228"/>
      <c r="HS28" s="185"/>
      <c r="HT28" s="185"/>
      <c r="HU28" s="218"/>
      <c r="HV28" s="185"/>
      <c r="HW28" s="202"/>
      <c r="HX28" s="179"/>
      <c r="HY28" s="179"/>
      <c r="HZ28" s="179"/>
      <c r="IA28" s="179"/>
      <c r="IB28" s="203"/>
      <c r="IC28" s="179"/>
      <c r="ID28" s="179"/>
      <c r="IE28" s="179"/>
      <c r="IF28" s="179"/>
      <c r="IG28" s="179"/>
      <c r="IH28" s="179"/>
      <c r="II28" s="180"/>
      <c r="IJ28" s="227"/>
      <c r="IK28" s="227"/>
      <c r="IL28" s="228"/>
      <c r="IM28" s="185"/>
      <c r="IN28" s="185"/>
      <c r="IO28" s="218"/>
      <c r="IP28" s="185"/>
      <c r="IQ28" s="202"/>
      <c r="IR28" s="179"/>
      <c r="IS28" s="179"/>
      <c r="IT28" s="179"/>
      <c r="IU28" s="179"/>
      <c r="IV28" s="203"/>
      <c r="IW28" s="179"/>
      <c r="IX28" s="179"/>
      <c r="IY28" s="179"/>
      <c r="IZ28" s="179"/>
      <c r="JA28" s="179"/>
      <c r="JB28" s="179"/>
    </row>
    <row r="29" spans="2:262" s="217" customFormat="1" ht="13.5" customHeight="1" x14ac:dyDescent="0.25">
      <c r="B29" s="179"/>
      <c r="C29" s="213"/>
      <c r="E29" s="185"/>
      <c r="F29" s="218"/>
      <c r="G29" s="219"/>
      <c r="H29" s="179"/>
      <c r="I29" s="218"/>
      <c r="J29" s="219"/>
      <c r="K29" s="219"/>
      <c r="L29" s="219"/>
      <c r="M29" s="219"/>
      <c r="N29" s="219"/>
      <c r="O29" s="219"/>
      <c r="P29" s="219"/>
      <c r="Q29" s="185"/>
      <c r="R29" s="219"/>
      <c r="S29" s="219"/>
      <c r="U29" s="219"/>
      <c r="V29" s="219"/>
      <c r="W29" s="213"/>
      <c r="Y29" s="185"/>
      <c r="Z29" s="218"/>
      <c r="AA29" s="218"/>
      <c r="AB29" s="179"/>
      <c r="AC29" s="218"/>
      <c r="AD29" s="218"/>
      <c r="AE29" s="185"/>
      <c r="AF29" s="219"/>
      <c r="AG29" s="219"/>
      <c r="AH29" s="219"/>
      <c r="AI29" s="219"/>
      <c r="AJ29" s="219"/>
      <c r="AK29" s="185"/>
      <c r="AM29" s="219"/>
      <c r="AO29" s="219"/>
      <c r="AP29" s="219"/>
      <c r="AQ29" s="213"/>
      <c r="AS29" s="184"/>
      <c r="AT29" s="218"/>
      <c r="AU29" s="218"/>
      <c r="AV29" s="220"/>
      <c r="AW29" s="218"/>
      <c r="AX29" s="218"/>
      <c r="AY29" s="185"/>
      <c r="AZ29" s="219"/>
      <c r="BA29" s="219"/>
      <c r="BB29" s="219"/>
      <c r="BC29" s="219"/>
      <c r="BD29" s="219"/>
      <c r="BE29" s="185"/>
      <c r="BF29" s="219"/>
      <c r="BG29" s="219"/>
      <c r="BI29" s="219"/>
      <c r="BJ29" s="219"/>
      <c r="BK29" s="213"/>
      <c r="BM29" s="185"/>
      <c r="BN29" s="218" t="s">
        <v>292</v>
      </c>
      <c r="BO29" s="218" t="s">
        <v>292</v>
      </c>
      <c r="BP29" s="179" t="s">
        <v>292</v>
      </c>
      <c r="BQ29" s="218" t="s">
        <v>292</v>
      </c>
      <c r="BR29" s="218" t="s">
        <v>292</v>
      </c>
      <c r="BS29" s="185"/>
      <c r="BT29" s="219" t="s">
        <v>292</v>
      </c>
      <c r="BU29" s="219" t="s">
        <v>292</v>
      </c>
      <c r="BV29" s="219" t="s">
        <v>292</v>
      </c>
      <c r="BW29" s="219" t="s">
        <v>292</v>
      </c>
      <c r="BX29" s="219" t="s">
        <v>292</v>
      </c>
      <c r="BY29" s="185"/>
      <c r="BZ29" s="219"/>
      <c r="CA29" s="219"/>
      <c r="CC29" s="219"/>
      <c r="CD29" s="219"/>
      <c r="CE29" s="185"/>
      <c r="CG29" s="185"/>
      <c r="CH29" s="218"/>
      <c r="CI29" s="218"/>
      <c r="CJ29" s="179"/>
      <c r="CK29" s="218"/>
      <c r="CL29" s="218"/>
      <c r="CM29" s="185"/>
      <c r="CN29" s="219"/>
      <c r="CO29" s="219"/>
      <c r="CR29" s="222"/>
      <c r="CS29" s="185"/>
      <c r="CT29" s="219"/>
      <c r="CU29" s="219"/>
      <c r="CW29" s="219"/>
      <c r="CX29" s="219"/>
      <c r="CY29" s="213"/>
      <c r="DA29" s="185"/>
      <c r="DB29" s="218"/>
      <c r="DC29" s="218"/>
      <c r="DD29" s="179"/>
      <c r="DE29" s="218"/>
      <c r="DF29" s="218"/>
      <c r="DG29" s="185"/>
      <c r="DH29" s="219"/>
      <c r="DI29" s="219"/>
      <c r="DL29" s="222"/>
      <c r="DM29" s="185"/>
      <c r="DN29" s="219"/>
      <c r="DO29" s="219"/>
      <c r="DQ29" s="219"/>
      <c r="DR29" s="219"/>
      <c r="DS29" s="213"/>
      <c r="DU29" s="185"/>
      <c r="DV29" s="218"/>
      <c r="DW29" s="218"/>
      <c r="DX29" s="179"/>
      <c r="DY29" s="218"/>
      <c r="DZ29" s="218"/>
      <c r="EA29" s="185"/>
      <c r="EC29" s="223"/>
      <c r="EF29" s="222"/>
      <c r="EG29" s="185"/>
      <c r="EH29" s="219"/>
      <c r="EI29" s="219"/>
      <c r="EK29" s="219"/>
      <c r="EL29" s="219"/>
      <c r="EM29" s="213"/>
      <c r="EO29" s="185"/>
      <c r="EP29" s="218"/>
      <c r="EQ29" s="218"/>
      <c r="ER29" s="179"/>
      <c r="ES29" s="218"/>
      <c r="ET29" s="218"/>
      <c r="EU29" s="185"/>
      <c r="EV29" s="219"/>
      <c r="EW29" s="219"/>
      <c r="EZ29" s="222"/>
      <c r="FA29" s="185"/>
      <c r="FB29" s="219"/>
      <c r="FC29" s="219"/>
      <c r="FE29" s="219"/>
      <c r="FF29" s="219"/>
      <c r="FG29" s="213"/>
      <c r="FI29" s="185"/>
      <c r="FJ29" s="218"/>
      <c r="FK29" s="218"/>
      <c r="FL29" s="179"/>
      <c r="FM29" s="218"/>
      <c r="FN29" s="218"/>
      <c r="FO29" s="185"/>
      <c r="FP29" s="219"/>
      <c r="FQ29" s="219"/>
      <c r="FT29" s="222"/>
      <c r="FU29" s="185"/>
      <c r="FV29" s="219"/>
      <c r="FW29" s="219"/>
      <c r="FY29" s="219"/>
      <c r="FZ29" s="219"/>
      <c r="GA29" s="180"/>
      <c r="GB29" s="227"/>
      <c r="GC29" s="227"/>
      <c r="GD29" s="228"/>
      <c r="GE29" s="185"/>
      <c r="GF29" s="185"/>
      <c r="GG29" s="218"/>
      <c r="GH29" s="185"/>
      <c r="GI29" s="202"/>
      <c r="GJ29" s="179"/>
      <c r="GK29" s="179"/>
      <c r="GL29" s="179"/>
      <c r="GM29" s="179"/>
      <c r="GN29" s="203"/>
      <c r="GO29" s="179"/>
      <c r="GP29" s="179"/>
      <c r="GQ29" s="179"/>
      <c r="GR29" s="179"/>
      <c r="GS29" s="179"/>
      <c r="GT29" s="179"/>
      <c r="GU29" s="180"/>
      <c r="GV29" s="227"/>
      <c r="GW29" s="227"/>
      <c r="GX29" s="228"/>
      <c r="GY29" s="185"/>
      <c r="GZ29" s="185"/>
      <c r="HA29" s="218"/>
      <c r="HB29" s="185"/>
      <c r="HC29" s="202"/>
      <c r="HD29" s="179"/>
      <c r="HE29" s="179"/>
      <c r="HF29" s="179"/>
      <c r="HG29" s="179"/>
      <c r="HH29" s="203"/>
      <c r="HI29" s="179"/>
      <c r="HJ29" s="179"/>
      <c r="HK29" s="179"/>
      <c r="HL29" s="179"/>
      <c r="HM29" s="179"/>
      <c r="HN29" s="179"/>
      <c r="HO29" s="180"/>
      <c r="HP29" s="227"/>
      <c r="HQ29" s="227"/>
      <c r="HR29" s="228"/>
      <c r="HS29" s="185"/>
      <c r="HT29" s="185"/>
      <c r="HU29" s="218"/>
      <c r="HV29" s="185"/>
      <c r="HW29" s="202"/>
      <c r="HX29" s="179"/>
      <c r="HY29" s="179"/>
      <c r="HZ29" s="179"/>
      <c r="IA29" s="179"/>
      <c r="IB29" s="203"/>
      <c r="IC29" s="179"/>
      <c r="ID29" s="179"/>
      <c r="IE29" s="179"/>
      <c r="IF29" s="179"/>
      <c r="IG29" s="179"/>
      <c r="IH29" s="179"/>
      <c r="II29" s="180"/>
      <c r="IJ29" s="227"/>
      <c r="IK29" s="227"/>
      <c r="IL29" s="228"/>
      <c r="IM29" s="185"/>
      <c r="IN29" s="185"/>
      <c r="IO29" s="218"/>
      <c r="IP29" s="185"/>
      <c r="IQ29" s="202"/>
      <c r="IR29" s="179"/>
      <c r="IS29" s="179"/>
      <c r="IT29" s="179"/>
      <c r="IU29" s="179"/>
      <c r="IV29" s="203"/>
      <c r="IW29" s="179"/>
      <c r="IX29" s="179"/>
      <c r="IY29" s="179"/>
      <c r="IZ29" s="179"/>
      <c r="JA29" s="179"/>
      <c r="JB29" s="179"/>
    </row>
    <row r="30" spans="2:262" s="217" customFormat="1" ht="13.5" customHeight="1" x14ac:dyDescent="0.25">
      <c r="B30" s="179"/>
      <c r="C30" s="213"/>
      <c r="E30" s="185"/>
      <c r="F30" s="218"/>
      <c r="G30" s="219"/>
      <c r="H30" s="179"/>
      <c r="I30" s="218"/>
      <c r="J30" s="219"/>
      <c r="K30" s="219"/>
      <c r="L30" s="219"/>
      <c r="M30" s="219"/>
      <c r="N30" s="219"/>
      <c r="O30" s="219"/>
      <c r="P30" s="219"/>
      <c r="Q30" s="185"/>
      <c r="R30" s="219"/>
      <c r="S30" s="219"/>
      <c r="U30" s="219"/>
      <c r="V30" s="219"/>
      <c r="W30" s="213"/>
      <c r="Y30" s="185"/>
      <c r="Z30" s="218"/>
      <c r="AA30" s="218"/>
      <c r="AB30" s="179"/>
      <c r="AC30" s="231"/>
      <c r="AD30" s="218"/>
      <c r="AE30" s="185"/>
      <c r="AF30" s="219"/>
      <c r="AG30" s="219"/>
      <c r="AH30" s="219"/>
      <c r="AI30" s="219"/>
      <c r="AJ30" s="219"/>
      <c r="AK30" s="185"/>
      <c r="AM30" s="219"/>
      <c r="AO30" s="219"/>
      <c r="AP30" s="219"/>
      <c r="AQ30" s="213"/>
      <c r="AS30" s="184"/>
      <c r="AT30" s="218"/>
      <c r="AU30" s="218"/>
      <c r="AV30" s="220"/>
      <c r="AW30" s="218"/>
      <c r="AX30" s="218"/>
      <c r="AY30" s="185"/>
      <c r="AZ30" s="219"/>
      <c r="BA30" s="219"/>
      <c r="BB30" s="219"/>
      <c r="BC30" s="219"/>
      <c r="BD30" s="219"/>
      <c r="BE30" s="185"/>
      <c r="BF30" s="219"/>
      <c r="BG30" s="219"/>
      <c r="BI30" s="219"/>
      <c r="BJ30" s="219"/>
      <c r="BK30" s="213"/>
      <c r="BM30" s="185"/>
      <c r="BN30" s="218" t="s">
        <v>292</v>
      </c>
      <c r="BO30" s="218" t="s">
        <v>292</v>
      </c>
      <c r="BP30" s="179" t="s">
        <v>292</v>
      </c>
      <c r="BQ30" s="218" t="s">
        <v>292</v>
      </c>
      <c r="BR30" s="218" t="s">
        <v>292</v>
      </c>
      <c r="BS30" s="185"/>
      <c r="BT30" s="219" t="s">
        <v>292</v>
      </c>
      <c r="BU30" s="219" t="s">
        <v>292</v>
      </c>
      <c r="BV30" s="219" t="s">
        <v>292</v>
      </c>
      <c r="BW30" s="219" t="s">
        <v>292</v>
      </c>
      <c r="BX30" s="219" t="s">
        <v>292</v>
      </c>
      <c r="BY30" s="185"/>
      <c r="BZ30" s="219"/>
      <c r="CA30" s="219"/>
      <c r="CC30" s="219"/>
      <c r="CD30" s="219"/>
      <c r="CE30" s="185"/>
      <c r="CG30" s="185"/>
      <c r="CH30" s="218"/>
      <c r="CI30" s="218"/>
      <c r="CJ30" s="179"/>
      <c r="CK30" s="218"/>
      <c r="CL30" s="218"/>
      <c r="CM30" s="185"/>
      <c r="CN30" s="219"/>
      <c r="CO30" s="219"/>
      <c r="CR30" s="222"/>
      <c r="CS30" s="185"/>
      <c r="CT30" s="219"/>
      <c r="CU30" s="219"/>
      <c r="CW30" s="219"/>
      <c r="CX30" s="219"/>
      <c r="CY30" s="213"/>
      <c r="DA30" s="185"/>
      <c r="DB30" s="218"/>
      <c r="DC30" s="218"/>
      <c r="DD30" s="179"/>
      <c r="DE30" s="218"/>
      <c r="DF30" s="218"/>
      <c r="DG30" s="185"/>
      <c r="DH30" s="219"/>
      <c r="DI30" s="219"/>
      <c r="DL30" s="222"/>
      <c r="DM30" s="185"/>
      <c r="DN30" s="219"/>
      <c r="DO30" s="219"/>
      <c r="DQ30" s="219"/>
      <c r="DR30" s="219"/>
      <c r="DS30" s="213"/>
      <c r="DU30" s="185"/>
      <c r="DV30" s="218"/>
      <c r="DW30" s="218"/>
      <c r="DX30" s="179"/>
      <c r="DY30" s="218"/>
      <c r="DZ30" s="218"/>
      <c r="EA30" s="185"/>
      <c r="EC30" s="223"/>
      <c r="EF30" s="222"/>
      <c r="EG30" s="185"/>
      <c r="EH30" s="219"/>
      <c r="EI30" s="219"/>
      <c r="EK30" s="219"/>
      <c r="EL30" s="219"/>
      <c r="EM30" s="213"/>
      <c r="EO30" s="185"/>
      <c r="EP30" s="218"/>
      <c r="EQ30" s="218"/>
      <c r="ER30" s="179"/>
      <c r="ES30" s="218"/>
      <c r="ET30" s="218"/>
      <c r="EU30" s="185"/>
      <c r="EV30" s="219"/>
      <c r="EW30" s="219"/>
      <c r="EZ30" s="222"/>
      <c r="FA30" s="185"/>
      <c r="FB30" s="219"/>
      <c r="FC30" s="219"/>
      <c r="FE30" s="219"/>
      <c r="FF30" s="219"/>
      <c r="FG30" s="213"/>
      <c r="FI30" s="185"/>
      <c r="FJ30" s="218"/>
      <c r="FK30" s="218"/>
      <c r="FL30" s="179"/>
      <c r="FM30" s="218"/>
      <c r="FN30" s="218"/>
      <c r="FO30" s="185"/>
      <c r="FP30" s="219"/>
      <c r="FQ30" s="219"/>
      <c r="FT30" s="222"/>
      <c r="FU30" s="185"/>
      <c r="FV30" s="219"/>
      <c r="FW30" s="219"/>
      <c r="FY30" s="219"/>
      <c r="FZ30" s="219"/>
      <c r="GA30" s="180"/>
      <c r="GB30" s="227"/>
      <c r="GC30" s="227"/>
      <c r="GD30" s="228"/>
      <c r="GE30" s="185"/>
      <c r="GF30" s="185"/>
      <c r="GG30" s="218"/>
      <c r="GH30" s="185"/>
      <c r="GI30" s="202"/>
      <c r="GJ30" s="179"/>
      <c r="GK30" s="179"/>
      <c r="GL30" s="179"/>
      <c r="GM30" s="179"/>
      <c r="GN30" s="203"/>
      <c r="GO30" s="179"/>
      <c r="GP30" s="179"/>
      <c r="GQ30" s="179"/>
      <c r="GR30" s="179"/>
      <c r="GS30" s="179"/>
      <c r="GT30" s="179"/>
      <c r="GU30" s="180"/>
      <c r="GV30" s="227"/>
      <c r="GW30" s="227"/>
      <c r="GX30" s="228"/>
      <c r="GY30" s="185"/>
      <c r="GZ30" s="185"/>
      <c r="HA30" s="218"/>
      <c r="HB30" s="185"/>
      <c r="HC30" s="202"/>
      <c r="HD30" s="179"/>
      <c r="HE30" s="179"/>
      <c r="HF30" s="179"/>
      <c r="HG30" s="179"/>
      <c r="HH30" s="203"/>
      <c r="HI30" s="179"/>
      <c r="HJ30" s="179"/>
      <c r="HK30" s="179"/>
      <c r="HL30" s="179"/>
      <c r="HM30" s="179"/>
      <c r="HN30" s="179"/>
      <c r="HO30" s="180"/>
      <c r="HP30" s="227"/>
      <c r="HQ30" s="227"/>
      <c r="HR30" s="228"/>
      <c r="HS30" s="185"/>
      <c r="HT30" s="185"/>
      <c r="HU30" s="218"/>
      <c r="HV30" s="185"/>
      <c r="HW30" s="202"/>
      <c r="HX30" s="179"/>
      <c r="HY30" s="179"/>
      <c r="HZ30" s="179"/>
      <c r="IA30" s="179"/>
      <c r="IB30" s="203"/>
      <c r="IC30" s="179"/>
      <c r="ID30" s="179"/>
      <c r="IE30" s="179"/>
      <c r="IF30" s="179"/>
      <c r="IG30" s="179"/>
      <c r="IH30" s="179"/>
      <c r="II30" s="180"/>
      <c r="IJ30" s="227"/>
      <c r="IK30" s="227"/>
      <c r="IL30" s="228"/>
      <c r="IM30" s="185"/>
      <c r="IN30" s="185"/>
      <c r="IO30" s="218"/>
      <c r="IP30" s="185"/>
      <c r="IQ30" s="202"/>
      <c r="IR30" s="179"/>
      <c r="IS30" s="179"/>
      <c r="IT30" s="179"/>
      <c r="IU30" s="179"/>
      <c r="IV30" s="203"/>
      <c r="IW30" s="179"/>
      <c r="IX30" s="179"/>
      <c r="IY30" s="179"/>
      <c r="IZ30" s="179"/>
      <c r="JA30" s="179"/>
      <c r="JB30" s="179"/>
    </row>
    <row r="31" spans="2:262" s="217" customFormat="1" ht="13.5" customHeight="1" x14ac:dyDescent="0.25">
      <c r="B31" s="179"/>
      <c r="C31" s="213"/>
      <c r="E31" s="185"/>
      <c r="F31" s="218"/>
      <c r="G31" s="219"/>
      <c r="H31" s="179"/>
      <c r="I31" s="218"/>
      <c r="J31" s="219"/>
      <c r="K31" s="219"/>
      <c r="L31" s="219"/>
      <c r="M31" s="219"/>
      <c r="N31" s="219"/>
      <c r="O31" s="219"/>
      <c r="P31" s="219"/>
      <c r="Q31" s="185"/>
      <c r="R31" s="219"/>
      <c r="S31" s="219"/>
      <c r="U31" s="219"/>
      <c r="V31" s="219"/>
      <c r="W31" s="213"/>
      <c r="Y31" s="185"/>
      <c r="Z31" s="218"/>
      <c r="AA31" s="218"/>
      <c r="AB31" s="179"/>
      <c r="AC31" s="218"/>
      <c r="AD31" s="218"/>
      <c r="AE31" s="185"/>
      <c r="AF31" s="219"/>
      <c r="AG31" s="219"/>
      <c r="AH31" s="219"/>
      <c r="AI31" s="219"/>
      <c r="AJ31" s="219"/>
      <c r="AK31" s="185"/>
      <c r="AM31" s="219"/>
      <c r="AO31" s="219"/>
      <c r="AP31" s="219"/>
      <c r="AQ31" s="213"/>
      <c r="AS31" s="184"/>
      <c r="AT31" s="218"/>
      <c r="AU31" s="218"/>
      <c r="AV31" s="220"/>
      <c r="AW31" s="218"/>
      <c r="AX31" s="218"/>
      <c r="AY31" s="185"/>
      <c r="AZ31" s="219"/>
      <c r="BA31" s="219"/>
      <c r="BB31" s="219"/>
      <c r="BC31" s="219"/>
      <c r="BD31" s="219"/>
      <c r="BE31" s="185"/>
      <c r="BF31" s="219"/>
      <c r="BG31" s="219"/>
      <c r="BI31" s="219"/>
      <c r="BJ31" s="219"/>
      <c r="BK31" s="213"/>
      <c r="BM31" s="185"/>
      <c r="BN31" s="218" t="s">
        <v>292</v>
      </c>
      <c r="BO31" s="218" t="s">
        <v>292</v>
      </c>
      <c r="BP31" s="179" t="s">
        <v>292</v>
      </c>
      <c r="BQ31" s="218" t="s">
        <v>292</v>
      </c>
      <c r="BR31" s="218" t="s">
        <v>292</v>
      </c>
      <c r="BS31" s="185"/>
      <c r="BT31" s="219" t="s">
        <v>292</v>
      </c>
      <c r="BU31" s="219" t="s">
        <v>292</v>
      </c>
      <c r="BV31" s="219" t="s">
        <v>292</v>
      </c>
      <c r="BW31" s="219" t="s">
        <v>292</v>
      </c>
      <c r="BX31" s="219" t="s">
        <v>292</v>
      </c>
      <c r="BY31" s="185"/>
      <c r="BZ31" s="219"/>
      <c r="CA31" s="219"/>
      <c r="CC31" s="219"/>
      <c r="CD31" s="219"/>
      <c r="CE31" s="185"/>
      <c r="CG31" s="185"/>
      <c r="CH31" s="218"/>
      <c r="CI31" s="218"/>
      <c r="CJ31" s="179"/>
      <c r="CK31" s="218"/>
      <c r="CL31" s="218"/>
      <c r="CM31" s="185"/>
      <c r="CN31" s="219"/>
      <c r="CO31" s="219"/>
      <c r="CR31" s="222"/>
      <c r="CS31" s="185"/>
      <c r="CT31" s="219"/>
      <c r="CU31" s="219"/>
      <c r="CW31" s="219"/>
      <c r="CX31" s="219"/>
      <c r="CY31" s="213"/>
      <c r="DA31" s="185"/>
      <c r="DB31" s="218"/>
      <c r="DC31" s="218"/>
      <c r="DD31" s="179"/>
      <c r="DE31" s="218"/>
      <c r="DF31" s="218"/>
      <c r="DG31" s="185"/>
      <c r="DH31" s="219"/>
      <c r="DI31" s="219"/>
      <c r="DL31" s="222"/>
      <c r="DM31" s="185"/>
      <c r="DN31" s="219"/>
      <c r="DO31" s="219"/>
      <c r="DQ31" s="219"/>
      <c r="DR31" s="219"/>
      <c r="DS31" s="213"/>
      <c r="DU31" s="185"/>
      <c r="DV31" s="218"/>
      <c r="DW31" s="218"/>
      <c r="DX31" s="179"/>
      <c r="DY31" s="218"/>
      <c r="DZ31" s="218"/>
      <c r="EA31" s="185"/>
      <c r="EC31" s="223"/>
      <c r="EF31" s="222"/>
      <c r="EG31" s="185"/>
      <c r="EH31" s="219"/>
      <c r="EI31" s="219"/>
      <c r="EK31" s="219"/>
      <c r="EL31" s="219"/>
      <c r="EM31" s="213"/>
      <c r="EO31" s="185"/>
      <c r="EP31" s="218"/>
      <c r="EQ31" s="218"/>
      <c r="ER31" s="179"/>
      <c r="ES31" s="218"/>
      <c r="ET31" s="218"/>
      <c r="EU31" s="185"/>
      <c r="EV31" s="219"/>
      <c r="EW31" s="219"/>
      <c r="EZ31" s="222"/>
      <c r="FA31" s="185"/>
      <c r="FB31" s="219"/>
      <c r="FC31" s="219"/>
      <c r="FE31" s="219"/>
      <c r="FF31" s="219"/>
      <c r="FG31" s="213"/>
      <c r="FI31" s="185"/>
      <c r="FJ31" s="218"/>
      <c r="FK31" s="218"/>
      <c r="FL31" s="179"/>
      <c r="FM31" s="218"/>
      <c r="FN31" s="218"/>
      <c r="FO31" s="185"/>
      <c r="FP31" s="219"/>
      <c r="FQ31" s="219"/>
      <c r="FT31" s="222"/>
      <c r="FU31" s="185"/>
      <c r="FV31" s="219"/>
      <c r="FW31" s="219"/>
      <c r="FY31" s="219"/>
      <c r="FZ31" s="219"/>
      <c r="GA31" s="180"/>
      <c r="GB31" s="227"/>
      <c r="GC31" s="227"/>
      <c r="GD31" s="228"/>
      <c r="GE31" s="179"/>
      <c r="GF31" s="229"/>
      <c r="GG31" s="228"/>
      <c r="GH31" s="179"/>
      <c r="GI31" s="202"/>
      <c r="GJ31" s="179"/>
      <c r="GK31" s="179"/>
      <c r="GL31" s="179"/>
      <c r="GM31" s="179"/>
      <c r="GN31" s="203"/>
      <c r="GO31" s="179"/>
      <c r="GP31" s="179"/>
      <c r="GQ31" s="179"/>
      <c r="GR31" s="179"/>
      <c r="GS31" s="179"/>
      <c r="GT31" s="179"/>
      <c r="GU31" s="180"/>
      <c r="GV31" s="227"/>
      <c r="GW31" s="227"/>
      <c r="GX31" s="228"/>
      <c r="GY31" s="179"/>
      <c r="GZ31" s="229"/>
      <c r="HA31" s="228"/>
      <c r="HB31" s="179"/>
      <c r="HC31" s="202"/>
      <c r="HD31" s="179"/>
      <c r="HE31" s="179"/>
      <c r="HF31" s="179"/>
      <c r="HG31" s="179"/>
      <c r="HH31" s="203"/>
      <c r="HI31" s="179"/>
      <c r="HJ31" s="179"/>
      <c r="HK31" s="179"/>
      <c r="HL31" s="179"/>
      <c r="HM31" s="179"/>
      <c r="HN31" s="179"/>
      <c r="HO31" s="180"/>
      <c r="HP31" s="227"/>
      <c r="HQ31" s="227"/>
      <c r="HR31" s="228"/>
      <c r="HS31" s="179"/>
      <c r="HT31" s="229"/>
      <c r="HU31" s="228"/>
      <c r="HV31" s="179"/>
      <c r="HW31" s="202"/>
      <c r="HX31" s="179"/>
      <c r="HY31" s="179"/>
      <c r="HZ31" s="179"/>
      <c r="IA31" s="179"/>
      <c r="IB31" s="203"/>
      <c r="IC31" s="179"/>
      <c r="ID31" s="179"/>
      <c r="IE31" s="179"/>
      <c r="IF31" s="179"/>
      <c r="IG31" s="179"/>
      <c r="IH31" s="179"/>
      <c r="II31" s="180"/>
      <c r="IJ31" s="227"/>
      <c r="IK31" s="227"/>
      <c r="IL31" s="228"/>
      <c r="IM31" s="179"/>
      <c r="IN31" s="229"/>
      <c r="IO31" s="228"/>
      <c r="IP31" s="179"/>
      <c r="IQ31" s="202"/>
      <c r="IR31" s="179"/>
      <c r="IS31" s="179"/>
      <c r="IT31" s="179"/>
      <c r="IU31" s="179"/>
      <c r="IV31" s="203"/>
      <c r="IW31" s="179"/>
      <c r="IX31" s="179"/>
      <c r="IY31" s="179"/>
      <c r="IZ31" s="179"/>
      <c r="JA31" s="179"/>
      <c r="JB31" s="179"/>
    </row>
    <row r="32" spans="2:262" s="217" customFormat="1" ht="13.5" customHeight="1" x14ac:dyDescent="0.25">
      <c r="B32" s="179"/>
      <c r="C32" s="213"/>
      <c r="E32" s="185"/>
      <c r="F32" s="218"/>
      <c r="G32" s="219"/>
      <c r="H32" s="179"/>
      <c r="I32" s="218"/>
      <c r="J32" s="219"/>
      <c r="K32" s="219"/>
      <c r="L32" s="219"/>
      <c r="M32" s="219"/>
      <c r="N32" s="219"/>
      <c r="O32" s="219"/>
      <c r="P32" s="219"/>
      <c r="Q32" s="185"/>
      <c r="R32" s="219"/>
      <c r="S32" s="219"/>
      <c r="U32" s="219"/>
      <c r="V32" s="219"/>
      <c r="W32" s="213"/>
      <c r="Y32" s="185"/>
      <c r="Z32" s="231"/>
      <c r="AA32" s="218"/>
      <c r="AB32" s="179"/>
      <c r="AC32" s="231"/>
      <c r="AD32" s="218"/>
      <c r="AE32" s="185"/>
      <c r="AF32" s="219"/>
      <c r="AG32" s="219"/>
      <c r="AH32" s="219"/>
      <c r="AI32" s="219"/>
      <c r="AJ32" s="219"/>
      <c r="AK32" s="185"/>
      <c r="AM32" s="219"/>
      <c r="AO32" s="219"/>
      <c r="AP32" s="219"/>
      <c r="AQ32" s="213"/>
      <c r="AS32" s="184"/>
      <c r="AT32" s="218"/>
      <c r="AU32" s="218"/>
      <c r="AV32" s="220"/>
      <c r="AW32" s="218"/>
      <c r="AX32" s="218"/>
      <c r="AY32" s="185"/>
      <c r="AZ32" s="219"/>
      <c r="BA32" s="219"/>
      <c r="BB32" s="219"/>
      <c r="BC32" s="219"/>
      <c r="BD32" s="219"/>
      <c r="BE32" s="185"/>
      <c r="BF32" s="219"/>
      <c r="BG32" s="219"/>
      <c r="BI32" s="219"/>
      <c r="BJ32" s="219"/>
      <c r="BK32" s="213"/>
      <c r="BM32" s="185"/>
      <c r="BN32" s="218" t="s">
        <v>292</v>
      </c>
      <c r="BO32" s="218" t="s">
        <v>292</v>
      </c>
      <c r="BP32" s="179" t="s">
        <v>292</v>
      </c>
      <c r="BQ32" s="218" t="s">
        <v>292</v>
      </c>
      <c r="BR32" s="218" t="s">
        <v>292</v>
      </c>
      <c r="BS32" s="185"/>
      <c r="BT32" s="219" t="s">
        <v>292</v>
      </c>
      <c r="BU32" s="219" t="s">
        <v>292</v>
      </c>
      <c r="BV32" s="219" t="s">
        <v>292</v>
      </c>
      <c r="BW32" s="219" t="s">
        <v>292</v>
      </c>
      <c r="BX32" s="219" t="s">
        <v>292</v>
      </c>
      <c r="BY32" s="185"/>
      <c r="BZ32" s="219"/>
      <c r="CA32" s="219"/>
      <c r="CC32" s="219"/>
      <c r="CD32" s="219"/>
      <c r="CE32" s="185"/>
      <c r="CG32" s="185"/>
      <c r="CH32" s="218"/>
      <c r="CI32" s="218"/>
      <c r="CJ32" s="179"/>
      <c r="CK32" s="218"/>
      <c r="CL32" s="218"/>
      <c r="CM32" s="185"/>
      <c r="CN32" s="219"/>
      <c r="CO32" s="219"/>
      <c r="CR32" s="222"/>
      <c r="CS32" s="185"/>
      <c r="CT32" s="219"/>
      <c r="CU32" s="219"/>
      <c r="CW32" s="219"/>
      <c r="CX32" s="219"/>
      <c r="CY32" s="213"/>
      <c r="DA32" s="185"/>
      <c r="DB32" s="218"/>
      <c r="DC32" s="218"/>
      <c r="DD32" s="179"/>
      <c r="DE32" s="218"/>
      <c r="DF32" s="218"/>
      <c r="DG32" s="185"/>
      <c r="DH32" s="219"/>
      <c r="DI32" s="219"/>
      <c r="DL32" s="222"/>
      <c r="DM32" s="185"/>
      <c r="DN32" s="219"/>
      <c r="DO32" s="219"/>
      <c r="DQ32" s="219"/>
      <c r="DR32" s="219"/>
      <c r="DS32" s="213"/>
      <c r="DU32" s="185"/>
      <c r="DV32" s="218"/>
      <c r="DW32" s="218"/>
      <c r="DX32" s="179"/>
      <c r="DY32" s="218"/>
      <c r="DZ32" s="218"/>
      <c r="EA32" s="185"/>
      <c r="EC32" s="223"/>
      <c r="EF32" s="222"/>
      <c r="EG32" s="185"/>
      <c r="EH32" s="219"/>
      <c r="EI32" s="219"/>
      <c r="EK32" s="219"/>
      <c r="EL32" s="219"/>
      <c r="EM32" s="213"/>
      <c r="EO32" s="185"/>
      <c r="EP32" s="218"/>
      <c r="EQ32" s="218"/>
      <c r="ER32" s="179"/>
      <c r="ES32" s="218"/>
      <c r="ET32" s="218"/>
      <c r="EU32" s="185"/>
      <c r="EV32" s="219"/>
      <c r="EW32" s="219"/>
      <c r="EZ32" s="222"/>
      <c r="FA32" s="185"/>
      <c r="FB32" s="219"/>
      <c r="FC32" s="219"/>
      <c r="FE32" s="219"/>
      <c r="FF32" s="219"/>
      <c r="FG32" s="213"/>
      <c r="FI32" s="185"/>
      <c r="FJ32" s="218"/>
      <c r="FK32" s="218"/>
      <c r="FL32" s="179"/>
      <c r="FM32" s="218"/>
      <c r="FN32" s="218"/>
      <c r="FO32" s="185"/>
      <c r="FP32" s="219"/>
      <c r="FQ32" s="219"/>
      <c r="FT32" s="222"/>
      <c r="FU32" s="185"/>
      <c r="FV32" s="219"/>
      <c r="FW32" s="219"/>
      <c r="FY32" s="219"/>
      <c r="FZ32" s="219"/>
      <c r="GA32" s="180"/>
      <c r="GB32" s="227"/>
      <c r="GC32" s="227"/>
      <c r="GD32" s="228"/>
      <c r="GE32" s="179"/>
      <c r="GF32" s="229"/>
      <c r="GG32" s="228"/>
      <c r="GH32" s="179"/>
      <c r="GI32" s="202"/>
      <c r="GJ32" s="179"/>
      <c r="GK32" s="179"/>
      <c r="GL32" s="179"/>
      <c r="GM32" s="179"/>
      <c r="GN32" s="203"/>
      <c r="GO32" s="179"/>
      <c r="GP32" s="179"/>
      <c r="GQ32" s="179"/>
      <c r="GR32" s="179"/>
      <c r="GS32" s="179"/>
      <c r="GT32" s="179"/>
      <c r="GU32" s="180"/>
      <c r="GV32" s="227"/>
      <c r="GW32" s="227"/>
      <c r="GX32" s="228"/>
      <c r="GY32" s="179"/>
      <c r="GZ32" s="229"/>
      <c r="HA32" s="228"/>
      <c r="HB32" s="179"/>
      <c r="HC32" s="202"/>
      <c r="HD32" s="179"/>
      <c r="HE32" s="179"/>
      <c r="HF32" s="179"/>
      <c r="HG32" s="179"/>
      <c r="HH32" s="203"/>
      <c r="HI32" s="179"/>
      <c r="HJ32" s="179"/>
      <c r="HK32" s="179"/>
      <c r="HL32" s="179"/>
      <c r="HM32" s="179"/>
      <c r="HN32" s="179"/>
      <c r="HO32" s="180"/>
      <c r="HP32" s="227"/>
      <c r="HQ32" s="227"/>
      <c r="HR32" s="228"/>
      <c r="HS32" s="179"/>
      <c r="HT32" s="229"/>
      <c r="HU32" s="228"/>
      <c r="HV32" s="179"/>
      <c r="HW32" s="202"/>
      <c r="HX32" s="179"/>
      <c r="HY32" s="179"/>
      <c r="HZ32" s="179"/>
      <c r="IA32" s="179"/>
      <c r="IB32" s="203"/>
      <c r="IC32" s="179"/>
      <c r="ID32" s="179"/>
      <c r="IE32" s="179"/>
      <c r="IF32" s="179"/>
      <c r="IG32" s="179"/>
      <c r="IH32" s="179"/>
      <c r="II32" s="180"/>
      <c r="IJ32" s="227"/>
      <c r="IK32" s="227"/>
      <c r="IL32" s="228"/>
      <c r="IM32" s="179"/>
      <c r="IN32" s="229"/>
      <c r="IO32" s="228"/>
      <c r="IP32" s="179"/>
      <c r="IQ32" s="202"/>
      <c r="IR32" s="179"/>
      <c r="IS32" s="179"/>
      <c r="IT32" s="179"/>
      <c r="IU32" s="179"/>
      <c r="IV32" s="203"/>
      <c r="IW32" s="179"/>
      <c r="IX32" s="179"/>
      <c r="IY32" s="179"/>
      <c r="IZ32" s="179"/>
      <c r="JA32" s="179"/>
      <c r="JB32" s="179"/>
    </row>
    <row r="33" spans="2:262" s="217" customFormat="1" ht="13.5" customHeight="1" x14ac:dyDescent="0.25">
      <c r="B33" s="179"/>
      <c r="C33" s="213"/>
      <c r="E33" s="185"/>
      <c r="F33" s="218"/>
      <c r="G33" s="219"/>
      <c r="H33" s="179"/>
      <c r="I33" s="218"/>
      <c r="J33" s="219"/>
      <c r="K33" s="219"/>
      <c r="L33" s="219"/>
      <c r="M33" s="219"/>
      <c r="N33" s="219"/>
      <c r="O33" s="219"/>
      <c r="P33" s="219"/>
      <c r="Q33" s="185"/>
      <c r="R33" s="219"/>
      <c r="S33" s="219"/>
      <c r="U33" s="219"/>
      <c r="V33" s="219"/>
      <c r="W33" s="213"/>
      <c r="Y33" s="185"/>
      <c r="Z33" s="218"/>
      <c r="AA33" s="218"/>
      <c r="AB33" s="179"/>
      <c r="AC33" s="218"/>
      <c r="AD33" s="218"/>
      <c r="AE33" s="185"/>
      <c r="AF33" s="219"/>
      <c r="AG33" s="219"/>
      <c r="AH33" s="219"/>
      <c r="AI33" s="219"/>
      <c r="AJ33" s="219"/>
      <c r="AK33" s="185"/>
      <c r="AM33" s="219"/>
      <c r="AO33" s="219"/>
      <c r="AP33" s="219"/>
      <c r="AQ33" s="213"/>
      <c r="AS33" s="184"/>
      <c r="AT33" s="218"/>
      <c r="AU33" s="218"/>
      <c r="AV33" s="220"/>
      <c r="AW33" s="218"/>
      <c r="AX33" s="218"/>
      <c r="AY33" s="185"/>
      <c r="AZ33" s="219"/>
      <c r="BA33" s="219"/>
      <c r="BB33" s="219"/>
      <c r="BC33" s="219"/>
      <c r="BD33" s="219"/>
      <c r="BE33" s="185"/>
      <c r="BF33" s="219"/>
      <c r="BG33" s="219"/>
      <c r="BI33" s="219"/>
      <c r="BJ33" s="219"/>
      <c r="BK33" s="213"/>
      <c r="BM33" s="185"/>
      <c r="BN33" s="218" t="s">
        <v>292</v>
      </c>
      <c r="BO33" s="218" t="s">
        <v>292</v>
      </c>
      <c r="BP33" s="179" t="s">
        <v>292</v>
      </c>
      <c r="BQ33" s="218" t="s">
        <v>292</v>
      </c>
      <c r="BR33" s="218" t="s">
        <v>292</v>
      </c>
      <c r="BS33" s="185"/>
      <c r="BT33" s="219" t="s">
        <v>292</v>
      </c>
      <c r="BU33" s="219" t="s">
        <v>292</v>
      </c>
      <c r="BV33" s="219" t="s">
        <v>292</v>
      </c>
      <c r="BW33" s="219" t="s">
        <v>292</v>
      </c>
      <c r="BX33" s="219" t="s">
        <v>292</v>
      </c>
      <c r="BY33" s="185"/>
      <c r="BZ33" s="219"/>
      <c r="CA33" s="219"/>
      <c r="CC33" s="219"/>
      <c r="CD33" s="219"/>
      <c r="CE33" s="185"/>
      <c r="CG33" s="185"/>
      <c r="CH33" s="218"/>
      <c r="CI33" s="218"/>
      <c r="CJ33" s="179"/>
      <c r="CK33" s="218"/>
      <c r="CL33" s="218"/>
      <c r="CM33" s="185"/>
      <c r="CN33" s="219"/>
      <c r="CO33" s="219"/>
      <c r="CR33" s="222"/>
      <c r="CS33" s="185"/>
      <c r="CT33" s="219"/>
      <c r="CU33" s="219"/>
      <c r="CW33" s="219"/>
      <c r="CX33" s="219"/>
      <c r="CY33" s="213"/>
      <c r="DA33" s="185"/>
      <c r="DB33" s="218"/>
      <c r="DC33" s="218"/>
      <c r="DD33" s="179"/>
      <c r="DE33" s="218"/>
      <c r="DF33" s="218"/>
      <c r="DG33" s="185"/>
      <c r="DH33" s="219"/>
      <c r="DI33" s="219"/>
      <c r="DL33" s="222"/>
      <c r="DM33" s="185"/>
      <c r="DN33" s="219"/>
      <c r="DO33" s="219"/>
      <c r="DQ33" s="219"/>
      <c r="DR33" s="219"/>
      <c r="DS33" s="213"/>
      <c r="DU33" s="185"/>
      <c r="DV33" s="218"/>
      <c r="DW33" s="218"/>
      <c r="DX33" s="179"/>
      <c r="DY33" s="218"/>
      <c r="DZ33" s="218"/>
      <c r="EA33" s="185"/>
      <c r="EC33" s="223"/>
      <c r="EF33" s="222"/>
      <c r="EG33" s="185"/>
      <c r="EH33" s="219"/>
      <c r="EI33" s="219"/>
      <c r="EK33" s="219"/>
      <c r="EL33" s="219"/>
      <c r="EM33" s="213"/>
      <c r="EO33" s="185"/>
      <c r="EP33" s="218"/>
      <c r="EQ33" s="218"/>
      <c r="ER33" s="179"/>
      <c r="ES33" s="218"/>
      <c r="ET33" s="218"/>
      <c r="EU33" s="185"/>
      <c r="EV33" s="219"/>
      <c r="EW33" s="219"/>
      <c r="EZ33" s="222"/>
      <c r="FA33" s="185"/>
      <c r="FB33" s="219"/>
      <c r="FC33" s="219"/>
      <c r="FE33" s="219"/>
      <c r="FF33" s="219"/>
      <c r="FG33" s="213"/>
      <c r="FI33" s="185"/>
      <c r="FJ33" s="218"/>
      <c r="FK33" s="218"/>
      <c r="FL33" s="179"/>
      <c r="FM33" s="218"/>
      <c r="FN33" s="218"/>
      <c r="FO33" s="185"/>
      <c r="FP33" s="219"/>
      <c r="FQ33" s="219"/>
      <c r="FT33" s="222"/>
      <c r="FU33" s="185"/>
      <c r="FV33" s="219"/>
      <c r="FW33" s="219"/>
      <c r="FY33" s="219"/>
      <c r="FZ33" s="219"/>
      <c r="GA33" s="180"/>
      <c r="GB33" s="227"/>
      <c r="GC33" s="227"/>
      <c r="GD33" s="228"/>
      <c r="GE33" s="179"/>
      <c r="GF33" s="229"/>
      <c r="GG33" s="228"/>
      <c r="GH33" s="179"/>
      <c r="GI33" s="202"/>
      <c r="GJ33" s="179"/>
      <c r="GK33" s="179"/>
      <c r="GL33" s="179"/>
      <c r="GM33" s="179"/>
      <c r="GN33" s="203"/>
      <c r="GO33" s="179"/>
      <c r="GP33" s="179"/>
      <c r="GQ33" s="179"/>
      <c r="GR33" s="179"/>
      <c r="GS33" s="179"/>
      <c r="GT33" s="179"/>
      <c r="GU33" s="180"/>
      <c r="GV33" s="227"/>
      <c r="GW33" s="227"/>
      <c r="GX33" s="228"/>
      <c r="GY33" s="179"/>
      <c r="GZ33" s="229"/>
      <c r="HA33" s="228"/>
      <c r="HB33" s="179"/>
      <c r="HC33" s="202"/>
      <c r="HD33" s="179"/>
      <c r="HE33" s="179"/>
      <c r="HF33" s="179"/>
      <c r="HG33" s="179"/>
      <c r="HH33" s="203"/>
      <c r="HI33" s="179"/>
      <c r="HJ33" s="179"/>
      <c r="HK33" s="179"/>
      <c r="HL33" s="179"/>
      <c r="HM33" s="179"/>
      <c r="HN33" s="179"/>
      <c r="HO33" s="180"/>
      <c r="HP33" s="227"/>
      <c r="HQ33" s="227"/>
      <c r="HR33" s="228"/>
      <c r="HS33" s="179"/>
      <c r="HT33" s="229"/>
      <c r="HU33" s="228"/>
      <c r="HV33" s="179"/>
      <c r="HW33" s="202"/>
      <c r="HX33" s="179"/>
      <c r="HY33" s="179"/>
      <c r="HZ33" s="179"/>
      <c r="IA33" s="179"/>
      <c r="IB33" s="203"/>
      <c r="IC33" s="179"/>
      <c r="ID33" s="179"/>
      <c r="IE33" s="179"/>
      <c r="IF33" s="179"/>
      <c r="IG33" s="179"/>
      <c r="IH33" s="179"/>
      <c r="II33" s="180"/>
      <c r="IJ33" s="227"/>
      <c r="IK33" s="227"/>
      <c r="IL33" s="228"/>
      <c r="IM33" s="179"/>
      <c r="IN33" s="229"/>
      <c r="IO33" s="228"/>
      <c r="IP33" s="179"/>
      <c r="IQ33" s="202"/>
      <c r="IR33" s="179"/>
      <c r="IS33" s="179"/>
      <c r="IT33" s="179"/>
      <c r="IU33" s="179"/>
      <c r="IV33" s="203"/>
      <c r="IW33" s="179"/>
      <c r="IX33" s="179"/>
      <c r="IY33" s="179"/>
      <c r="IZ33" s="179"/>
      <c r="JA33" s="179"/>
      <c r="JB33" s="179"/>
    </row>
    <row r="34" spans="2:262" s="217" customFormat="1" ht="13.5" customHeight="1" x14ac:dyDescent="0.25">
      <c r="B34" s="179"/>
      <c r="C34" s="213"/>
      <c r="E34" s="185"/>
      <c r="F34" s="218"/>
      <c r="G34" s="219"/>
      <c r="H34" s="179"/>
      <c r="I34" s="218"/>
      <c r="J34" s="219"/>
      <c r="K34" s="219"/>
      <c r="L34" s="219"/>
      <c r="M34" s="219"/>
      <c r="N34" s="219"/>
      <c r="O34" s="219"/>
      <c r="P34" s="219"/>
      <c r="Q34" s="185"/>
      <c r="R34" s="219"/>
      <c r="S34" s="219"/>
      <c r="U34" s="219"/>
      <c r="V34" s="219"/>
      <c r="W34" s="213"/>
      <c r="Y34" s="185"/>
      <c r="Z34" s="218"/>
      <c r="AA34" s="218"/>
      <c r="AB34" s="179"/>
      <c r="AC34" s="218"/>
      <c r="AD34" s="218"/>
      <c r="AE34" s="185"/>
      <c r="AF34" s="219"/>
      <c r="AG34" s="219"/>
      <c r="AH34" s="219"/>
      <c r="AI34" s="219"/>
      <c r="AJ34" s="219"/>
      <c r="AK34" s="185"/>
      <c r="AM34" s="219"/>
      <c r="AO34" s="219"/>
      <c r="AP34" s="219"/>
      <c r="AQ34" s="213"/>
      <c r="AS34" s="184"/>
      <c r="AT34" s="218"/>
      <c r="AU34" s="218"/>
      <c r="AV34" s="220"/>
      <c r="AW34" s="218"/>
      <c r="AX34" s="218"/>
      <c r="AY34" s="185"/>
      <c r="AZ34" s="219"/>
      <c r="BA34" s="219"/>
      <c r="BB34" s="219"/>
      <c r="BC34" s="219"/>
      <c r="BD34" s="219"/>
      <c r="BE34" s="185"/>
      <c r="BF34" s="219"/>
      <c r="BG34" s="219"/>
      <c r="BI34" s="219"/>
      <c r="BJ34" s="219"/>
      <c r="BK34" s="213"/>
      <c r="BM34" s="185"/>
      <c r="BN34" s="218" t="s">
        <v>292</v>
      </c>
      <c r="BO34" s="218" t="s">
        <v>292</v>
      </c>
      <c r="BP34" s="179" t="s">
        <v>292</v>
      </c>
      <c r="BQ34" s="218" t="s">
        <v>292</v>
      </c>
      <c r="BR34" s="218" t="s">
        <v>292</v>
      </c>
      <c r="BS34" s="185"/>
      <c r="BT34" s="219" t="s">
        <v>292</v>
      </c>
      <c r="BU34" s="219" t="s">
        <v>292</v>
      </c>
      <c r="BV34" s="219" t="s">
        <v>292</v>
      </c>
      <c r="BW34" s="219" t="s">
        <v>292</v>
      </c>
      <c r="BX34" s="219" t="s">
        <v>292</v>
      </c>
      <c r="BY34" s="185"/>
      <c r="BZ34" s="219"/>
      <c r="CA34" s="219"/>
      <c r="CC34" s="219"/>
      <c r="CD34" s="219"/>
      <c r="CE34" s="185"/>
      <c r="CG34" s="185"/>
      <c r="CH34" s="218"/>
      <c r="CI34" s="218"/>
      <c r="CJ34" s="179"/>
      <c r="CK34" s="218"/>
      <c r="CL34" s="218"/>
      <c r="CM34" s="185"/>
      <c r="CN34" s="219"/>
      <c r="CO34" s="219"/>
      <c r="CR34" s="222"/>
      <c r="CS34" s="185"/>
      <c r="CT34" s="219"/>
      <c r="CU34" s="219"/>
      <c r="CW34" s="219"/>
      <c r="CX34" s="219"/>
      <c r="CY34" s="213"/>
      <c r="DA34" s="185"/>
      <c r="DB34" s="218"/>
      <c r="DC34" s="218"/>
      <c r="DD34" s="179"/>
      <c r="DE34" s="218"/>
      <c r="DF34" s="218"/>
      <c r="DG34" s="185"/>
      <c r="DH34" s="219"/>
      <c r="DI34" s="219"/>
      <c r="DL34" s="222"/>
      <c r="DM34" s="185"/>
      <c r="DN34" s="219"/>
      <c r="DO34" s="219"/>
      <c r="DQ34" s="219"/>
      <c r="DR34" s="219"/>
      <c r="DS34" s="213"/>
      <c r="DU34" s="185"/>
      <c r="DV34" s="218"/>
      <c r="DW34" s="218"/>
      <c r="DX34" s="179"/>
      <c r="DY34" s="218"/>
      <c r="DZ34" s="218"/>
      <c r="EA34" s="185"/>
      <c r="EC34" s="223"/>
      <c r="EF34" s="222"/>
      <c r="EG34" s="185"/>
      <c r="EH34" s="219"/>
      <c r="EI34" s="219"/>
      <c r="EK34" s="219"/>
      <c r="EL34" s="219"/>
      <c r="EM34" s="213"/>
      <c r="EO34" s="185"/>
      <c r="EP34" s="218"/>
      <c r="EQ34" s="218"/>
      <c r="ER34" s="179"/>
      <c r="ES34" s="218"/>
      <c r="ET34" s="218"/>
      <c r="EU34" s="185"/>
      <c r="EV34" s="219"/>
      <c r="EW34" s="219"/>
      <c r="EZ34" s="222"/>
      <c r="FA34" s="185"/>
      <c r="FB34" s="219"/>
      <c r="FC34" s="219"/>
      <c r="FE34" s="219"/>
      <c r="FF34" s="219"/>
      <c r="FG34" s="213"/>
      <c r="FI34" s="185"/>
      <c r="FJ34" s="218"/>
      <c r="FK34" s="218"/>
      <c r="FL34" s="179"/>
      <c r="FM34" s="218"/>
      <c r="FN34" s="218"/>
      <c r="FO34" s="185"/>
      <c r="FP34" s="219"/>
      <c r="FQ34" s="219"/>
      <c r="FT34" s="222"/>
      <c r="FU34" s="185"/>
      <c r="FV34" s="219"/>
      <c r="FW34" s="219"/>
      <c r="FY34" s="219"/>
      <c r="FZ34" s="219"/>
      <c r="GA34" s="180"/>
      <c r="GB34" s="227"/>
      <c r="GC34" s="227"/>
      <c r="GD34" s="228"/>
      <c r="GE34" s="179"/>
      <c r="GF34" s="229"/>
      <c r="GG34" s="228"/>
      <c r="GH34" s="179"/>
      <c r="GI34" s="202"/>
      <c r="GJ34" s="179"/>
      <c r="GK34" s="179"/>
      <c r="GL34" s="179"/>
      <c r="GM34" s="179"/>
      <c r="GN34" s="203"/>
      <c r="GO34" s="179"/>
      <c r="GP34" s="179"/>
      <c r="GQ34" s="179"/>
      <c r="GR34" s="179"/>
      <c r="GS34" s="179"/>
      <c r="GT34" s="179"/>
      <c r="GU34" s="180"/>
      <c r="GV34" s="227"/>
      <c r="GW34" s="227"/>
      <c r="GX34" s="228"/>
      <c r="GY34" s="179"/>
      <c r="GZ34" s="229"/>
      <c r="HA34" s="228"/>
      <c r="HB34" s="179"/>
      <c r="HC34" s="202"/>
      <c r="HD34" s="179"/>
      <c r="HE34" s="179"/>
      <c r="HF34" s="179"/>
      <c r="HG34" s="179"/>
      <c r="HH34" s="203"/>
      <c r="HI34" s="179"/>
      <c r="HJ34" s="179"/>
      <c r="HK34" s="179"/>
      <c r="HL34" s="179"/>
      <c r="HM34" s="179"/>
      <c r="HN34" s="179"/>
      <c r="HO34" s="180"/>
      <c r="HP34" s="227"/>
      <c r="HQ34" s="227"/>
      <c r="HR34" s="228"/>
      <c r="HS34" s="179"/>
      <c r="HT34" s="229"/>
      <c r="HU34" s="228"/>
      <c r="HV34" s="179"/>
      <c r="HW34" s="202"/>
      <c r="HX34" s="179"/>
      <c r="HY34" s="179"/>
      <c r="HZ34" s="179"/>
      <c r="IA34" s="179"/>
      <c r="IB34" s="203"/>
      <c r="IC34" s="179"/>
      <c r="ID34" s="179"/>
      <c r="IE34" s="179"/>
      <c r="IF34" s="179"/>
      <c r="IG34" s="179"/>
      <c r="IH34" s="179"/>
      <c r="II34" s="180"/>
      <c r="IJ34" s="227"/>
      <c r="IK34" s="227"/>
      <c r="IL34" s="228"/>
      <c r="IM34" s="179"/>
      <c r="IN34" s="229"/>
      <c r="IO34" s="228"/>
      <c r="IP34" s="179"/>
      <c r="IQ34" s="202"/>
      <c r="IR34" s="179"/>
      <c r="IS34" s="179"/>
      <c r="IT34" s="179"/>
      <c r="IU34" s="179"/>
      <c r="IV34" s="203"/>
      <c r="IW34" s="179"/>
      <c r="IX34" s="179"/>
      <c r="IY34" s="179"/>
      <c r="IZ34" s="179"/>
      <c r="JA34" s="179"/>
      <c r="JB34" s="179"/>
    </row>
    <row r="35" spans="2:262" s="217" customFormat="1" ht="13.5" customHeight="1" x14ac:dyDescent="0.25">
      <c r="B35" s="179"/>
      <c r="C35" s="213"/>
      <c r="E35" s="185"/>
      <c r="F35" s="218"/>
      <c r="G35" s="219"/>
      <c r="H35" s="179"/>
      <c r="I35" s="218"/>
      <c r="J35" s="219"/>
      <c r="K35" s="219"/>
      <c r="L35" s="219"/>
      <c r="M35" s="219"/>
      <c r="N35" s="219"/>
      <c r="O35" s="219"/>
      <c r="P35" s="219"/>
      <c r="Q35" s="185"/>
      <c r="R35" s="219"/>
      <c r="S35" s="219"/>
      <c r="U35" s="219"/>
      <c r="V35" s="219"/>
      <c r="W35" s="213"/>
      <c r="Y35" s="185"/>
      <c r="Z35" s="218"/>
      <c r="AA35" s="218"/>
      <c r="AB35" s="179"/>
      <c r="AC35" s="218"/>
      <c r="AD35" s="218"/>
      <c r="AE35" s="185"/>
      <c r="AF35" s="219"/>
      <c r="AG35" s="219"/>
      <c r="AH35" s="219"/>
      <c r="AI35" s="219"/>
      <c r="AJ35" s="219"/>
      <c r="AK35" s="185"/>
      <c r="AM35" s="219"/>
      <c r="AO35" s="219"/>
      <c r="AP35" s="219"/>
      <c r="AQ35" s="213"/>
      <c r="AS35" s="184"/>
      <c r="AT35" s="218"/>
      <c r="AU35" s="218"/>
      <c r="AV35" s="220"/>
      <c r="AW35" s="218"/>
      <c r="AX35" s="218"/>
      <c r="AY35" s="185"/>
      <c r="AZ35" s="219"/>
      <c r="BA35" s="219"/>
      <c r="BB35" s="219"/>
      <c r="BC35" s="219"/>
      <c r="BD35" s="219"/>
      <c r="BE35" s="185"/>
      <c r="BF35" s="219"/>
      <c r="BG35" s="219"/>
      <c r="BI35" s="219"/>
      <c r="BJ35" s="219"/>
      <c r="BK35" s="213"/>
      <c r="BM35" s="185"/>
      <c r="BN35" s="218" t="s">
        <v>292</v>
      </c>
      <c r="BO35" s="218" t="s">
        <v>292</v>
      </c>
      <c r="BP35" s="179" t="s">
        <v>292</v>
      </c>
      <c r="BQ35" s="218" t="s">
        <v>292</v>
      </c>
      <c r="BR35" s="218" t="s">
        <v>292</v>
      </c>
      <c r="BS35" s="185"/>
      <c r="BT35" s="219" t="s">
        <v>292</v>
      </c>
      <c r="BU35" s="219" t="s">
        <v>292</v>
      </c>
      <c r="BV35" s="219" t="s">
        <v>292</v>
      </c>
      <c r="BW35" s="219" t="s">
        <v>292</v>
      </c>
      <c r="BX35" s="219" t="s">
        <v>292</v>
      </c>
      <c r="BY35" s="185"/>
      <c r="BZ35" s="219"/>
      <c r="CA35" s="219"/>
      <c r="CC35" s="219"/>
      <c r="CD35" s="219"/>
      <c r="CE35" s="185"/>
      <c r="CG35" s="185"/>
      <c r="CH35" s="218"/>
      <c r="CI35" s="218"/>
      <c r="CJ35" s="179"/>
      <c r="CK35" s="218"/>
      <c r="CL35" s="218"/>
      <c r="CM35" s="185"/>
      <c r="CN35" s="219"/>
      <c r="CO35" s="219"/>
      <c r="CR35" s="222"/>
      <c r="CS35" s="185"/>
      <c r="CT35" s="219"/>
      <c r="CU35" s="219"/>
      <c r="CW35" s="219"/>
      <c r="CX35" s="219"/>
      <c r="CY35" s="213"/>
      <c r="DA35" s="185"/>
      <c r="DB35" s="218"/>
      <c r="DC35" s="218"/>
      <c r="DD35" s="179"/>
      <c r="DE35" s="218"/>
      <c r="DF35" s="218"/>
      <c r="DG35" s="185"/>
      <c r="DH35" s="219"/>
      <c r="DI35" s="219"/>
      <c r="DL35" s="222"/>
      <c r="DM35" s="185"/>
      <c r="DN35" s="219"/>
      <c r="DO35" s="219"/>
      <c r="DQ35" s="219"/>
      <c r="DR35" s="219"/>
      <c r="DS35" s="213"/>
      <c r="DU35" s="185"/>
      <c r="DV35" s="218"/>
      <c r="DW35" s="218"/>
      <c r="DX35" s="179"/>
      <c r="DY35" s="218"/>
      <c r="DZ35" s="218"/>
      <c r="EA35" s="185"/>
      <c r="EC35" s="223"/>
      <c r="EF35" s="222"/>
      <c r="EG35" s="185"/>
      <c r="EH35" s="219"/>
      <c r="EI35" s="219"/>
      <c r="EK35" s="219"/>
      <c r="EL35" s="219"/>
      <c r="EM35" s="213"/>
      <c r="EO35" s="185"/>
      <c r="EP35" s="218"/>
      <c r="EQ35" s="218"/>
      <c r="ER35" s="179"/>
      <c r="ES35" s="218"/>
      <c r="ET35" s="218"/>
      <c r="EU35" s="185"/>
      <c r="EV35" s="219"/>
      <c r="EW35" s="219"/>
      <c r="EZ35" s="222"/>
      <c r="FA35" s="185"/>
      <c r="FB35" s="219"/>
      <c r="FC35" s="219"/>
      <c r="FE35" s="219"/>
      <c r="FF35" s="219"/>
      <c r="FG35" s="213"/>
      <c r="FI35" s="185"/>
      <c r="FJ35" s="218"/>
      <c r="FK35" s="218"/>
      <c r="FL35" s="179"/>
      <c r="FM35" s="218"/>
      <c r="FN35" s="218"/>
      <c r="FO35" s="185"/>
      <c r="FP35" s="219"/>
      <c r="FQ35" s="219"/>
      <c r="FT35" s="222"/>
      <c r="FU35" s="185"/>
      <c r="FV35" s="219"/>
      <c r="FW35" s="219"/>
      <c r="FY35" s="219"/>
      <c r="FZ35" s="219"/>
      <c r="GA35" s="180"/>
      <c r="GB35" s="227"/>
      <c r="GC35" s="227"/>
      <c r="GD35" s="228"/>
      <c r="GE35" s="179"/>
      <c r="GF35" s="229"/>
      <c r="GG35" s="228"/>
      <c r="GH35" s="179"/>
      <c r="GI35" s="202"/>
      <c r="GJ35" s="179"/>
      <c r="GK35" s="179"/>
      <c r="GL35" s="179"/>
      <c r="GM35" s="179"/>
      <c r="GN35" s="203"/>
      <c r="GO35" s="179"/>
      <c r="GP35" s="179"/>
      <c r="GQ35" s="179"/>
      <c r="GR35" s="179"/>
      <c r="GS35" s="179"/>
      <c r="GT35" s="179"/>
      <c r="GU35" s="180"/>
      <c r="GV35" s="227"/>
      <c r="GW35" s="227"/>
      <c r="GX35" s="228"/>
      <c r="GY35" s="179"/>
      <c r="GZ35" s="229"/>
      <c r="HA35" s="228"/>
      <c r="HB35" s="179"/>
      <c r="HC35" s="202"/>
      <c r="HD35" s="179"/>
      <c r="HE35" s="179"/>
      <c r="HF35" s="179"/>
      <c r="HG35" s="179"/>
      <c r="HH35" s="203"/>
      <c r="HI35" s="179"/>
      <c r="HJ35" s="179"/>
      <c r="HK35" s="179"/>
      <c r="HL35" s="179"/>
      <c r="HM35" s="179"/>
      <c r="HN35" s="179"/>
      <c r="HO35" s="180"/>
      <c r="HP35" s="227"/>
      <c r="HQ35" s="227"/>
      <c r="HR35" s="228"/>
      <c r="HS35" s="179"/>
      <c r="HT35" s="229"/>
      <c r="HU35" s="228"/>
      <c r="HV35" s="179"/>
      <c r="HW35" s="202"/>
      <c r="HX35" s="179"/>
      <c r="HY35" s="179"/>
      <c r="HZ35" s="179"/>
      <c r="IA35" s="179"/>
      <c r="IB35" s="203"/>
      <c r="IC35" s="179"/>
      <c r="ID35" s="179"/>
      <c r="IE35" s="179"/>
      <c r="IF35" s="179"/>
      <c r="IG35" s="179"/>
      <c r="IH35" s="179"/>
      <c r="II35" s="180"/>
      <c r="IJ35" s="227"/>
      <c r="IK35" s="227"/>
      <c r="IL35" s="228"/>
      <c r="IM35" s="179"/>
      <c r="IN35" s="229"/>
      <c r="IO35" s="228"/>
      <c r="IP35" s="179"/>
      <c r="IQ35" s="202"/>
      <c r="IR35" s="179"/>
      <c r="IS35" s="179"/>
      <c r="IT35" s="179"/>
      <c r="IU35" s="179"/>
      <c r="IV35" s="203"/>
      <c r="IW35" s="179"/>
      <c r="IX35" s="179"/>
      <c r="IY35" s="179"/>
      <c r="IZ35" s="179"/>
      <c r="JA35" s="179"/>
      <c r="JB35" s="179"/>
    </row>
    <row r="36" spans="2:262" s="217" customFormat="1" ht="13.5" customHeight="1" x14ac:dyDescent="0.25">
      <c r="B36" s="179"/>
      <c r="C36" s="213"/>
      <c r="E36" s="185"/>
      <c r="F36" s="218"/>
      <c r="G36" s="219"/>
      <c r="H36" s="179"/>
      <c r="I36" s="218"/>
      <c r="J36" s="219"/>
      <c r="K36" s="185"/>
      <c r="L36" s="219"/>
      <c r="M36" s="219"/>
      <c r="N36" s="219"/>
      <c r="O36" s="219"/>
      <c r="P36" s="219"/>
      <c r="Q36" s="185"/>
      <c r="R36" s="219"/>
      <c r="S36" s="219"/>
      <c r="U36" s="219"/>
      <c r="V36" s="219"/>
      <c r="W36" s="213"/>
      <c r="Y36" s="185"/>
      <c r="Z36" s="231"/>
      <c r="AA36" s="218"/>
      <c r="AB36" s="179"/>
      <c r="AC36" s="231"/>
      <c r="AD36" s="218"/>
      <c r="AE36" s="185"/>
      <c r="AF36" s="219"/>
      <c r="AG36" s="219"/>
      <c r="AH36" s="219"/>
      <c r="AI36" s="219"/>
      <c r="AJ36" s="219"/>
      <c r="AK36" s="185"/>
      <c r="AM36" s="219"/>
      <c r="AO36" s="219"/>
      <c r="AP36" s="219"/>
      <c r="AQ36" s="213"/>
      <c r="AS36" s="184"/>
      <c r="AT36" s="218"/>
      <c r="AU36" s="218"/>
      <c r="AV36" s="220"/>
      <c r="AW36" s="218"/>
      <c r="AX36" s="218"/>
      <c r="AY36" s="185"/>
      <c r="AZ36" s="219"/>
      <c r="BA36" s="219"/>
      <c r="BB36" s="219"/>
      <c r="BC36" s="219"/>
      <c r="BD36" s="219"/>
      <c r="BE36" s="185"/>
      <c r="BF36" s="219"/>
      <c r="BG36" s="219"/>
      <c r="BI36" s="219"/>
      <c r="BJ36" s="219"/>
      <c r="BK36" s="213"/>
      <c r="BM36" s="185"/>
      <c r="BN36" s="218" t="s">
        <v>292</v>
      </c>
      <c r="BO36" s="218" t="s">
        <v>292</v>
      </c>
      <c r="BP36" s="179" t="s">
        <v>292</v>
      </c>
      <c r="BQ36" s="218" t="s">
        <v>292</v>
      </c>
      <c r="BR36" s="218" t="s">
        <v>292</v>
      </c>
      <c r="BS36" s="185"/>
      <c r="BT36" s="219" t="s">
        <v>292</v>
      </c>
      <c r="BU36" s="219" t="s">
        <v>292</v>
      </c>
      <c r="BV36" s="219" t="s">
        <v>292</v>
      </c>
      <c r="BW36" s="219" t="s">
        <v>292</v>
      </c>
      <c r="BX36" s="219" t="s">
        <v>292</v>
      </c>
      <c r="BY36" s="185"/>
      <c r="BZ36" s="219"/>
      <c r="CA36" s="219"/>
      <c r="CC36" s="219"/>
      <c r="CD36" s="219"/>
      <c r="CE36" s="185"/>
      <c r="CG36" s="185"/>
      <c r="CH36" s="218"/>
      <c r="CI36" s="218"/>
      <c r="CJ36" s="179"/>
      <c r="CK36" s="218"/>
      <c r="CL36" s="218"/>
      <c r="CM36" s="185"/>
      <c r="CN36" s="219"/>
      <c r="CO36" s="219"/>
      <c r="CR36" s="222"/>
      <c r="CS36" s="185"/>
      <c r="CT36" s="219"/>
      <c r="CU36" s="219"/>
      <c r="CW36" s="219"/>
      <c r="CX36" s="219"/>
      <c r="CY36" s="213"/>
      <c r="DA36" s="185"/>
      <c r="DB36" s="218"/>
      <c r="DC36" s="218"/>
      <c r="DD36" s="179"/>
      <c r="DE36" s="218"/>
      <c r="DF36" s="218"/>
      <c r="DG36" s="185"/>
      <c r="DH36" s="219"/>
      <c r="DI36" s="219"/>
      <c r="DL36" s="222"/>
      <c r="DM36" s="185"/>
      <c r="DN36" s="219"/>
      <c r="DO36" s="219"/>
      <c r="DQ36" s="219"/>
      <c r="DR36" s="219"/>
      <c r="DS36" s="213"/>
      <c r="DU36" s="185"/>
      <c r="DV36" s="218"/>
      <c r="DW36" s="218"/>
      <c r="DX36" s="179"/>
      <c r="DY36" s="218"/>
      <c r="DZ36" s="218"/>
      <c r="EA36" s="185"/>
      <c r="EC36" s="223"/>
      <c r="EF36" s="222"/>
      <c r="EG36" s="185"/>
      <c r="EH36" s="219"/>
      <c r="EI36" s="219"/>
      <c r="EK36" s="219"/>
      <c r="EL36" s="219"/>
      <c r="EM36" s="213"/>
      <c r="EO36" s="185"/>
      <c r="EP36" s="218"/>
      <c r="EQ36" s="218"/>
      <c r="ER36" s="179"/>
      <c r="ES36" s="218"/>
      <c r="ET36" s="218"/>
      <c r="EU36" s="185"/>
      <c r="EV36" s="219"/>
      <c r="EW36" s="219"/>
      <c r="EZ36" s="222"/>
      <c r="FA36" s="185"/>
      <c r="FB36" s="219"/>
      <c r="FC36" s="219"/>
      <c r="FE36" s="219"/>
      <c r="FF36" s="219"/>
      <c r="FG36" s="213"/>
      <c r="FI36" s="185"/>
      <c r="FJ36" s="218"/>
      <c r="FK36" s="218"/>
      <c r="FL36" s="179"/>
      <c r="FM36" s="218"/>
      <c r="FN36" s="218"/>
      <c r="FO36" s="185"/>
      <c r="FP36" s="219"/>
      <c r="FQ36" s="219"/>
      <c r="FT36" s="222"/>
      <c r="FU36" s="185"/>
      <c r="FV36" s="219"/>
      <c r="FW36" s="219"/>
      <c r="FY36" s="219"/>
      <c r="FZ36" s="219"/>
      <c r="GA36" s="180"/>
      <c r="GB36" s="227"/>
      <c r="GC36" s="227"/>
      <c r="GD36" s="228"/>
      <c r="GE36" s="179"/>
      <c r="GF36" s="229"/>
      <c r="GG36" s="228"/>
      <c r="GH36" s="179"/>
      <c r="GI36" s="202"/>
      <c r="GJ36" s="179"/>
      <c r="GK36" s="179"/>
      <c r="GL36" s="179"/>
      <c r="GM36" s="179"/>
      <c r="GN36" s="203"/>
      <c r="GO36" s="179"/>
      <c r="GP36" s="179"/>
      <c r="GQ36" s="179"/>
      <c r="GR36" s="179"/>
      <c r="GS36" s="179"/>
      <c r="GT36" s="179"/>
      <c r="GU36" s="180"/>
      <c r="GV36" s="227"/>
      <c r="GW36" s="227"/>
      <c r="GX36" s="228"/>
      <c r="GY36" s="179"/>
      <c r="GZ36" s="229"/>
      <c r="HA36" s="228"/>
      <c r="HB36" s="179"/>
      <c r="HC36" s="202"/>
      <c r="HD36" s="179"/>
      <c r="HE36" s="179"/>
      <c r="HF36" s="179"/>
      <c r="HG36" s="179"/>
      <c r="HH36" s="203"/>
      <c r="HI36" s="179"/>
      <c r="HJ36" s="179"/>
      <c r="HK36" s="179"/>
      <c r="HL36" s="179"/>
      <c r="HM36" s="179"/>
      <c r="HN36" s="179"/>
      <c r="HO36" s="180"/>
      <c r="HP36" s="227"/>
      <c r="HQ36" s="227"/>
      <c r="HR36" s="228"/>
      <c r="HS36" s="179"/>
      <c r="HT36" s="229"/>
      <c r="HU36" s="228"/>
      <c r="HV36" s="179"/>
      <c r="HW36" s="202"/>
      <c r="HX36" s="179"/>
      <c r="HY36" s="179"/>
      <c r="HZ36" s="179"/>
      <c r="IA36" s="179"/>
      <c r="IB36" s="203"/>
      <c r="IC36" s="179"/>
      <c r="ID36" s="179"/>
      <c r="IE36" s="179"/>
      <c r="IF36" s="179"/>
      <c r="IG36" s="179"/>
      <c r="IH36" s="179"/>
      <c r="II36" s="180"/>
      <c r="IJ36" s="227"/>
      <c r="IK36" s="227"/>
      <c r="IL36" s="228"/>
      <c r="IM36" s="179"/>
      <c r="IN36" s="229"/>
      <c r="IO36" s="228"/>
      <c r="IP36" s="179"/>
      <c r="IQ36" s="202"/>
      <c r="IR36" s="179"/>
      <c r="IS36" s="179"/>
      <c r="IT36" s="179"/>
      <c r="IU36" s="179"/>
      <c r="IV36" s="203"/>
      <c r="IW36" s="179"/>
      <c r="IX36" s="179"/>
      <c r="IY36" s="179"/>
      <c r="IZ36" s="179"/>
      <c r="JA36" s="179"/>
      <c r="JB36" s="179"/>
    </row>
    <row r="37" spans="2:262" s="217" customFormat="1" ht="13.5" customHeight="1" x14ac:dyDescent="0.25">
      <c r="B37" s="179"/>
      <c r="C37" s="213"/>
      <c r="E37" s="185"/>
      <c r="F37" s="218"/>
      <c r="G37" s="219"/>
      <c r="H37" s="179"/>
      <c r="I37" s="218"/>
      <c r="J37" s="219"/>
      <c r="K37" s="185"/>
      <c r="L37" s="219"/>
      <c r="M37" s="219"/>
      <c r="N37" s="219"/>
      <c r="O37" s="219"/>
      <c r="P37" s="219"/>
      <c r="Q37" s="185"/>
      <c r="R37" s="219"/>
      <c r="S37" s="219"/>
      <c r="U37" s="219"/>
      <c r="V37" s="219"/>
      <c r="W37" s="213"/>
      <c r="Y37" s="185"/>
      <c r="Z37" s="231"/>
      <c r="AA37" s="218"/>
      <c r="AB37" s="179"/>
      <c r="AC37" s="231"/>
      <c r="AD37" s="218"/>
      <c r="AE37" s="185"/>
      <c r="AF37" s="219"/>
      <c r="AG37" s="219"/>
      <c r="AH37" s="219"/>
      <c r="AI37" s="219"/>
      <c r="AJ37" s="219"/>
      <c r="AK37" s="185"/>
      <c r="AM37" s="219"/>
      <c r="AO37" s="219"/>
      <c r="AP37" s="219"/>
      <c r="AQ37" s="213"/>
      <c r="AS37" s="184"/>
      <c r="AT37" s="218"/>
      <c r="AU37" s="218"/>
      <c r="AV37" s="220"/>
      <c r="AW37" s="218"/>
      <c r="AX37" s="218"/>
      <c r="AY37" s="185"/>
      <c r="AZ37" s="219"/>
      <c r="BA37" s="219"/>
      <c r="BB37" s="219"/>
      <c r="BC37" s="219"/>
      <c r="BD37" s="219"/>
      <c r="BE37" s="185"/>
      <c r="BF37" s="219"/>
      <c r="BG37" s="219"/>
      <c r="BI37" s="219"/>
      <c r="BJ37" s="219"/>
      <c r="BK37" s="213"/>
      <c r="BM37" s="185"/>
      <c r="BN37" s="218" t="s">
        <v>292</v>
      </c>
      <c r="BO37" s="218" t="s">
        <v>292</v>
      </c>
      <c r="BP37" s="179" t="s">
        <v>292</v>
      </c>
      <c r="BQ37" s="218" t="s">
        <v>292</v>
      </c>
      <c r="BR37" s="218" t="s">
        <v>292</v>
      </c>
      <c r="BS37" s="185"/>
      <c r="BT37" s="219" t="s">
        <v>292</v>
      </c>
      <c r="BU37" s="219" t="s">
        <v>292</v>
      </c>
      <c r="BV37" s="219" t="s">
        <v>292</v>
      </c>
      <c r="BW37" s="219" t="s">
        <v>292</v>
      </c>
      <c r="BX37" s="219" t="s">
        <v>292</v>
      </c>
      <c r="BY37" s="185"/>
      <c r="BZ37" s="219"/>
      <c r="CA37" s="219"/>
      <c r="CC37" s="219"/>
      <c r="CD37" s="219"/>
      <c r="CE37" s="185"/>
      <c r="CG37" s="185"/>
      <c r="CH37" s="218"/>
      <c r="CI37" s="218"/>
      <c r="CJ37" s="179"/>
      <c r="CK37" s="218"/>
      <c r="CL37" s="218"/>
      <c r="CM37" s="185"/>
      <c r="CN37" s="219"/>
      <c r="CO37" s="219"/>
      <c r="CR37" s="222"/>
      <c r="CS37" s="185"/>
      <c r="CT37" s="219"/>
      <c r="CU37" s="219"/>
      <c r="CW37" s="219"/>
      <c r="CX37" s="219"/>
      <c r="CY37" s="213"/>
      <c r="DA37" s="185"/>
      <c r="DB37" s="218"/>
      <c r="DC37" s="218"/>
      <c r="DD37" s="179"/>
      <c r="DE37" s="218"/>
      <c r="DF37" s="218"/>
      <c r="DG37" s="185"/>
      <c r="DH37" s="219"/>
      <c r="DI37" s="219"/>
      <c r="DL37" s="222"/>
      <c r="DM37" s="185"/>
      <c r="DN37" s="219"/>
      <c r="DO37" s="219"/>
      <c r="DQ37" s="219"/>
      <c r="DR37" s="219"/>
      <c r="DS37" s="213"/>
      <c r="DU37" s="185"/>
      <c r="DV37" s="218"/>
      <c r="DW37" s="218"/>
      <c r="DX37" s="179"/>
      <c r="DY37" s="218"/>
      <c r="DZ37" s="218"/>
      <c r="EA37" s="185"/>
      <c r="EC37" s="223"/>
      <c r="EF37" s="222"/>
      <c r="EG37" s="185"/>
      <c r="EH37" s="219"/>
      <c r="EI37" s="219"/>
      <c r="EK37" s="219"/>
      <c r="EL37" s="219"/>
      <c r="EM37" s="213"/>
      <c r="EO37" s="185"/>
      <c r="EP37" s="218"/>
      <c r="EQ37" s="218"/>
      <c r="ER37" s="179"/>
      <c r="ES37" s="218"/>
      <c r="ET37" s="218"/>
      <c r="EU37" s="185"/>
      <c r="EV37" s="219"/>
      <c r="EW37" s="219"/>
      <c r="EZ37" s="222"/>
      <c r="FA37" s="185"/>
      <c r="FB37" s="219"/>
      <c r="FC37" s="219"/>
      <c r="FE37" s="219"/>
      <c r="FF37" s="219"/>
      <c r="FG37" s="213"/>
      <c r="FI37" s="185"/>
      <c r="FJ37" s="218"/>
      <c r="FK37" s="218"/>
      <c r="FL37" s="179"/>
      <c r="FM37" s="218"/>
      <c r="FN37" s="218"/>
      <c r="FO37" s="185"/>
      <c r="FP37" s="219"/>
      <c r="FQ37" s="219"/>
      <c r="FT37" s="222"/>
      <c r="FU37" s="185"/>
      <c r="FV37" s="219"/>
      <c r="FW37" s="219"/>
      <c r="FY37" s="219"/>
      <c r="FZ37" s="219"/>
      <c r="GA37" s="180"/>
      <c r="GB37" s="227"/>
      <c r="GC37" s="227"/>
      <c r="GD37" s="228"/>
      <c r="GE37" s="179"/>
      <c r="GF37" s="229"/>
      <c r="GG37" s="228"/>
      <c r="GH37" s="179"/>
      <c r="GI37" s="202"/>
      <c r="GJ37" s="179"/>
      <c r="GK37" s="179"/>
      <c r="GL37" s="179"/>
      <c r="GM37" s="179"/>
      <c r="GN37" s="203"/>
      <c r="GO37" s="179"/>
      <c r="GP37" s="179"/>
      <c r="GQ37" s="179"/>
      <c r="GR37" s="179"/>
      <c r="GS37" s="179"/>
      <c r="GT37" s="179"/>
      <c r="GU37" s="180"/>
      <c r="GV37" s="227"/>
      <c r="GW37" s="227"/>
      <c r="GX37" s="228"/>
      <c r="GY37" s="179"/>
      <c r="GZ37" s="229"/>
      <c r="HA37" s="228"/>
      <c r="HB37" s="179"/>
      <c r="HC37" s="202"/>
      <c r="HD37" s="179"/>
      <c r="HE37" s="179"/>
      <c r="HF37" s="179"/>
      <c r="HG37" s="179"/>
      <c r="HH37" s="203"/>
      <c r="HI37" s="179"/>
      <c r="HJ37" s="179"/>
      <c r="HK37" s="179"/>
      <c r="HL37" s="179"/>
      <c r="HM37" s="179"/>
      <c r="HN37" s="179"/>
      <c r="HO37" s="180"/>
      <c r="HP37" s="227"/>
      <c r="HQ37" s="227"/>
      <c r="HR37" s="228"/>
      <c r="HS37" s="179"/>
      <c r="HT37" s="229"/>
      <c r="HU37" s="228"/>
      <c r="HV37" s="179"/>
      <c r="HW37" s="202"/>
      <c r="HX37" s="179"/>
      <c r="HY37" s="179"/>
      <c r="HZ37" s="179"/>
      <c r="IA37" s="179"/>
      <c r="IB37" s="203"/>
      <c r="IC37" s="179"/>
      <c r="ID37" s="179"/>
      <c r="IE37" s="179"/>
      <c r="IF37" s="179"/>
      <c r="IG37" s="179"/>
      <c r="IH37" s="179"/>
      <c r="II37" s="180"/>
      <c r="IJ37" s="227"/>
      <c r="IK37" s="227"/>
      <c r="IL37" s="228"/>
      <c r="IM37" s="179"/>
      <c r="IN37" s="229"/>
      <c r="IO37" s="228"/>
      <c r="IP37" s="179"/>
      <c r="IQ37" s="202"/>
      <c r="IR37" s="179"/>
      <c r="IS37" s="179"/>
      <c r="IT37" s="179"/>
      <c r="IU37" s="179"/>
      <c r="IV37" s="203"/>
      <c r="IW37" s="179"/>
      <c r="IX37" s="179"/>
      <c r="IY37" s="179"/>
      <c r="IZ37" s="179"/>
      <c r="JA37" s="179"/>
      <c r="JB37" s="179"/>
    </row>
    <row r="38" spans="2:262" s="217" customFormat="1" ht="13.5" customHeight="1" x14ac:dyDescent="0.25">
      <c r="B38" s="179"/>
      <c r="C38" s="213"/>
      <c r="E38" s="185"/>
      <c r="F38" s="218"/>
      <c r="G38" s="219"/>
      <c r="H38" s="179"/>
      <c r="I38" s="218"/>
      <c r="J38" s="219"/>
      <c r="K38" s="185"/>
      <c r="L38" s="219"/>
      <c r="M38" s="219"/>
      <c r="N38" s="219"/>
      <c r="O38" s="219"/>
      <c r="P38" s="219"/>
      <c r="Q38" s="185"/>
      <c r="R38" s="219"/>
      <c r="S38" s="219"/>
      <c r="U38" s="219"/>
      <c r="V38" s="219"/>
      <c r="W38" s="213"/>
      <c r="Y38" s="185"/>
      <c r="Z38" s="218"/>
      <c r="AA38" s="218"/>
      <c r="AB38" s="179"/>
      <c r="AC38" s="218"/>
      <c r="AD38" s="218"/>
      <c r="AE38" s="185"/>
      <c r="AF38" s="219"/>
      <c r="AG38" s="219"/>
      <c r="AH38" s="219"/>
      <c r="AI38" s="219"/>
      <c r="AJ38" s="219"/>
      <c r="AK38" s="185"/>
      <c r="AM38" s="219"/>
      <c r="AO38" s="219"/>
      <c r="AP38" s="219"/>
      <c r="AQ38" s="213"/>
      <c r="AS38" s="184"/>
      <c r="AT38" s="218"/>
      <c r="AU38" s="218"/>
      <c r="AV38" s="220"/>
      <c r="AW38" s="218"/>
      <c r="AX38" s="218"/>
      <c r="AY38" s="185"/>
      <c r="AZ38" s="219"/>
      <c r="BA38" s="219"/>
      <c r="BB38" s="219"/>
      <c r="BC38" s="219"/>
      <c r="BD38" s="219"/>
      <c r="BE38" s="185"/>
      <c r="BF38" s="219"/>
      <c r="BG38" s="219"/>
      <c r="BI38" s="219"/>
      <c r="BJ38" s="219"/>
      <c r="BK38" s="213"/>
      <c r="BM38" s="185"/>
      <c r="BN38" s="218" t="s">
        <v>292</v>
      </c>
      <c r="BO38" s="218" t="s">
        <v>292</v>
      </c>
      <c r="BP38" s="179" t="s">
        <v>292</v>
      </c>
      <c r="BQ38" s="218" t="s">
        <v>292</v>
      </c>
      <c r="BR38" s="218" t="s">
        <v>292</v>
      </c>
      <c r="BS38" s="185"/>
      <c r="BT38" s="219" t="s">
        <v>292</v>
      </c>
      <c r="BU38" s="219" t="s">
        <v>292</v>
      </c>
      <c r="BV38" s="219" t="s">
        <v>292</v>
      </c>
      <c r="BW38" s="219" t="s">
        <v>292</v>
      </c>
      <c r="BX38" s="219" t="s">
        <v>292</v>
      </c>
      <c r="BY38" s="185"/>
      <c r="BZ38" s="219"/>
      <c r="CA38" s="219"/>
      <c r="CC38" s="219"/>
      <c r="CD38" s="219"/>
      <c r="CE38" s="185"/>
      <c r="CG38" s="185"/>
      <c r="CH38" s="218"/>
      <c r="CI38" s="218"/>
      <c r="CJ38" s="179"/>
      <c r="CK38" s="218"/>
      <c r="CL38" s="218"/>
      <c r="CM38" s="185"/>
      <c r="CN38" s="219"/>
      <c r="CO38" s="219"/>
      <c r="CR38" s="222"/>
      <c r="CS38" s="185"/>
      <c r="CT38" s="219"/>
      <c r="CU38" s="219"/>
      <c r="CW38" s="219"/>
      <c r="CX38" s="219"/>
      <c r="CY38" s="213"/>
      <c r="DA38" s="185"/>
      <c r="DB38" s="218"/>
      <c r="DC38" s="218"/>
      <c r="DD38" s="179"/>
      <c r="DE38" s="218"/>
      <c r="DF38" s="218"/>
      <c r="DG38" s="185"/>
      <c r="DH38" s="219"/>
      <c r="DI38" s="219"/>
      <c r="DL38" s="222"/>
      <c r="DM38" s="185"/>
      <c r="DN38" s="219"/>
      <c r="DO38" s="219"/>
      <c r="DQ38" s="219"/>
      <c r="DR38" s="219"/>
      <c r="DS38" s="213"/>
      <c r="DU38" s="185"/>
      <c r="DV38" s="218"/>
      <c r="DW38" s="218"/>
      <c r="DX38" s="179"/>
      <c r="DY38" s="218"/>
      <c r="DZ38" s="218"/>
      <c r="EA38" s="185"/>
      <c r="EC38" s="223"/>
      <c r="EF38" s="222"/>
      <c r="EG38" s="185"/>
      <c r="EH38" s="219"/>
      <c r="EI38" s="219"/>
      <c r="EK38" s="219"/>
      <c r="EL38" s="219"/>
      <c r="EM38" s="213"/>
      <c r="EO38" s="185"/>
      <c r="EP38" s="218"/>
      <c r="EQ38" s="218"/>
      <c r="ER38" s="179"/>
      <c r="ES38" s="218"/>
      <c r="ET38" s="218"/>
      <c r="EU38" s="185"/>
      <c r="EV38" s="219"/>
      <c r="EW38" s="219"/>
      <c r="EZ38" s="222"/>
      <c r="FA38" s="185"/>
      <c r="FB38" s="219"/>
      <c r="FC38" s="219"/>
      <c r="FE38" s="219"/>
      <c r="FF38" s="219"/>
      <c r="FG38" s="213"/>
      <c r="FI38" s="185"/>
      <c r="FJ38" s="218"/>
      <c r="FK38" s="218"/>
      <c r="FL38" s="179"/>
      <c r="FM38" s="218"/>
      <c r="FN38" s="218"/>
      <c r="FO38" s="185"/>
      <c r="FP38" s="219"/>
      <c r="FQ38" s="219"/>
      <c r="FT38" s="222"/>
      <c r="FU38" s="185"/>
      <c r="FV38" s="219"/>
      <c r="FW38" s="219"/>
      <c r="FY38" s="219"/>
      <c r="FZ38" s="219"/>
      <c r="GA38" s="180"/>
      <c r="GB38" s="227"/>
      <c r="GC38" s="227"/>
      <c r="GD38" s="228"/>
      <c r="GE38" s="179"/>
      <c r="GF38" s="229"/>
      <c r="GG38" s="228"/>
      <c r="GH38" s="179"/>
      <c r="GI38" s="202"/>
      <c r="GJ38" s="179"/>
      <c r="GK38" s="179"/>
      <c r="GL38" s="179"/>
      <c r="GM38" s="179"/>
      <c r="GN38" s="203"/>
      <c r="GO38" s="179"/>
      <c r="GP38" s="179"/>
      <c r="GQ38" s="179"/>
      <c r="GR38" s="179"/>
      <c r="GS38" s="179"/>
      <c r="GT38" s="179"/>
      <c r="GU38" s="180"/>
      <c r="GV38" s="227"/>
      <c r="GW38" s="227"/>
      <c r="GX38" s="228"/>
      <c r="GY38" s="179"/>
      <c r="GZ38" s="229"/>
      <c r="HA38" s="228"/>
      <c r="HB38" s="179"/>
      <c r="HC38" s="202"/>
      <c r="HD38" s="179"/>
      <c r="HE38" s="179"/>
      <c r="HF38" s="179"/>
      <c r="HG38" s="179"/>
      <c r="HH38" s="203"/>
      <c r="HI38" s="179"/>
      <c r="HJ38" s="179"/>
      <c r="HK38" s="179"/>
      <c r="HL38" s="179"/>
      <c r="HM38" s="179"/>
      <c r="HN38" s="179"/>
      <c r="HO38" s="180"/>
      <c r="HP38" s="227"/>
      <c r="HQ38" s="227"/>
      <c r="HR38" s="228"/>
      <c r="HS38" s="179"/>
      <c r="HT38" s="229"/>
      <c r="HU38" s="228"/>
      <c r="HV38" s="179"/>
      <c r="HW38" s="202"/>
      <c r="HX38" s="179"/>
      <c r="HY38" s="179"/>
      <c r="HZ38" s="179"/>
      <c r="IA38" s="179"/>
      <c r="IB38" s="203"/>
      <c r="IC38" s="179"/>
      <c r="ID38" s="179"/>
      <c r="IE38" s="179"/>
      <c r="IF38" s="179"/>
      <c r="IG38" s="179"/>
      <c r="IH38" s="179"/>
      <c r="II38" s="180"/>
      <c r="IJ38" s="227"/>
      <c r="IK38" s="227"/>
      <c r="IL38" s="228"/>
      <c r="IM38" s="179"/>
      <c r="IN38" s="229"/>
      <c r="IO38" s="228"/>
      <c r="IP38" s="179"/>
      <c r="IQ38" s="202"/>
      <c r="IR38" s="179"/>
      <c r="IS38" s="179"/>
      <c r="IT38" s="179"/>
      <c r="IU38" s="179"/>
      <c r="IV38" s="203"/>
      <c r="IW38" s="179"/>
      <c r="IX38" s="179"/>
      <c r="IY38" s="179"/>
      <c r="IZ38" s="179"/>
      <c r="JA38" s="179"/>
      <c r="JB38" s="179"/>
    </row>
    <row r="39" spans="2:262" s="217" customFormat="1" ht="13.5" customHeight="1" x14ac:dyDescent="0.25">
      <c r="B39" s="179"/>
      <c r="C39" s="213"/>
      <c r="E39" s="185"/>
      <c r="F39" s="218"/>
      <c r="G39" s="219"/>
      <c r="H39" s="179"/>
      <c r="I39" s="218"/>
      <c r="J39" s="219"/>
      <c r="K39" s="185"/>
      <c r="L39" s="219"/>
      <c r="M39" s="219"/>
      <c r="N39" s="219"/>
      <c r="O39" s="219"/>
      <c r="P39" s="219"/>
      <c r="Q39" s="185"/>
      <c r="R39" s="219"/>
      <c r="S39" s="219"/>
      <c r="U39" s="219"/>
      <c r="V39" s="219"/>
      <c r="W39" s="213"/>
      <c r="Y39" s="185"/>
      <c r="Z39" s="218"/>
      <c r="AA39" s="218"/>
      <c r="AB39" s="179"/>
      <c r="AC39" s="218"/>
      <c r="AD39" s="218"/>
      <c r="AE39" s="185"/>
      <c r="AF39" s="219"/>
      <c r="AG39" s="219"/>
      <c r="AH39" s="219"/>
      <c r="AI39" s="219"/>
      <c r="AJ39" s="219"/>
      <c r="AK39" s="185"/>
      <c r="AM39" s="219"/>
      <c r="AO39" s="219"/>
      <c r="AP39" s="219"/>
      <c r="AQ39" s="213"/>
      <c r="AS39" s="184"/>
      <c r="AT39" s="218"/>
      <c r="AU39" s="218"/>
      <c r="AV39" s="220"/>
      <c r="AW39" s="218"/>
      <c r="AX39" s="218"/>
      <c r="AY39" s="185"/>
      <c r="AZ39" s="219"/>
      <c r="BA39" s="219"/>
      <c r="BB39" s="219"/>
      <c r="BC39" s="219"/>
      <c r="BD39" s="219"/>
      <c r="BE39" s="185"/>
      <c r="BF39" s="219"/>
      <c r="BG39" s="219"/>
      <c r="BI39" s="219"/>
      <c r="BJ39" s="219"/>
      <c r="BK39" s="213"/>
      <c r="BM39" s="185"/>
      <c r="BN39" s="218"/>
      <c r="BO39" s="218"/>
      <c r="BP39" s="179"/>
      <c r="BQ39" s="218"/>
      <c r="BR39" s="218"/>
      <c r="BS39" s="185"/>
      <c r="BT39" s="219"/>
      <c r="BU39" s="219"/>
      <c r="BV39" s="219"/>
      <c r="BW39" s="219"/>
      <c r="BX39" s="219"/>
      <c r="BY39" s="185"/>
      <c r="BZ39" s="219"/>
      <c r="CA39" s="219"/>
      <c r="CC39" s="219"/>
      <c r="CD39" s="219"/>
      <c r="CE39" s="185"/>
      <c r="CG39" s="185"/>
      <c r="CH39" s="218"/>
      <c r="CI39" s="218"/>
      <c r="CJ39" s="179"/>
      <c r="CK39" s="218"/>
      <c r="CL39" s="218"/>
      <c r="CM39" s="185"/>
      <c r="CN39" s="219"/>
      <c r="CO39" s="219"/>
      <c r="CR39" s="222"/>
      <c r="CS39" s="185"/>
      <c r="CT39" s="219"/>
      <c r="CU39" s="219"/>
      <c r="CW39" s="219"/>
      <c r="CX39" s="219"/>
      <c r="CY39" s="213"/>
      <c r="DA39" s="185"/>
      <c r="DB39" s="218"/>
      <c r="DC39" s="218"/>
      <c r="DD39" s="179"/>
      <c r="DE39" s="218"/>
      <c r="DF39" s="218"/>
      <c r="DG39" s="185"/>
      <c r="DH39" s="219"/>
      <c r="DI39" s="219"/>
      <c r="DL39" s="222"/>
      <c r="DM39" s="185"/>
      <c r="DN39" s="219"/>
      <c r="DO39" s="219"/>
      <c r="DQ39" s="219"/>
      <c r="DR39" s="219"/>
      <c r="DS39" s="213"/>
      <c r="DU39" s="185"/>
      <c r="DV39" s="218"/>
      <c r="DW39" s="218"/>
      <c r="DX39" s="179"/>
      <c r="DY39" s="218"/>
      <c r="DZ39" s="218"/>
      <c r="EA39" s="185"/>
      <c r="EC39" s="223"/>
      <c r="EF39" s="222"/>
      <c r="EG39" s="185"/>
      <c r="EH39" s="219"/>
      <c r="EI39" s="219"/>
      <c r="EK39" s="219"/>
      <c r="EL39" s="219"/>
      <c r="EM39" s="213"/>
      <c r="EO39" s="185"/>
      <c r="EP39" s="218"/>
      <c r="EQ39" s="218"/>
      <c r="ER39" s="179"/>
      <c r="ES39" s="218"/>
      <c r="ET39" s="218"/>
      <c r="EU39" s="185"/>
      <c r="EV39" s="219"/>
      <c r="EW39" s="219"/>
      <c r="EZ39" s="222"/>
      <c r="FA39" s="185"/>
      <c r="FB39" s="219"/>
      <c r="FC39" s="219"/>
      <c r="FE39" s="219"/>
      <c r="FF39" s="219"/>
      <c r="FG39" s="213"/>
      <c r="FI39" s="185"/>
      <c r="FJ39" s="218"/>
      <c r="FK39" s="218"/>
      <c r="FL39" s="179"/>
      <c r="FM39" s="218"/>
      <c r="FN39" s="218"/>
      <c r="FO39" s="185"/>
      <c r="FP39" s="219"/>
      <c r="FQ39" s="219"/>
      <c r="FT39" s="222"/>
      <c r="FU39" s="185"/>
      <c r="FV39" s="219"/>
      <c r="FW39" s="219"/>
      <c r="FY39" s="219"/>
      <c r="FZ39" s="219"/>
      <c r="GA39" s="180"/>
      <c r="GB39" s="227"/>
      <c r="GC39" s="227"/>
      <c r="GD39" s="228"/>
      <c r="GE39" s="179"/>
      <c r="GF39" s="229"/>
      <c r="GG39" s="228"/>
      <c r="GH39" s="179"/>
      <c r="GI39" s="202"/>
      <c r="GJ39" s="179"/>
      <c r="GK39" s="179"/>
      <c r="GL39" s="179"/>
      <c r="GM39" s="179"/>
      <c r="GN39" s="203"/>
      <c r="GO39" s="179"/>
      <c r="GP39" s="179"/>
      <c r="GQ39" s="179"/>
      <c r="GR39" s="179"/>
      <c r="GS39" s="179"/>
      <c r="GT39" s="179"/>
      <c r="GU39" s="180"/>
      <c r="GV39" s="227"/>
      <c r="GW39" s="227"/>
      <c r="GX39" s="228"/>
      <c r="GY39" s="179"/>
      <c r="GZ39" s="229"/>
      <c r="HA39" s="228"/>
      <c r="HB39" s="179"/>
      <c r="HC39" s="202"/>
      <c r="HD39" s="179"/>
      <c r="HE39" s="179"/>
      <c r="HF39" s="179"/>
      <c r="HG39" s="179"/>
      <c r="HH39" s="203"/>
      <c r="HI39" s="179"/>
      <c r="HJ39" s="179"/>
      <c r="HK39" s="179"/>
      <c r="HL39" s="179"/>
      <c r="HM39" s="179"/>
      <c r="HN39" s="179"/>
      <c r="HO39" s="180"/>
      <c r="HP39" s="227"/>
      <c r="HQ39" s="227"/>
      <c r="HR39" s="228"/>
      <c r="HS39" s="179"/>
      <c r="HT39" s="229"/>
      <c r="HU39" s="228"/>
      <c r="HV39" s="179"/>
      <c r="HW39" s="202"/>
      <c r="HX39" s="179"/>
      <c r="HY39" s="179"/>
      <c r="HZ39" s="179"/>
      <c r="IA39" s="179"/>
      <c r="IB39" s="203"/>
      <c r="IC39" s="179"/>
      <c r="ID39" s="179"/>
      <c r="IE39" s="179"/>
      <c r="IF39" s="179"/>
      <c r="IG39" s="179"/>
      <c r="IH39" s="179"/>
      <c r="II39" s="180"/>
      <c r="IJ39" s="227"/>
      <c r="IK39" s="227"/>
      <c r="IL39" s="228"/>
      <c r="IM39" s="179"/>
      <c r="IN39" s="229"/>
      <c r="IO39" s="228"/>
      <c r="IP39" s="179"/>
      <c r="IQ39" s="202"/>
      <c r="IR39" s="179"/>
      <c r="IS39" s="179"/>
      <c r="IT39" s="179"/>
      <c r="IU39" s="179"/>
      <c r="IV39" s="203"/>
      <c r="IW39" s="179"/>
      <c r="IX39" s="179"/>
      <c r="IY39" s="179"/>
      <c r="IZ39" s="179"/>
      <c r="JA39" s="179"/>
      <c r="JB39" s="179"/>
    </row>
    <row r="40" spans="2:262" s="217" customFormat="1" ht="13.5" customHeight="1" x14ac:dyDescent="0.25">
      <c r="B40" s="179"/>
      <c r="C40" s="213"/>
      <c r="E40" s="185"/>
      <c r="F40" s="218"/>
      <c r="G40" s="219"/>
      <c r="H40" s="179"/>
      <c r="I40" s="218"/>
      <c r="J40" s="219"/>
      <c r="K40" s="185"/>
      <c r="L40" s="219"/>
      <c r="M40" s="219"/>
      <c r="N40" s="219"/>
      <c r="O40" s="219"/>
      <c r="P40" s="219"/>
      <c r="Q40" s="185"/>
      <c r="R40" s="219"/>
      <c r="S40" s="219"/>
      <c r="U40" s="219"/>
      <c r="V40" s="219"/>
      <c r="W40" s="213"/>
      <c r="Y40" s="185"/>
      <c r="Z40" s="218"/>
      <c r="AA40" s="218"/>
      <c r="AB40" s="179"/>
      <c r="AC40" s="218"/>
      <c r="AD40" s="218"/>
      <c r="AE40" s="185"/>
      <c r="AF40" s="219"/>
      <c r="AG40" s="219"/>
      <c r="AH40" s="219"/>
      <c r="AI40" s="219"/>
      <c r="AJ40" s="219"/>
      <c r="AK40" s="185"/>
      <c r="AM40" s="219"/>
      <c r="AO40" s="219"/>
      <c r="AP40" s="219"/>
      <c r="AQ40" s="213"/>
      <c r="AS40" s="184"/>
      <c r="AT40" s="218"/>
      <c r="AU40" s="218"/>
      <c r="AV40" s="220"/>
      <c r="AW40" s="218"/>
      <c r="AX40" s="218"/>
      <c r="AY40" s="185"/>
      <c r="AZ40" s="219"/>
      <c r="BA40" s="219"/>
      <c r="BB40" s="219"/>
      <c r="BC40" s="219"/>
      <c r="BD40" s="219"/>
      <c r="BE40" s="185"/>
      <c r="BF40" s="219"/>
      <c r="BG40" s="219"/>
      <c r="BI40" s="219"/>
      <c r="BJ40" s="219"/>
      <c r="BK40" s="213"/>
      <c r="BM40" s="185"/>
      <c r="BN40" s="218"/>
      <c r="BO40" s="218"/>
      <c r="BP40" s="179"/>
      <c r="BQ40" s="218"/>
      <c r="BR40" s="218"/>
      <c r="BS40" s="185"/>
      <c r="BT40" s="219"/>
      <c r="BU40" s="219"/>
      <c r="BV40" s="219"/>
      <c r="BW40" s="219"/>
      <c r="BX40" s="219"/>
      <c r="BY40" s="185"/>
      <c r="BZ40" s="219"/>
      <c r="CA40" s="219"/>
      <c r="CC40" s="219"/>
      <c r="CD40" s="219"/>
      <c r="CE40" s="185"/>
      <c r="CG40" s="185"/>
      <c r="CH40" s="218"/>
      <c r="CI40" s="218"/>
      <c r="CJ40" s="179"/>
      <c r="CK40" s="218"/>
      <c r="CL40" s="218"/>
      <c r="CM40" s="185"/>
      <c r="CN40" s="219"/>
      <c r="CO40" s="219"/>
      <c r="CR40" s="222"/>
      <c r="CS40" s="185"/>
      <c r="CT40" s="219"/>
      <c r="CU40" s="219"/>
      <c r="CW40" s="219"/>
      <c r="CX40" s="219"/>
      <c r="CY40" s="213"/>
      <c r="DA40" s="185"/>
      <c r="DB40" s="218"/>
      <c r="DC40" s="218"/>
      <c r="DD40" s="179"/>
      <c r="DE40" s="218"/>
      <c r="DF40" s="218"/>
      <c r="DG40" s="185"/>
      <c r="DH40" s="219"/>
      <c r="DI40" s="219"/>
      <c r="DL40" s="222"/>
      <c r="DM40" s="185"/>
      <c r="DN40" s="219"/>
      <c r="DO40" s="219"/>
      <c r="DQ40" s="219"/>
      <c r="DR40" s="219"/>
      <c r="DS40" s="213"/>
      <c r="DU40" s="185"/>
      <c r="DV40" s="218"/>
      <c r="DW40" s="218"/>
      <c r="DX40" s="179"/>
      <c r="DY40" s="218"/>
      <c r="DZ40" s="218"/>
      <c r="EA40" s="185"/>
      <c r="EC40" s="223"/>
      <c r="EF40" s="222"/>
      <c r="EG40" s="185"/>
      <c r="EH40" s="219"/>
      <c r="EI40" s="219"/>
      <c r="EK40" s="219"/>
      <c r="EL40" s="219"/>
      <c r="EM40" s="213"/>
      <c r="EO40" s="185"/>
      <c r="EP40" s="218"/>
      <c r="EQ40" s="218"/>
      <c r="ER40" s="179"/>
      <c r="ES40" s="218"/>
      <c r="ET40" s="218"/>
      <c r="EU40" s="185"/>
      <c r="EV40" s="219"/>
      <c r="EW40" s="219"/>
      <c r="EZ40" s="222"/>
      <c r="FA40" s="185"/>
      <c r="FB40" s="219"/>
      <c r="FC40" s="219"/>
      <c r="FE40" s="219"/>
      <c r="FF40" s="219"/>
      <c r="FG40" s="213"/>
      <c r="FI40" s="185"/>
      <c r="FJ40" s="218"/>
      <c r="FK40" s="218"/>
      <c r="FL40" s="179"/>
      <c r="FM40" s="218"/>
      <c r="FN40" s="218"/>
      <c r="FO40" s="185"/>
      <c r="FP40" s="219"/>
      <c r="FQ40" s="219"/>
      <c r="FT40" s="222"/>
      <c r="FU40" s="185"/>
      <c r="FV40" s="219"/>
      <c r="FW40" s="219"/>
      <c r="FY40" s="219"/>
      <c r="FZ40" s="219"/>
      <c r="GA40" s="180"/>
      <c r="GB40" s="227"/>
      <c r="GC40" s="227"/>
      <c r="GD40" s="228"/>
      <c r="GE40" s="179"/>
      <c r="GF40" s="229"/>
      <c r="GG40" s="228"/>
      <c r="GH40" s="179"/>
      <c r="GI40" s="202"/>
      <c r="GJ40" s="179"/>
      <c r="GK40" s="179"/>
      <c r="GL40" s="179"/>
      <c r="GM40" s="179"/>
      <c r="GN40" s="203"/>
      <c r="GO40" s="179"/>
      <c r="GP40" s="179"/>
      <c r="GQ40" s="179"/>
      <c r="GR40" s="179"/>
      <c r="GS40" s="179"/>
      <c r="GT40" s="179"/>
      <c r="GU40" s="180"/>
      <c r="GV40" s="227"/>
      <c r="GW40" s="227"/>
      <c r="GX40" s="228"/>
      <c r="GY40" s="179"/>
      <c r="GZ40" s="229"/>
      <c r="HA40" s="228"/>
      <c r="HB40" s="179"/>
      <c r="HC40" s="202"/>
      <c r="HD40" s="179"/>
      <c r="HE40" s="179"/>
      <c r="HF40" s="179"/>
      <c r="HG40" s="179"/>
      <c r="HH40" s="203"/>
      <c r="HI40" s="179"/>
      <c r="HJ40" s="179"/>
      <c r="HK40" s="179"/>
      <c r="HL40" s="179"/>
      <c r="HM40" s="179"/>
      <c r="HN40" s="179"/>
      <c r="HO40" s="180"/>
      <c r="HP40" s="227"/>
      <c r="HQ40" s="227"/>
      <c r="HR40" s="228"/>
      <c r="HS40" s="179"/>
      <c r="HT40" s="229"/>
      <c r="HU40" s="228"/>
      <c r="HV40" s="179"/>
      <c r="HW40" s="202"/>
      <c r="HX40" s="179"/>
      <c r="HY40" s="179"/>
      <c r="HZ40" s="179"/>
      <c r="IA40" s="179"/>
      <c r="IB40" s="203"/>
      <c r="IC40" s="179"/>
      <c r="ID40" s="179"/>
      <c r="IE40" s="179"/>
      <c r="IF40" s="179"/>
      <c r="IG40" s="179"/>
      <c r="IH40" s="179"/>
      <c r="II40" s="180"/>
      <c r="IJ40" s="227"/>
      <c r="IK40" s="227"/>
      <c r="IL40" s="228"/>
      <c r="IM40" s="179"/>
      <c r="IN40" s="229"/>
      <c r="IO40" s="228"/>
      <c r="IP40" s="179"/>
      <c r="IQ40" s="202"/>
      <c r="IR40" s="179"/>
      <c r="IS40" s="179"/>
      <c r="IT40" s="179"/>
      <c r="IU40" s="179"/>
      <c r="IV40" s="203"/>
      <c r="IW40" s="179"/>
      <c r="IX40" s="179"/>
      <c r="IY40" s="179"/>
      <c r="IZ40" s="179"/>
      <c r="JA40" s="179"/>
      <c r="JB40" s="179"/>
    </row>
    <row r="41" spans="2:262" s="217" customFormat="1" ht="13.5" customHeight="1" x14ac:dyDescent="0.25">
      <c r="B41" s="179"/>
      <c r="C41" s="213"/>
      <c r="E41" s="185"/>
      <c r="F41" s="218"/>
      <c r="G41" s="219"/>
      <c r="H41" s="179"/>
      <c r="I41" s="218"/>
      <c r="J41" s="219"/>
      <c r="K41" s="185"/>
      <c r="L41" s="219"/>
      <c r="M41" s="219"/>
      <c r="N41" s="219"/>
      <c r="O41" s="219"/>
      <c r="P41" s="219"/>
      <c r="Q41" s="185"/>
      <c r="R41" s="219"/>
      <c r="S41" s="219"/>
      <c r="U41" s="219"/>
      <c r="V41" s="219"/>
      <c r="W41" s="213"/>
      <c r="Y41" s="185"/>
      <c r="Z41" s="218"/>
      <c r="AA41" s="218"/>
      <c r="AB41" s="179"/>
      <c r="AC41" s="218"/>
      <c r="AD41" s="218"/>
      <c r="AE41" s="185"/>
      <c r="AF41" s="219"/>
      <c r="AG41" s="219"/>
      <c r="AH41" s="219"/>
      <c r="AI41" s="219"/>
      <c r="AJ41" s="219"/>
      <c r="AK41" s="185"/>
      <c r="AM41" s="219"/>
      <c r="AO41" s="219"/>
      <c r="AP41" s="219"/>
      <c r="AQ41" s="213"/>
      <c r="AS41" s="184"/>
      <c r="AT41" s="218"/>
      <c r="AU41" s="218"/>
      <c r="AV41" s="220"/>
      <c r="AW41" s="218"/>
      <c r="AX41" s="218"/>
      <c r="AY41" s="185"/>
      <c r="AZ41" s="219"/>
      <c r="BA41" s="219"/>
      <c r="BB41" s="219"/>
      <c r="BC41" s="219"/>
      <c r="BD41" s="219"/>
      <c r="BE41" s="185"/>
      <c r="BF41" s="219"/>
      <c r="BG41" s="219"/>
      <c r="BI41" s="219"/>
      <c r="BJ41" s="219"/>
      <c r="BK41" s="213"/>
      <c r="BM41" s="185"/>
      <c r="BN41" s="218"/>
      <c r="BO41" s="218"/>
      <c r="BP41" s="179"/>
      <c r="BQ41" s="218"/>
      <c r="BR41" s="218"/>
      <c r="BS41" s="185"/>
      <c r="BT41" s="219"/>
      <c r="BU41" s="219"/>
      <c r="BV41" s="219"/>
      <c r="BW41" s="219"/>
      <c r="BX41" s="219"/>
      <c r="BY41" s="185"/>
      <c r="BZ41" s="219"/>
      <c r="CA41" s="219"/>
      <c r="CC41" s="219"/>
      <c r="CD41" s="219"/>
      <c r="CE41" s="185"/>
      <c r="CG41" s="185"/>
      <c r="CH41" s="218"/>
      <c r="CI41" s="218"/>
      <c r="CJ41" s="179"/>
      <c r="CK41" s="218"/>
      <c r="CL41" s="218"/>
      <c r="CM41" s="185"/>
      <c r="CN41" s="219"/>
      <c r="CO41" s="219"/>
      <c r="CR41" s="222"/>
      <c r="CS41" s="185"/>
      <c r="CT41" s="219"/>
      <c r="CU41" s="219"/>
      <c r="CW41" s="219"/>
      <c r="CX41" s="219"/>
      <c r="CY41" s="213"/>
      <c r="DA41" s="185"/>
      <c r="DB41" s="218"/>
      <c r="DC41" s="218"/>
      <c r="DD41" s="179"/>
      <c r="DE41" s="218"/>
      <c r="DF41" s="218"/>
      <c r="DG41" s="185"/>
      <c r="DH41" s="219"/>
      <c r="DI41" s="219"/>
      <c r="DL41" s="222"/>
      <c r="DM41" s="185"/>
      <c r="DN41" s="219"/>
      <c r="DO41" s="219"/>
      <c r="DQ41" s="219"/>
      <c r="DR41" s="219"/>
      <c r="DS41" s="213"/>
      <c r="DU41" s="185"/>
      <c r="DV41" s="218"/>
      <c r="DW41" s="218"/>
      <c r="DX41" s="179"/>
      <c r="DY41" s="218"/>
      <c r="DZ41" s="218"/>
      <c r="EA41" s="185"/>
      <c r="EC41" s="223"/>
      <c r="EF41" s="222"/>
      <c r="EG41" s="185"/>
      <c r="EH41" s="219"/>
      <c r="EI41" s="219"/>
      <c r="EK41" s="219"/>
      <c r="EL41" s="219"/>
      <c r="EM41" s="213"/>
      <c r="EO41" s="185"/>
      <c r="EP41" s="218"/>
      <c r="EQ41" s="218"/>
      <c r="ER41" s="179"/>
      <c r="ES41" s="218"/>
      <c r="ET41" s="218"/>
      <c r="EU41" s="185"/>
      <c r="EV41" s="219"/>
      <c r="EW41" s="219"/>
      <c r="EZ41" s="222"/>
      <c r="FA41" s="185"/>
      <c r="FB41" s="219"/>
      <c r="FC41" s="219"/>
      <c r="FE41" s="219"/>
      <c r="FF41" s="219"/>
      <c r="FG41" s="213"/>
      <c r="FI41" s="185"/>
      <c r="FJ41" s="218"/>
      <c r="FK41" s="218"/>
      <c r="FL41" s="179"/>
      <c r="FM41" s="218"/>
      <c r="FN41" s="218"/>
      <c r="FO41" s="185"/>
      <c r="FP41" s="219"/>
      <c r="FQ41" s="219"/>
      <c r="FT41" s="222"/>
      <c r="FU41" s="185"/>
      <c r="FV41" s="219"/>
      <c r="FW41" s="219"/>
      <c r="FY41" s="219"/>
      <c r="FZ41" s="219"/>
      <c r="GA41" s="180"/>
      <c r="GB41" s="227"/>
      <c r="GC41" s="227"/>
      <c r="GD41" s="228"/>
      <c r="GE41" s="179"/>
      <c r="GF41" s="229"/>
      <c r="GG41" s="228"/>
      <c r="GH41" s="179"/>
      <c r="GI41" s="202"/>
      <c r="GJ41" s="179"/>
      <c r="GK41" s="179"/>
      <c r="GL41" s="179"/>
      <c r="GM41" s="179"/>
      <c r="GN41" s="203"/>
      <c r="GO41" s="179"/>
      <c r="GP41" s="179"/>
      <c r="GQ41" s="179"/>
      <c r="GR41" s="179"/>
      <c r="GS41" s="179"/>
      <c r="GT41" s="179"/>
      <c r="GU41" s="180"/>
      <c r="GV41" s="227"/>
      <c r="GW41" s="227"/>
      <c r="GX41" s="228"/>
      <c r="GY41" s="179"/>
      <c r="GZ41" s="229"/>
      <c r="HA41" s="228"/>
      <c r="HB41" s="179"/>
      <c r="HC41" s="202"/>
      <c r="HD41" s="179"/>
      <c r="HE41" s="179"/>
      <c r="HF41" s="179"/>
      <c r="HG41" s="179"/>
      <c r="HH41" s="203"/>
      <c r="HI41" s="179"/>
      <c r="HJ41" s="179"/>
      <c r="HK41" s="179"/>
      <c r="HL41" s="179"/>
      <c r="HM41" s="179"/>
      <c r="HN41" s="179"/>
      <c r="HO41" s="180"/>
      <c r="HP41" s="227"/>
      <c r="HQ41" s="227"/>
      <c r="HR41" s="228"/>
      <c r="HS41" s="179"/>
      <c r="HT41" s="229"/>
      <c r="HU41" s="228"/>
      <c r="HV41" s="179"/>
      <c r="HW41" s="202"/>
      <c r="HX41" s="179"/>
      <c r="HY41" s="179"/>
      <c r="HZ41" s="179"/>
      <c r="IA41" s="179"/>
      <c r="IB41" s="203"/>
      <c r="IC41" s="179"/>
      <c r="ID41" s="179"/>
      <c r="IE41" s="179"/>
      <c r="IF41" s="179"/>
      <c r="IG41" s="179"/>
      <c r="IH41" s="179"/>
      <c r="II41" s="180"/>
      <c r="IJ41" s="227"/>
      <c r="IK41" s="227"/>
      <c r="IL41" s="228"/>
      <c r="IM41" s="179"/>
      <c r="IN41" s="229"/>
      <c r="IO41" s="228"/>
      <c r="IP41" s="179"/>
      <c r="IQ41" s="202"/>
      <c r="IR41" s="179"/>
      <c r="IS41" s="179"/>
      <c r="IT41" s="179"/>
      <c r="IU41" s="179"/>
      <c r="IV41" s="203"/>
      <c r="IW41" s="179"/>
      <c r="IX41" s="179"/>
      <c r="IY41" s="179"/>
      <c r="IZ41" s="179"/>
      <c r="JA41" s="179"/>
      <c r="JB41" s="179"/>
    </row>
    <row r="42" spans="2:262" s="217" customFormat="1" ht="13.5" customHeight="1" x14ac:dyDescent="0.25">
      <c r="B42" s="179"/>
      <c r="C42" s="213"/>
      <c r="E42" s="185"/>
      <c r="F42" s="218"/>
      <c r="G42" s="219"/>
      <c r="H42" s="179"/>
      <c r="I42" s="218"/>
      <c r="J42" s="219"/>
      <c r="K42" s="185"/>
      <c r="L42" s="219"/>
      <c r="M42" s="219"/>
      <c r="N42" s="219"/>
      <c r="O42" s="219"/>
      <c r="P42" s="219"/>
      <c r="Q42" s="185"/>
      <c r="R42" s="219"/>
      <c r="S42" s="219"/>
      <c r="U42" s="219"/>
      <c r="V42" s="219"/>
      <c r="W42" s="213"/>
      <c r="Y42" s="185"/>
      <c r="Z42" s="218"/>
      <c r="AA42" s="218"/>
      <c r="AB42" s="179"/>
      <c r="AC42" s="218"/>
      <c r="AD42" s="218"/>
      <c r="AE42" s="185"/>
      <c r="AF42" s="219"/>
      <c r="AG42" s="219"/>
      <c r="AH42" s="219"/>
      <c r="AI42" s="219"/>
      <c r="AJ42" s="219"/>
      <c r="AK42" s="185"/>
      <c r="AM42" s="219"/>
      <c r="AO42" s="219"/>
      <c r="AP42" s="219"/>
      <c r="AQ42" s="213"/>
      <c r="AS42" s="185"/>
      <c r="AT42" s="232"/>
      <c r="AU42" s="218"/>
      <c r="AV42" s="179"/>
      <c r="AW42" s="218"/>
      <c r="AX42" s="218"/>
      <c r="AY42" s="185"/>
      <c r="AZ42" s="219"/>
      <c r="BA42" s="219"/>
      <c r="BB42" s="219"/>
      <c r="BC42" s="219"/>
      <c r="BD42" s="219"/>
      <c r="BE42" s="185"/>
      <c r="BF42" s="219"/>
      <c r="BG42" s="219"/>
      <c r="BI42" s="219"/>
      <c r="BJ42" s="219"/>
      <c r="BK42" s="213"/>
      <c r="BM42" s="185"/>
      <c r="BN42" s="218"/>
      <c r="BO42" s="218"/>
      <c r="BP42" s="179"/>
      <c r="BQ42" s="218"/>
      <c r="BR42" s="218"/>
      <c r="BS42" s="185"/>
      <c r="BT42" s="219"/>
      <c r="BU42" s="219"/>
      <c r="BV42" s="219"/>
      <c r="BW42" s="219"/>
      <c r="BX42" s="219"/>
      <c r="BY42" s="185"/>
      <c r="BZ42" s="219"/>
      <c r="CA42" s="219"/>
      <c r="CC42" s="219"/>
      <c r="CD42" s="219"/>
      <c r="CE42" s="185"/>
      <c r="CG42" s="185"/>
      <c r="CH42" s="218"/>
      <c r="CI42" s="218"/>
      <c r="CJ42" s="179"/>
      <c r="CK42" s="218"/>
      <c r="CL42" s="218"/>
      <c r="CM42" s="185"/>
      <c r="CN42" s="219"/>
      <c r="CO42" s="219"/>
      <c r="CR42" s="222"/>
      <c r="CS42" s="185"/>
      <c r="CT42" s="219"/>
      <c r="CU42" s="219"/>
      <c r="CW42" s="219"/>
      <c r="CX42" s="219"/>
      <c r="CY42" s="213"/>
      <c r="DA42" s="185"/>
      <c r="DB42" s="218"/>
      <c r="DC42" s="218"/>
      <c r="DD42" s="179"/>
      <c r="DE42" s="218"/>
      <c r="DF42" s="218"/>
      <c r="DG42" s="185"/>
      <c r="DH42" s="219"/>
      <c r="DI42" s="219"/>
      <c r="DL42" s="222"/>
      <c r="DM42" s="185"/>
      <c r="DN42" s="219"/>
      <c r="DO42" s="219"/>
      <c r="DQ42" s="219"/>
      <c r="DR42" s="219"/>
      <c r="DS42" s="213"/>
      <c r="DU42" s="185"/>
      <c r="DV42" s="218"/>
      <c r="DW42" s="218"/>
      <c r="DX42" s="179"/>
      <c r="DY42" s="218"/>
      <c r="DZ42" s="218"/>
      <c r="EA42" s="185"/>
      <c r="EC42" s="223"/>
      <c r="EF42" s="222"/>
      <c r="EG42" s="185"/>
      <c r="EH42" s="219"/>
      <c r="EI42" s="219"/>
      <c r="EK42" s="219"/>
      <c r="EL42" s="219"/>
      <c r="EM42" s="213"/>
      <c r="EO42" s="185"/>
      <c r="EP42" s="218"/>
      <c r="EQ42" s="218"/>
      <c r="ER42" s="179"/>
      <c r="ES42" s="218"/>
      <c r="ET42" s="218"/>
      <c r="EU42" s="185"/>
      <c r="EV42" s="219"/>
      <c r="EW42" s="219"/>
      <c r="EZ42" s="222"/>
      <c r="FA42" s="185"/>
      <c r="FB42" s="219"/>
      <c r="FC42" s="219"/>
      <c r="FE42" s="219"/>
      <c r="FF42" s="219"/>
      <c r="FG42" s="213"/>
      <c r="FI42" s="185"/>
      <c r="FJ42" s="218"/>
      <c r="FK42" s="218"/>
      <c r="FL42" s="179"/>
      <c r="FM42" s="218"/>
      <c r="FN42" s="218"/>
      <c r="FO42" s="185"/>
      <c r="FP42" s="219"/>
      <c r="FQ42" s="219"/>
      <c r="FT42" s="222"/>
      <c r="FU42" s="185"/>
      <c r="FV42" s="219"/>
      <c r="FW42" s="219"/>
      <c r="FY42" s="219"/>
      <c r="FZ42" s="219"/>
      <c r="GA42" s="180"/>
      <c r="GB42" s="227"/>
      <c r="GC42" s="227"/>
      <c r="GD42" s="228"/>
      <c r="GE42" s="185"/>
      <c r="GF42" s="185"/>
      <c r="GG42" s="218"/>
      <c r="GH42" s="185"/>
      <c r="GI42" s="202"/>
      <c r="GJ42" s="179"/>
      <c r="GK42" s="179"/>
      <c r="GL42" s="179"/>
      <c r="GM42" s="179"/>
      <c r="GN42" s="203"/>
      <c r="GO42" s="179"/>
      <c r="GP42" s="179"/>
      <c r="GQ42" s="179"/>
      <c r="GR42" s="179"/>
      <c r="GS42" s="179"/>
      <c r="GT42" s="179"/>
      <c r="GU42" s="180"/>
      <c r="GV42" s="227"/>
      <c r="GW42" s="227"/>
      <c r="GX42" s="228"/>
      <c r="GY42" s="185"/>
      <c r="GZ42" s="185"/>
      <c r="HA42" s="218"/>
      <c r="HB42" s="185"/>
      <c r="HC42" s="202"/>
      <c r="HD42" s="179"/>
      <c r="HE42" s="179"/>
      <c r="HF42" s="179"/>
      <c r="HG42" s="179"/>
      <c r="HH42" s="203"/>
      <c r="HI42" s="179"/>
      <c r="HJ42" s="179"/>
      <c r="HK42" s="179"/>
      <c r="HL42" s="179"/>
      <c r="HM42" s="179"/>
      <c r="HN42" s="179"/>
      <c r="HO42" s="180"/>
      <c r="HP42" s="227"/>
      <c r="HQ42" s="227"/>
      <c r="HR42" s="228"/>
      <c r="HS42" s="185"/>
      <c r="HT42" s="185"/>
      <c r="HU42" s="218"/>
      <c r="HV42" s="185"/>
      <c r="HW42" s="202"/>
      <c r="HX42" s="179"/>
      <c r="HY42" s="179"/>
      <c r="HZ42" s="179"/>
      <c r="IA42" s="179"/>
      <c r="IB42" s="203"/>
      <c r="IC42" s="179"/>
      <c r="ID42" s="179"/>
      <c r="IE42" s="179"/>
      <c r="IF42" s="179"/>
      <c r="IG42" s="179"/>
      <c r="IH42" s="179"/>
      <c r="II42" s="180"/>
      <c r="IJ42" s="227"/>
      <c r="IK42" s="227"/>
      <c r="IL42" s="228"/>
      <c r="IM42" s="185"/>
      <c r="IN42" s="185"/>
      <c r="IO42" s="218"/>
      <c r="IP42" s="185"/>
      <c r="IQ42" s="202"/>
      <c r="IR42" s="179"/>
      <c r="IS42" s="179"/>
      <c r="IT42" s="179"/>
      <c r="IU42" s="179"/>
      <c r="IV42" s="203"/>
      <c r="IW42" s="179"/>
      <c r="IX42" s="179"/>
      <c r="IY42" s="179"/>
      <c r="IZ42" s="179"/>
      <c r="JA42" s="179"/>
      <c r="JB42" s="179"/>
    </row>
    <row r="43" spans="2:262" s="217" customFormat="1" ht="13.5" customHeight="1" x14ac:dyDescent="0.25">
      <c r="B43" s="179"/>
      <c r="C43" s="213"/>
      <c r="E43" s="185"/>
      <c r="F43" s="218"/>
      <c r="G43" s="219"/>
      <c r="H43" s="179"/>
      <c r="I43" s="218"/>
      <c r="J43" s="219"/>
      <c r="K43" s="185"/>
      <c r="L43" s="219"/>
      <c r="M43" s="219"/>
      <c r="N43" s="219"/>
      <c r="O43" s="219"/>
      <c r="P43" s="219"/>
      <c r="Q43" s="185"/>
      <c r="R43" s="219"/>
      <c r="S43" s="219"/>
      <c r="U43" s="219"/>
      <c r="V43" s="219"/>
      <c r="W43" s="213"/>
      <c r="Y43" s="185"/>
      <c r="Z43" s="218"/>
      <c r="AA43" s="218"/>
      <c r="AB43" s="179"/>
      <c r="AC43" s="218"/>
      <c r="AD43" s="218"/>
      <c r="AE43" s="185"/>
      <c r="AF43" s="219"/>
      <c r="AG43" s="219"/>
      <c r="AH43" s="219"/>
      <c r="AI43" s="219"/>
      <c r="AJ43" s="219"/>
      <c r="AK43" s="185"/>
      <c r="AM43" s="219"/>
      <c r="AO43" s="219"/>
      <c r="AP43" s="219"/>
      <c r="AQ43" s="213"/>
      <c r="AS43" s="185"/>
      <c r="AT43" s="232"/>
      <c r="AU43" s="218"/>
      <c r="AV43" s="179"/>
      <c r="AW43" s="218"/>
      <c r="AX43" s="218"/>
      <c r="AY43" s="185"/>
      <c r="AZ43" s="219"/>
      <c r="BA43" s="219"/>
      <c r="BB43" s="219"/>
      <c r="BC43" s="219"/>
      <c r="BD43" s="219"/>
      <c r="BE43" s="185"/>
      <c r="BF43" s="219"/>
      <c r="BG43" s="219"/>
      <c r="BI43" s="219"/>
      <c r="BJ43" s="219"/>
      <c r="BK43" s="213"/>
      <c r="BM43" s="185"/>
      <c r="BN43" s="218"/>
      <c r="BO43" s="218"/>
      <c r="BP43" s="179"/>
      <c r="BQ43" s="218"/>
      <c r="BR43" s="218"/>
      <c r="BS43" s="185"/>
      <c r="BT43" s="219"/>
      <c r="BU43" s="219"/>
      <c r="BV43" s="219"/>
      <c r="BW43" s="219"/>
      <c r="BX43" s="219"/>
      <c r="BY43" s="185"/>
      <c r="BZ43" s="219"/>
      <c r="CA43" s="219"/>
      <c r="CC43" s="219"/>
      <c r="CD43" s="219"/>
      <c r="CE43" s="185"/>
      <c r="CG43" s="185"/>
      <c r="CH43" s="218"/>
      <c r="CI43" s="218"/>
      <c r="CJ43" s="179"/>
      <c r="CK43" s="218"/>
      <c r="CL43" s="218"/>
      <c r="CM43" s="185"/>
      <c r="CN43" s="219"/>
      <c r="CO43" s="219"/>
      <c r="CR43" s="222"/>
      <c r="CS43" s="185"/>
      <c r="CT43" s="219"/>
      <c r="CU43" s="219"/>
      <c r="CW43" s="219"/>
      <c r="CX43" s="219"/>
      <c r="CY43" s="213"/>
      <c r="DA43" s="185"/>
      <c r="DB43" s="218"/>
      <c r="DC43" s="218"/>
      <c r="DD43" s="179"/>
      <c r="DE43" s="218"/>
      <c r="DF43" s="218"/>
      <c r="DG43" s="185"/>
      <c r="DH43" s="219"/>
      <c r="DI43" s="219"/>
      <c r="DL43" s="222"/>
      <c r="DM43" s="185"/>
      <c r="DN43" s="219"/>
      <c r="DO43" s="219"/>
      <c r="DQ43" s="219"/>
      <c r="DR43" s="219"/>
      <c r="DS43" s="213"/>
      <c r="DU43" s="185"/>
      <c r="DV43" s="218"/>
      <c r="DW43" s="218"/>
      <c r="DX43" s="179"/>
      <c r="DY43" s="218"/>
      <c r="DZ43" s="218"/>
      <c r="EA43" s="185"/>
      <c r="EC43" s="223"/>
      <c r="EF43" s="222"/>
      <c r="EG43" s="185"/>
      <c r="EH43" s="219"/>
      <c r="EI43" s="219"/>
      <c r="EK43" s="219"/>
      <c r="EL43" s="219"/>
      <c r="EM43" s="213"/>
      <c r="EO43" s="185"/>
      <c r="EP43" s="218"/>
      <c r="EQ43" s="218"/>
      <c r="ER43" s="179"/>
      <c r="ES43" s="218"/>
      <c r="ET43" s="218"/>
      <c r="EU43" s="185"/>
      <c r="EV43" s="219"/>
      <c r="EW43" s="219"/>
      <c r="EZ43" s="222"/>
      <c r="FA43" s="185"/>
      <c r="FB43" s="219"/>
      <c r="FC43" s="219"/>
      <c r="FE43" s="219"/>
      <c r="FF43" s="219"/>
      <c r="FG43" s="213"/>
      <c r="FI43" s="185"/>
      <c r="FJ43" s="218"/>
      <c r="FK43" s="218"/>
      <c r="FL43" s="179"/>
      <c r="FM43" s="218"/>
      <c r="FN43" s="218"/>
      <c r="FO43" s="185"/>
      <c r="FP43" s="219"/>
      <c r="FQ43" s="219"/>
      <c r="FT43" s="222"/>
      <c r="FU43" s="185"/>
      <c r="FV43" s="219"/>
      <c r="FW43" s="219"/>
      <c r="FY43" s="219"/>
      <c r="FZ43" s="219"/>
      <c r="GA43" s="180"/>
      <c r="GB43" s="227"/>
      <c r="GC43" s="227"/>
      <c r="GD43" s="228"/>
      <c r="GE43" s="179"/>
      <c r="GF43" s="229"/>
      <c r="GG43" s="228"/>
      <c r="GH43" s="179"/>
      <c r="GI43" s="202"/>
      <c r="GJ43" s="179"/>
      <c r="GK43" s="179"/>
      <c r="GL43" s="179"/>
      <c r="GM43" s="179"/>
      <c r="GN43" s="203"/>
      <c r="GO43" s="179"/>
      <c r="GP43" s="179"/>
      <c r="GQ43" s="179"/>
      <c r="GR43" s="179"/>
      <c r="GS43" s="179"/>
      <c r="GT43" s="179"/>
      <c r="GU43" s="180"/>
      <c r="GV43" s="227"/>
      <c r="GW43" s="227"/>
      <c r="GX43" s="228"/>
      <c r="GY43" s="179"/>
      <c r="GZ43" s="229"/>
      <c r="HA43" s="228"/>
      <c r="HB43" s="179"/>
      <c r="HC43" s="202"/>
      <c r="HD43" s="179"/>
      <c r="HE43" s="179"/>
      <c r="HF43" s="179"/>
      <c r="HG43" s="179"/>
      <c r="HH43" s="203"/>
      <c r="HI43" s="179"/>
      <c r="HJ43" s="179"/>
      <c r="HK43" s="179"/>
      <c r="HL43" s="179"/>
      <c r="HM43" s="179"/>
      <c r="HN43" s="179"/>
      <c r="HO43" s="180"/>
      <c r="HP43" s="227"/>
      <c r="HQ43" s="227"/>
      <c r="HR43" s="228"/>
      <c r="HS43" s="179"/>
      <c r="HT43" s="229"/>
      <c r="HU43" s="228"/>
      <c r="HV43" s="179"/>
      <c r="HW43" s="202"/>
      <c r="HX43" s="179"/>
      <c r="HY43" s="179"/>
      <c r="HZ43" s="179"/>
      <c r="IA43" s="179"/>
      <c r="IB43" s="203"/>
      <c r="IC43" s="179"/>
      <c r="ID43" s="179"/>
      <c r="IE43" s="179"/>
      <c r="IF43" s="179"/>
      <c r="IG43" s="179"/>
      <c r="IH43" s="179"/>
      <c r="II43" s="180"/>
      <c r="IJ43" s="227"/>
      <c r="IK43" s="227"/>
      <c r="IL43" s="228"/>
      <c r="IM43" s="179"/>
      <c r="IN43" s="229"/>
      <c r="IO43" s="228"/>
      <c r="IP43" s="179"/>
      <c r="IQ43" s="202"/>
      <c r="IR43" s="179"/>
      <c r="IS43" s="179"/>
      <c r="IT43" s="179"/>
      <c r="IU43" s="179"/>
      <c r="IV43" s="203"/>
      <c r="IW43" s="179"/>
      <c r="IX43" s="179"/>
      <c r="IY43" s="179"/>
      <c r="IZ43" s="179"/>
      <c r="JA43" s="179"/>
      <c r="JB43" s="179"/>
    </row>
    <row r="44" spans="2:262" s="217" customFormat="1" ht="13.5" customHeight="1" x14ac:dyDescent="0.25">
      <c r="B44" s="179"/>
      <c r="C44" s="213"/>
      <c r="E44" s="185"/>
      <c r="F44" s="218"/>
      <c r="G44" s="219"/>
      <c r="H44" s="179"/>
      <c r="I44" s="218"/>
      <c r="J44" s="219"/>
      <c r="K44" s="185"/>
      <c r="L44" s="219"/>
      <c r="M44" s="219"/>
      <c r="P44" s="222"/>
      <c r="Q44" s="185"/>
      <c r="R44" s="219"/>
      <c r="S44" s="219"/>
      <c r="U44" s="219"/>
      <c r="V44" s="219"/>
      <c r="W44" s="213"/>
      <c r="Y44" s="185"/>
      <c r="Z44" s="218"/>
      <c r="AA44" s="218"/>
      <c r="AB44" s="179"/>
      <c r="AC44" s="218"/>
      <c r="AD44" s="218"/>
      <c r="AE44" s="185"/>
      <c r="AF44" s="219"/>
      <c r="AG44" s="219"/>
      <c r="AJ44" s="222"/>
      <c r="AK44" s="185"/>
      <c r="AM44" s="219"/>
      <c r="AO44" s="219"/>
      <c r="AP44" s="219"/>
      <c r="AQ44" s="213"/>
      <c r="AS44" s="185"/>
      <c r="AT44" s="232"/>
      <c r="AU44" s="218"/>
      <c r="AV44" s="179"/>
      <c r="AW44" s="218"/>
      <c r="AX44" s="218"/>
      <c r="AY44" s="185"/>
      <c r="AZ44" s="219"/>
      <c r="BA44" s="219"/>
      <c r="BD44" s="222"/>
      <c r="BE44" s="185"/>
      <c r="BF44" s="219"/>
      <c r="BG44" s="219"/>
      <c r="BI44" s="219"/>
      <c r="BJ44" s="219"/>
      <c r="BK44" s="213"/>
      <c r="BM44" s="185"/>
      <c r="BN44" s="218"/>
      <c r="BO44" s="218"/>
      <c r="BP44" s="179"/>
      <c r="BQ44" s="218"/>
      <c r="BR44" s="218"/>
      <c r="BS44" s="185"/>
      <c r="BT44" s="219"/>
      <c r="BU44" s="219"/>
      <c r="BX44" s="222"/>
      <c r="BY44" s="185"/>
      <c r="BZ44" s="219"/>
      <c r="CA44" s="219"/>
      <c r="CC44" s="219"/>
      <c r="CD44" s="219"/>
      <c r="CE44" s="185"/>
      <c r="CG44" s="185"/>
      <c r="CH44" s="218"/>
      <c r="CI44" s="218"/>
      <c r="CJ44" s="179"/>
      <c r="CK44" s="218"/>
      <c r="CL44" s="218"/>
      <c r="CM44" s="185"/>
      <c r="CN44" s="219"/>
      <c r="CO44" s="219"/>
      <c r="CR44" s="222"/>
      <c r="CS44" s="185"/>
      <c r="CT44" s="219"/>
      <c r="CU44" s="219"/>
      <c r="CW44" s="219"/>
      <c r="CX44" s="219"/>
      <c r="CY44" s="213"/>
      <c r="DA44" s="185"/>
      <c r="DB44" s="218"/>
      <c r="DC44" s="218"/>
      <c r="DD44" s="179"/>
      <c r="DE44" s="218"/>
      <c r="DF44" s="218"/>
      <c r="DG44" s="185"/>
      <c r="DH44" s="219"/>
      <c r="DI44" s="219"/>
      <c r="DL44" s="222"/>
      <c r="DM44" s="185"/>
      <c r="DN44" s="219"/>
      <c r="DO44" s="219"/>
      <c r="DQ44" s="219"/>
      <c r="DR44" s="219"/>
      <c r="DS44" s="213"/>
      <c r="DU44" s="185"/>
      <c r="DV44" s="218"/>
      <c r="DW44" s="218"/>
      <c r="DX44" s="179"/>
      <c r="DY44" s="218"/>
      <c r="DZ44" s="218"/>
      <c r="EA44" s="185"/>
      <c r="EC44" s="223"/>
      <c r="EF44" s="222"/>
      <c r="EG44" s="185"/>
      <c r="EH44" s="219"/>
      <c r="EI44" s="219"/>
      <c r="EK44" s="219"/>
      <c r="EL44" s="219"/>
      <c r="EM44" s="213"/>
      <c r="EO44" s="185"/>
      <c r="EP44" s="218"/>
      <c r="EQ44" s="218"/>
      <c r="ER44" s="179"/>
      <c r="ES44" s="218"/>
      <c r="ET44" s="218"/>
      <c r="EU44" s="185"/>
      <c r="EV44" s="219"/>
      <c r="EW44" s="219"/>
      <c r="EZ44" s="222"/>
      <c r="FA44" s="185"/>
      <c r="FB44" s="219"/>
      <c r="FC44" s="219"/>
      <c r="FE44" s="219"/>
      <c r="FF44" s="219"/>
      <c r="FG44" s="213"/>
      <c r="FI44" s="185"/>
      <c r="FJ44" s="218"/>
      <c r="FK44" s="218"/>
      <c r="FL44" s="179"/>
      <c r="FM44" s="218"/>
      <c r="FN44" s="218"/>
      <c r="FO44" s="185"/>
      <c r="FP44" s="219"/>
      <c r="FQ44" s="219"/>
      <c r="FT44" s="222"/>
      <c r="FU44" s="185"/>
      <c r="FV44" s="219"/>
      <c r="FW44" s="219"/>
      <c r="FY44" s="219"/>
      <c r="FZ44" s="219"/>
      <c r="GA44" s="180"/>
      <c r="GB44" s="227"/>
      <c r="GC44" s="227"/>
      <c r="GD44" s="228"/>
      <c r="GE44" s="179"/>
      <c r="GF44" s="229"/>
      <c r="GG44" s="228"/>
      <c r="GH44" s="179"/>
      <c r="GI44" s="202"/>
      <c r="GJ44" s="179"/>
      <c r="GK44" s="179"/>
      <c r="GL44" s="179"/>
      <c r="GM44" s="179"/>
      <c r="GN44" s="203"/>
      <c r="GO44" s="179"/>
      <c r="GP44" s="179"/>
      <c r="GQ44" s="179"/>
      <c r="GR44" s="179"/>
      <c r="GS44" s="179"/>
      <c r="GT44" s="179"/>
      <c r="GU44" s="180"/>
      <c r="GV44" s="227"/>
      <c r="GW44" s="227"/>
      <c r="GX44" s="228"/>
      <c r="GY44" s="179"/>
      <c r="GZ44" s="229"/>
      <c r="HA44" s="228"/>
      <c r="HB44" s="179"/>
      <c r="HC44" s="202"/>
      <c r="HD44" s="179"/>
      <c r="HE44" s="179"/>
      <c r="HF44" s="179"/>
      <c r="HG44" s="179"/>
      <c r="HH44" s="203"/>
      <c r="HI44" s="179"/>
      <c r="HJ44" s="179"/>
      <c r="HK44" s="179"/>
      <c r="HL44" s="179"/>
      <c r="HM44" s="179"/>
      <c r="HN44" s="179"/>
      <c r="HO44" s="180"/>
      <c r="HP44" s="227"/>
      <c r="HQ44" s="227"/>
      <c r="HR44" s="228"/>
      <c r="HS44" s="179"/>
      <c r="HT44" s="229"/>
      <c r="HU44" s="228"/>
      <c r="HV44" s="179"/>
      <c r="HW44" s="202"/>
      <c r="HX44" s="179"/>
      <c r="HY44" s="179"/>
      <c r="HZ44" s="179"/>
      <c r="IA44" s="179"/>
      <c r="IB44" s="203"/>
      <c r="IC44" s="179"/>
      <c r="ID44" s="179"/>
      <c r="IE44" s="179"/>
      <c r="IF44" s="179"/>
      <c r="IG44" s="179"/>
      <c r="IH44" s="179"/>
      <c r="II44" s="180"/>
      <c r="IJ44" s="227"/>
      <c r="IK44" s="227"/>
      <c r="IL44" s="228"/>
      <c r="IM44" s="179"/>
      <c r="IN44" s="229"/>
      <c r="IO44" s="228"/>
      <c r="IP44" s="179"/>
      <c r="IQ44" s="202"/>
      <c r="IR44" s="179"/>
      <c r="IS44" s="179"/>
      <c r="IT44" s="179"/>
      <c r="IU44" s="179"/>
      <c r="IV44" s="203"/>
      <c r="IW44" s="179"/>
      <c r="IX44" s="179"/>
      <c r="IY44" s="179"/>
      <c r="IZ44" s="179"/>
      <c r="JA44" s="179"/>
      <c r="JB44" s="179"/>
    </row>
    <row r="45" spans="2:262" s="217" customFormat="1" ht="13.5" customHeight="1" x14ac:dyDescent="0.25">
      <c r="B45" s="179"/>
      <c r="C45" s="213"/>
      <c r="E45" s="185"/>
      <c r="F45" s="218"/>
      <c r="G45" s="219"/>
      <c r="H45" s="179"/>
      <c r="I45" s="218"/>
      <c r="J45" s="219"/>
      <c r="K45" s="185"/>
      <c r="L45" s="219"/>
      <c r="M45" s="219"/>
      <c r="P45" s="222"/>
      <c r="Q45" s="185"/>
      <c r="R45" s="219"/>
      <c r="S45" s="219"/>
      <c r="U45" s="219"/>
      <c r="V45" s="219"/>
      <c r="W45" s="213"/>
      <c r="Y45" s="185"/>
      <c r="Z45" s="218"/>
      <c r="AA45" s="218"/>
      <c r="AB45" s="179"/>
      <c r="AC45" s="218"/>
      <c r="AD45" s="218"/>
      <c r="AE45" s="185"/>
      <c r="AF45" s="219"/>
      <c r="AG45" s="219"/>
      <c r="AJ45" s="222"/>
      <c r="AK45" s="185"/>
      <c r="AM45" s="219"/>
      <c r="AO45" s="219"/>
      <c r="AP45" s="219"/>
      <c r="AQ45" s="213"/>
      <c r="AS45" s="185"/>
      <c r="AT45" s="232"/>
      <c r="AU45" s="218"/>
      <c r="AV45" s="179"/>
      <c r="AW45" s="218"/>
      <c r="AX45" s="218"/>
      <c r="AY45" s="185"/>
      <c r="AZ45" s="219"/>
      <c r="BA45" s="219"/>
      <c r="BD45" s="222"/>
      <c r="BE45" s="185"/>
      <c r="BF45" s="219"/>
      <c r="BG45" s="219"/>
      <c r="BI45" s="219"/>
      <c r="BJ45" s="219"/>
      <c r="BK45" s="213"/>
      <c r="BM45" s="185"/>
      <c r="BN45" s="218"/>
      <c r="BO45" s="218"/>
      <c r="BP45" s="179"/>
      <c r="BQ45" s="218"/>
      <c r="BR45" s="218"/>
      <c r="BS45" s="185"/>
      <c r="BT45" s="219"/>
      <c r="BU45" s="219"/>
      <c r="BX45" s="222"/>
      <c r="BY45" s="185"/>
      <c r="BZ45" s="219"/>
      <c r="CA45" s="219"/>
      <c r="CC45" s="219"/>
      <c r="CD45" s="219"/>
      <c r="CE45" s="185"/>
      <c r="CG45" s="185"/>
      <c r="CH45" s="218"/>
      <c r="CI45" s="218"/>
      <c r="CJ45" s="179"/>
      <c r="CK45" s="218"/>
      <c r="CL45" s="218"/>
      <c r="CM45" s="185"/>
      <c r="CN45" s="219"/>
      <c r="CO45" s="219"/>
      <c r="CR45" s="222"/>
      <c r="CS45" s="185"/>
      <c r="CT45" s="219"/>
      <c r="CU45" s="219"/>
      <c r="CW45" s="219"/>
      <c r="CX45" s="219"/>
      <c r="CY45" s="213"/>
      <c r="DA45" s="185"/>
      <c r="DB45" s="218"/>
      <c r="DC45" s="218"/>
      <c r="DD45" s="179"/>
      <c r="DE45" s="218"/>
      <c r="DF45" s="218"/>
      <c r="DG45" s="185"/>
      <c r="DH45" s="219"/>
      <c r="DI45" s="219"/>
      <c r="DL45" s="222"/>
      <c r="DM45" s="185"/>
      <c r="DN45" s="219"/>
      <c r="DO45" s="219"/>
      <c r="DQ45" s="219"/>
      <c r="DR45" s="219"/>
      <c r="DS45" s="213"/>
      <c r="DU45" s="185"/>
      <c r="DV45" s="218"/>
      <c r="DW45" s="218"/>
      <c r="DX45" s="179"/>
      <c r="DY45" s="218"/>
      <c r="DZ45" s="218"/>
      <c r="EA45" s="185"/>
      <c r="EC45" s="223"/>
      <c r="EF45" s="222"/>
      <c r="EG45" s="185"/>
      <c r="EH45" s="219"/>
      <c r="EI45" s="219"/>
      <c r="EK45" s="219"/>
      <c r="EL45" s="219"/>
      <c r="EM45" s="213"/>
      <c r="EO45" s="185"/>
      <c r="EP45" s="218"/>
      <c r="EQ45" s="218"/>
      <c r="ER45" s="179"/>
      <c r="ES45" s="218"/>
      <c r="ET45" s="218"/>
      <c r="EU45" s="185"/>
      <c r="EV45" s="219"/>
      <c r="EW45" s="219"/>
      <c r="EZ45" s="222"/>
      <c r="FA45" s="185"/>
      <c r="FB45" s="219"/>
      <c r="FC45" s="219"/>
      <c r="FE45" s="219"/>
      <c r="FF45" s="219"/>
      <c r="FG45" s="213"/>
      <c r="FI45" s="185"/>
      <c r="FJ45" s="218"/>
      <c r="FK45" s="218"/>
      <c r="FL45" s="179"/>
      <c r="FM45" s="218"/>
      <c r="FN45" s="218"/>
      <c r="FO45" s="185"/>
      <c r="FP45" s="219"/>
      <c r="FQ45" s="219"/>
      <c r="FT45" s="222"/>
      <c r="FU45" s="185"/>
      <c r="FV45" s="219"/>
      <c r="FW45" s="219"/>
      <c r="FY45" s="219"/>
      <c r="FZ45" s="219"/>
      <c r="GA45" s="180"/>
      <c r="GB45" s="227"/>
      <c r="GC45" s="227"/>
      <c r="GD45" s="228"/>
      <c r="GE45" s="179"/>
      <c r="GF45" s="229"/>
      <c r="GG45" s="228"/>
      <c r="GH45" s="179"/>
      <c r="GI45" s="202"/>
      <c r="GJ45" s="179"/>
      <c r="GK45" s="179"/>
      <c r="GL45" s="179"/>
      <c r="GM45" s="179"/>
      <c r="GN45" s="203"/>
      <c r="GO45" s="179"/>
      <c r="GP45" s="179"/>
      <c r="GQ45" s="179"/>
      <c r="GR45" s="179"/>
      <c r="GS45" s="179"/>
      <c r="GT45" s="179"/>
      <c r="GU45" s="180"/>
      <c r="GV45" s="227"/>
      <c r="GW45" s="227"/>
      <c r="GX45" s="228"/>
      <c r="GY45" s="179"/>
      <c r="GZ45" s="229"/>
      <c r="HA45" s="228"/>
      <c r="HB45" s="179"/>
      <c r="HC45" s="202"/>
      <c r="HD45" s="179"/>
      <c r="HE45" s="179"/>
      <c r="HF45" s="179"/>
      <c r="HG45" s="179"/>
      <c r="HH45" s="203"/>
      <c r="HI45" s="179"/>
      <c r="HJ45" s="179"/>
      <c r="HK45" s="179"/>
      <c r="HL45" s="179"/>
      <c r="HM45" s="179"/>
      <c r="HN45" s="179"/>
      <c r="HO45" s="180"/>
      <c r="HP45" s="227"/>
      <c r="HQ45" s="227"/>
      <c r="HR45" s="228"/>
      <c r="HS45" s="179"/>
      <c r="HT45" s="229"/>
      <c r="HU45" s="228"/>
      <c r="HV45" s="179"/>
      <c r="HW45" s="202"/>
      <c r="HX45" s="179"/>
      <c r="HY45" s="179"/>
      <c r="HZ45" s="179"/>
      <c r="IA45" s="179"/>
      <c r="IB45" s="203"/>
      <c r="IC45" s="179"/>
      <c r="ID45" s="179"/>
      <c r="IE45" s="179"/>
      <c r="IF45" s="179"/>
      <c r="IG45" s="179"/>
      <c r="IH45" s="179"/>
      <c r="II45" s="180"/>
      <c r="IJ45" s="227"/>
      <c r="IK45" s="227"/>
      <c r="IL45" s="228"/>
      <c r="IM45" s="179"/>
      <c r="IN45" s="229"/>
      <c r="IO45" s="228"/>
      <c r="IP45" s="179"/>
      <c r="IQ45" s="202"/>
      <c r="IR45" s="179"/>
      <c r="IS45" s="179"/>
      <c r="IT45" s="179"/>
      <c r="IU45" s="179"/>
      <c r="IV45" s="203"/>
      <c r="IW45" s="179"/>
      <c r="IX45" s="179"/>
      <c r="IY45" s="179"/>
      <c r="IZ45" s="179"/>
      <c r="JA45" s="179"/>
      <c r="JB45" s="179"/>
    </row>
    <row r="46" spans="2:262" s="217" customFormat="1" ht="13.5" customHeight="1" x14ac:dyDescent="0.25">
      <c r="B46" s="179"/>
      <c r="C46" s="213"/>
      <c r="E46" s="185"/>
      <c r="F46" s="218"/>
      <c r="G46" s="219"/>
      <c r="H46" s="179"/>
      <c r="I46" s="218"/>
      <c r="J46" s="219"/>
      <c r="K46" s="185"/>
      <c r="L46" s="219"/>
      <c r="M46" s="219"/>
      <c r="P46" s="222"/>
      <c r="Q46" s="185"/>
      <c r="R46" s="219"/>
      <c r="S46" s="219"/>
      <c r="U46" s="219"/>
      <c r="V46" s="219"/>
      <c r="W46" s="213"/>
      <c r="Y46" s="185"/>
      <c r="Z46" s="218"/>
      <c r="AA46" s="218"/>
      <c r="AB46" s="179"/>
      <c r="AC46" s="218"/>
      <c r="AD46" s="218"/>
      <c r="AE46" s="185"/>
      <c r="AF46" s="219"/>
      <c r="AG46" s="219"/>
      <c r="AJ46" s="222"/>
      <c r="AK46" s="185"/>
      <c r="AM46" s="219"/>
      <c r="AO46" s="219"/>
      <c r="AP46" s="219"/>
      <c r="AQ46" s="213"/>
      <c r="AS46" s="185"/>
      <c r="AT46" s="232"/>
      <c r="AU46" s="218"/>
      <c r="AV46" s="179"/>
      <c r="AW46" s="218"/>
      <c r="AX46" s="218"/>
      <c r="AY46" s="185"/>
      <c r="AZ46" s="219"/>
      <c r="BA46" s="219"/>
      <c r="BD46" s="222"/>
      <c r="BE46" s="185"/>
      <c r="BF46" s="219"/>
      <c r="BG46" s="219"/>
      <c r="BI46" s="219"/>
      <c r="BJ46" s="219"/>
      <c r="BK46" s="213"/>
      <c r="BM46" s="185"/>
      <c r="BN46" s="218"/>
      <c r="BO46" s="218"/>
      <c r="BP46" s="179"/>
      <c r="BQ46" s="218"/>
      <c r="BR46" s="218"/>
      <c r="BS46" s="185"/>
      <c r="BT46" s="219"/>
      <c r="BU46" s="219"/>
      <c r="BX46" s="222"/>
      <c r="BY46" s="185"/>
      <c r="BZ46" s="219"/>
      <c r="CA46" s="219"/>
      <c r="CC46" s="219"/>
      <c r="CD46" s="219"/>
      <c r="CE46" s="185"/>
      <c r="CG46" s="185"/>
      <c r="CH46" s="218"/>
      <c r="CI46" s="218"/>
      <c r="CJ46" s="179"/>
      <c r="CK46" s="218"/>
      <c r="CL46" s="218"/>
      <c r="CM46" s="185"/>
      <c r="CN46" s="219"/>
      <c r="CO46" s="219"/>
      <c r="CR46" s="222"/>
      <c r="CS46" s="185"/>
      <c r="CT46" s="219"/>
      <c r="CU46" s="219"/>
      <c r="CW46" s="219"/>
      <c r="CX46" s="219"/>
      <c r="CY46" s="213"/>
      <c r="DA46" s="185"/>
      <c r="DB46" s="218"/>
      <c r="DC46" s="218"/>
      <c r="DD46" s="179"/>
      <c r="DE46" s="218"/>
      <c r="DF46" s="218"/>
      <c r="DG46" s="185"/>
      <c r="DH46" s="219"/>
      <c r="DI46" s="219"/>
      <c r="DL46" s="222"/>
      <c r="DM46" s="185"/>
      <c r="DN46" s="219"/>
      <c r="DO46" s="219"/>
      <c r="DQ46" s="219"/>
      <c r="DR46" s="219"/>
      <c r="DS46" s="213"/>
      <c r="DU46" s="185"/>
      <c r="DV46" s="218"/>
      <c r="DW46" s="218"/>
      <c r="DX46" s="179"/>
      <c r="DY46" s="218"/>
      <c r="DZ46" s="218"/>
      <c r="EA46" s="185"/>
      <c r="EC46" s="223"/>
      <c r="EF46" s="222"/>
      <c r="EG46" s="185"/>
      <c r="EH46" s="219"/>
      <c r="EI46" s="219"/>
      <c r="EK46" s="219"/>
      <c r="EL46" s="219"/>
      <c r="EM46" s="213"/>
      <c r="EO46" s="185"/>
      <c r="EP46" s="218"/>
      <c r="EQ46" s="218"/>
      <c r="ER46" s="179"/>
      <c r="ES46" s="218"/>
      <c r="ET46" s="218"/>
      <c r="EU46" s="185"/>
      <c r="EV46" s="219"/>
      <c r="EW46" s="219"/>
      <c r="EZ46" s="222"/>
      <c r="FA46" s="185"/>
      <c r="FB46" s="219"/>
      <c r="FC46" s="219"/>
      <c r="FE46" s="219"/>
      <c r="FF46" s="219"/>
      <c r="FG46" s="213"/>
      <c r="FI46" s="185"/>
      <c r="FJ46" s="218"/>
      <c r="FK46" s="218"/>
      <c r="FL46" s="179"/>
      <c r="FM46" s="218"/>
      <c r="FN46" s="218"/>
      <c r="FO46" s="185"/>
      <c r="FP46" s="219"/>
      <c r="FQ46" s="219"/>
      <c r="FT46" s="222"/>
      <c r="FU46" s="185"/>
      <c r="FV46" s="219"/>
      <c r="FW46" s="219"/>
      <c r="FY46" s="219"/>
      <c r="FZ46" s="219"/>
      <c r="GA46" s="180"/>
      <c r="GB46" s="227"/>
      <c r="GC46" s="227"/>
      <c r="GD46" s="228"/>
      <c r="GE46" s="179"/>
      <c r="GF46" s="229"/>
      <c r="GG46" s="228"/>
      <c r="GH46" s="179"/>
      <c r="GI46" s="202"/>
      <c r="GJ46" s="179"/>
      <c r="GK46" s="179"/>
      <c r="GL46" s="179"/>
      <c r="GM46" s="179"/>
      <c r="GN46" s="203"/>
      <c r="GO46" s="179"/>
      <c r="GP46" s="179"/>
      <c r="GQ46" s="179"/>
      <c r="GR46" s="179"/>
      <c r="GS46" s="179"/>
      <c r="GT46" s="179"/>
      <c r="GU46" s="180"/>
      <c r="GV46" s="227"/>
      <c r="GW46" s="227"/>
      <c r="GX46" s="228"/>
      <c r="GY46" s="179"/>
      <c r="GZ46" s="229"/>
      <c r="HA46" s="228"/>
      <c r="HB46" s="179"/>
      <c r="HC46" s="202"/>
      <c r="HD46" s="179"/>
      <c r="HE46" s="179"/>
      <c r="HF46" s="179"/>
      <c r="HG46" s="179"/>
      <c r="HH46" s="203"/>
      <c r="HI46" s="179"/>
      <c r="HJ46" s="179"/>
      <c r="HK46" s="179"/>
      <c r="HL46" s="179"/>
      <c r="HM46" s="179"/>
      <c r="HN46" s="179"/>
      <c r="HO46" s="180"/>
      <c r="HP46" s="227"/>
      <c r="HQ46" s="227"/>
      <c r="HR46" s="228"/>
      <c r="HS46" s="179"/>
      <c r="HT46" s="229"/>
      <c r="HU46" s="228"/>
      <c r="HV46" s="179"/>
      <c r="HW46" s="202"/>
      <c r="HX46" s="179"/>
      <c r="HY46" s="179"/>
      <c r="HZ46" s="179"/>
      <c r="IA46" s="179"/>
      <c r="IB46" s="203"/>
      <c r="IC46" s="179"/>
      <c r="ID46" s="179"/>
      <c r="IE46" s="179"/>
      <c r="IF46" s="179"/>
      <c r="IG46" s="179"/>
      <c r="IH46" s="179"/>
      <c r="II46" s="180"/>
      <c r="IJ46" s="227"/>
      <c r="IK46" s="227"/>
      <c r="IL46" s="228"/>
      <c r="IM46" s="179"/>
      <c r="IN46" s="229"/>
      <c r="IO46" s="228"/>
      <c r="IP46" s="179"/>
      <c r="IQ46" s="202"/>
      <c r="IR46" s="179"/>
      <c r="IS46" s="179"/>
      <c r="IT46" s="179"/>
      <c r="IU46" s="179"/>
      <c r="IV46" s="203"/>
      <c r="IW46" s="179"/>
      <c r="IX46" s="179"/>
      <c r="IY46" s="179"/>
      <c r="IZ46" s="179"/>
      <c r="JA46" s="179"/>
      <c r="JB46" s="179"/>
    </row>
    <row r="47" spans="2:262" s="217" customFormat="1" ht="13.5" customHeight="1" x14ac:dyDescent="0.25">
      <c r="B47" s="179"/>
      <c r="C47" s="213"/>
      <c r="E47" s="185"/>
      <c r="F47" s="218"/>
      <c r="G47" s="219"/>
      <c r="H47" s="179"/>
      <c r="I47" s="218"/>
      <c r="J47" s="219"/>
      <c r="K47" s="185"/>
      <c r="L47" s="219"/>
      <c r="M47" s="219"/>
      <c r="P47" s="222"/>
      <c r="Q47" s="185"/>
      <c r="R47" s="219"/>
      <c r="S47" s="219"/>
      <c r="U47" s="219"/>
      <c r="V47" s="219"/>
      <c r="W47" s="213"/>
      <c r="Y47" s="185"/>
      <c r="Z47" s="218"/>
      <c r="AA47" s="218"/>
      <c r="AB47" s="179"/>
      <c r="AC47" s="218"/>
      <c r="AD47" s="218"/>
      <c r="AE47" s="185"/>
      <c r="AF47" s="219"/>
      <c r="AG47" s="219"/>
      <c r="AJ47" s="222"/>
      <c r="AK47" s="185"/>
      <c r="AM47" s="219"/>
      <c r="AO47" s="219"/>
      <c r="AP47" s="219"/>
      <c r="AQ47" s="213"/>
      <c r="AS47" s="185"/>
      <c r="AT47" s="232"/>
      <c r="AU47" s="218"/>
      <c r="AV47" s="179"/>
      <c r="AW47" s="218"/>
      <c r="AX47" s="218"/>
      <c r="AY47" s="185"/>
      <c r="AZ47" s="219"/>
      <c r="BA47" s="219"/>
      <c r="BD47" s="222"/>
      <c r="BE47" s="185"/>
      <c r="BF47" s="219"/>
      <c r="BG47" s="219"/>
      <c r="BI47" s="219"/>
      <c r="BJ47" s="219"/>
      <c r="BK47" s="213"/>
      <c r="BM47" s="185"/>
      <c r="BN47" s="218"/>
      <c r="BO47" s="218"/>
      <c r="BP47" s="179"/>
      <c r="BQ47" s="218"/>
      <c r="BR47" s="218"/>
      <c r="BS47" s="185"/>
      <c r="BT47" s="219"/>
      <c r="BU47" s="219"/>
      <c r="BX47" s="222"/>
      <c r="BY47" s="185"/>
      <c r="BZ47" s="219"/>
      <c r="CA47" s="219"/>
      <c r="CC47" s="219"/>
      <c r="CD47" s="219"/>
      <c r="CE47" s="185"/>
      <c r="CG47" s="185"/>
      <c r="CH47" s="218"/>
      <c r="CI47" s="218"/>
      <c r="CJ47" s="179"/>
      <c r="CK47" s="218"/>
      <c r="CL47" s="218"/>
      <c r="CM47" s="185"/>
      <c r="CN47" s="219"/>
      <c r="CO47" s="219"/>
      <c r="CR47" s="222"/>
      <c r="CS47" s="185"/>
      <c r="CT47" s="219"/>
      <c r="CU47" s="219"/>
      <c r="CW47" s="219"/>
      <c r="CX47" s="219"/>
      <c r="CY47" s="213"/>
      <c r="DA47" s="185"/>
      <c r="DB47" s="218"/>
      <c r="DC47" s="218"/>
      <c r="DD47" s="179"/>
      <c r="DE47" s="218"/>
      <c r="DF47" s="218"/>
      <c r="DG47" s="185"/>
      <c r="DH47" s="219"/>
      <c r="DI47" s="219"/>
      <c r="DL47" s="222"/>
      <c r="DM47" s="185"/>
      <c r="DN47" s="219"/>
      <c r="DO47" s="219"/>
      <c r="DQ47" s="219"/>
      <c r="DR47" s="219"/>
      <c r="DS47" s="213"/>
      <c r="DU47" s="185"/>
      <c r="DV47" s="218"/>
      <c r="DW47" s="218"/>
      <c r="DX47" s="179"/>
      <c r="DY47" s="218"/>
      <c r="DZ47" s="218"/>
      <c r="EA47" s="185"/>
      <c r="EC47" s="223"/>
      <c r="EF47" s="222"/>
      <c r="EG47" s="185"/>
      <c r="EH47" s="219"/>
      <c r="EI47" s="219"/>
      <c r="EK47" s="219"/>
      <c r="EL47" s="219"/>
      <c r="EM47" s="213"/>
      <c r="EO47" s="185"/>
      <c r="EP47" s="218"/>
      <c r="EQ47" s="218"/>
      <c r="ER47" s="179"/>
      <c r="ES47" s="218"/>
      <c r="ET47" s="218"/>
      <c r="EU47" s="185"/>
      <c r="EV47" s="219"/>
      <c r="EW47" s="219"/>
      <c r="EZ47" s="222"/>
      <c r="FA47" s="185"/>
      <c r="FB47" s="219"/>
      <c r="FC47" s="219"/>
      <c r="FE47" s="219"/>
      <c r="FF47" s="219"/>
      <c r="FG47" s="213"/>
      <c r="FI47" s="185"/>
      <c r="FJ47" s="218"/>
      <c r="FK47" s="218"/>
      <c r="FL47" s="179"/>
      <c r="FM47" s="218"/>
      <c r="FN47" s="218"/>
      <c r="FO47" s="185"/>
      <c r="FP47" s="219"/>
      <c r="FQ47" s="219"/>
      <c r="FT47" s="222"/>
      <c r="FU47" s="185"/>
      <c r="FV47" s="219"/>
      <c r="FW47" s="219"/>
      <c r="FY47" s="219"/>
      <c r="FZ47" s="219"/>
      <c r="GA47" s="180"/>
      <c r="GB47" s="227"/>
      <c r="GC47" s="227"/>
      <c r="GD47" s="228"/>
      <c r="GE47" s="179"/>
      <c r="GF47" s="229"/>
      <c r="GG47" s="228"/>
      <c r="GH47" s="179"/>
      <c r="GI47" s="202"/>
      <c r="GJ47" s="179"/>
      <c r="GK47" s="179"/>
      <c r="GL47" s="179"/>
      <c r="GM47" s="179"/>
      <c r="GN47" s="203"/>
      <c r="GO47" s="179"/>
      <c r="GP47" s="179"/>
      <c r="GQ47" s="179"/>
      <c r="GR47" s="179"/>
      <c r="GS47" s="179"/>
      <c r="GT47" s="179"/>
      <c r="GU47" s="180"/>
      <c r="GV47" s="227"/>
      <c r="GW47" s="227"/>
      <c r="GX47" s="228"/>
      <c r="GY47" s="179"/>
      <c r="GZ47" s="229"/>
      <c r="HA47" s="228"/>
      <c r="HB47" s="179"/>
      <c r="HC47" s="202"/>
      <c r="HD47" s="179"/>
      <c r="HE47" s="179"/>
      <c r="HF47" s="179"/>
      <c r="HG47" s="179"/>
      <c r="HH47" s="203"/>
      <c r="HI47" s="179"/>
      <c r="HJ47" s="179"/>
      <c r="HK47" s="179"/>
      <c r="HL47" s="179"/>
      <c r="HM47" s="179"/>
      <c r="HN47" s="179"/>
      <c r="HO47" s="180"/>
      <c r="HP47" s="227"/>
      <c r="HQ47" s="227"/>
      <c r="HR47" s="228"/>
      <c r="HS47" s="179"/>
      <c r="HT47" s="229"/>
      <c r="HU47" s="228"/>
      <c r="HV47" s="179"/>
      <c r="HW47" s="202"/>
      <c r="HX47" s="179"/>
      <c r="HY47" s="179"/>
      <c r="HZ47" s="179"/>
      <c r="IA47" s="179"/>
      <c r="IB47" s="203"/>
      <c r="IC47" s="179"/>
      <c r="ID47" s="179"/>
      <c r="IE47" s="179"/>
      <c r="IF47" s="179"/>
      <c r="IG47" s="179"/>
      <c r="IH47" s="179"/>
      <c r="II47" s="180"/>
      <c r="IJ47" s="227"/>
      <c r="IK47" s="227"/>
      <c r="IL47" s="228"/>
      <c r="IM47" s="179"/>
      <c r="IN47" s="229"/>
      <c r="IO47" s="228"/>
      <c r="IP47" s="179"/>
      <c r="IQ47" s="202"/>
      <c r="IR47" s="179"/>
      <c r="IS47" s="179"/>
      <c r="IT47" s="179"/>
      <c r="IU47" s="179"/>
      <c r="IV47" s="203"/>
      <c r="IW47" s="179"/>
      <c r="IX47" s="179"/>
      <c r="IY47" s="179"/>
      <c r="IZ47" s="179"/>
      <c r="JA47" s="179"/>
      <c r="JB47" s="179"/>
    </row>
    <row r="48" spans="2:262" s="217" customFormat="1" ht="13.5" customHeight="1" x14ac:dyDescent="0.25">
      <c r="B48" s="179"/>
      <c r="C48" s="213"/>
      <c r="E48" s="185"/>
      <c r="F48" s="218"/>
      <c r="G48" s="219"/>
      <c r="H48" s="179"/>
      <c r="I48" s="218"/>
      <c r="J48" s="219"/>
      <c r="K48" s="185"/>
      <c r="L48" s="219"/>
      <c r="M48" s="219"/>
      <c r="P48" s="222"/>
      <c r="Q48" s="185"/>
      <c r="R48" s="219"/>
      <c r="S48" s="219"/>
      <c r="U48" s="219"/>
      <c r="V48" s="219"/>
      <c r="W48" s="213"/>
      <c r="Y48" s="185"/>
      <c r="Z48" s="218"/>
      <c r="AA48" s="218"/>
      <c r="AB48" s="179"/>
      <c r="AC48" s="218"/>
      <c r="AD48" s="218"/>
      <c r="AE48" s="185"/>
      <c r="AF48" s="219"/>
      <c r="AG48" s="219"/>
      <c r="AJ48" s="222"/>
      <c r="AK48" s="185"/>
      <c r="AM48" s="219"/>
      <c r="AO48" s="219"/>
      <c r="AP48" s="219"/>
      <c r="AQ48" s="213"/>
      <c r="AS48" s="185"/>
      <c r="AT48" s="232"/>
      <c r="AU48" s="218"/>
      <c r="AV48" s="179"/>
      <c r="AW48" s="218"/>
      <c r="AX48" s="218"/>
      <c r="AY48" s="185"/>
      <c r="AZ48" s="219"/>
      <c r="BA48" s="219"/>
      <c r="BD48" s="222"/>
      <c r="BE48" s="185"/>
      <c r="BF48" s="219"/>
      <c r="BG48" s="219"/>
      <c r="BI48" s="219"/>
      <c r="BJ48" s="219"/>
      <c r="BK48" s="213"/>
      <c r="BM48" s="185"/>
      <c r="BN48" s="218"/>
      <c r="BO48" s="218"/>
      <c r="BP48" s="179"/>
      <c r="BQ48" s="218"/>
      <c r="BR48" s="218"/>
      <c r="BS48" s="185"/>
      <c r="BT48" s="219"/>
      <c r="BU48" s="219"/>
      <c r="BX48" s="222"/>
      <c r="BY48" s="185"/>
      <c r="BZ48" s="219"/>
      <c r="CA48" s="219"/>
      <c r="CC48" s="219"/>
      <c r="CD48" s="219"/>
      <c r="CE48" s="185"/>
      <c r="CG48" s="185"/>
      <c r="CH48" s="218"/>
      <c r="CI48" s="218"/>
      <c r="CJ48" s="179"/>
      <c r="CK48" s="218"/>
      <c r="CL48" s="218"/>
      <c r="CM48" s="185"/>
      <c r="CN48" s="219"/>
      <c r="CO48" s="219"/>
      <c r="CR48" s="222"/>
      <c r="CS48" s="185"/>
      <c r="CT48" s="219"/>
      <c r="CU48" s="219"/>
      <c r="CW48" s="219"/>
      <c r="CX48" s="219"/>
      <c r="CY48" s="213"/>
      <c r="DA48" s="185"/>
      <c r="DB48" s="218"/>
      <c r="DC48" s="218"/>
      <c r="DD48" s="179"/>
      <c r="DE48" s="218"/>
      <c r="DF48" s="218"/>
      <c r="DG48" s="185"/>
      <c r="DH48" s="219"/>
      <c r="DI48" s="219"/>
      <c r="DL48" s="222"/>
      <c r="DM48" s="185"/>
      <c r="DN48" s="219"/>
      <c r="DO48" s="219"/>
      <c r="DQ48" s="219"/>
      <c r="DR48" s="219"/>
      <c r="DS48" s="213"/>
      <c r="DU48" s="185"/>
      <c r="DV48" s="218"/>
      <c r="DW48" s="218"/>
      <c r="DX48" s="179"/>
      <c r="DY48" s="218"/>
      <c r="DZ48" s="218"/>
      <c r="EA48" s="185"/>
      <c r="EC48" s="223"/>
      <c r="EF48" s="222"/>
      <c r="EG48" s="185"/>
      <c r="EH48" s="219"/>
      <c r="EI48" s="219"/>
      <c r="EK48" s="219"/>
      <c r="EL48" s="219"/>
      <c r="EM48" s="213"/>
      <c r="EO48" s="185"/>
      <c r="EP48" s="218"/>
      <c r="EQ48" s="218"/>
      <c r="ER48" s="179"/>
      <c r="ES48" s="218"/>
      <c r="ET48" s="218"/>
      <c r="EU48" s="185"/>
      <c r="EV48" s="219"/>
      <c r="EW48" s="219"/>
      <c r="EZ48" s="222"/>
      <c r="FA48" s="185"/>
      <c r="FB48" s="219"/>
      <c r="FC48" s="219"/>
      <c r="FE48" s="219"/>
      <c r="FF48" s="219"/>
      <c r="FG48" s="213"/>
      <c r="FI48" s="185"/>
      <c r="FJ48" s="218"/>
      <c r="FK48" s="218"/>
      <c r="FL48" s="179"/>
      <c r="FM48" s="218"/>
      <c r="FN48" s="218"/>
      <c r="FO48" s="185"/>
      <c r="FP48" s="219"/>
      <c r="FQ48" s="219"/>
      <c r="FT48" s="222"/>
      <c r="FU48" s="185"/>
      <c r="FV48" s="219"/>
      <c r="FW48" s="219"/>
      <c r="FY48" s="219"/>
      <c r="FZ48" s="219"/>
      <c r="GA48" s="180"/>
      <c r="GB48" s="227"/>
      <c r="GC48" s="227"/>
      <c r="GD48" s="228"/>
      <c r="GE48" s="179"/>
      <c r="GF48" s="229"/>
      <c r="GG48" s="228"/>
      <c r="GH48" s="179"/>
      <c r="GI48" s="202"/>
      <c r="GJ48" s="179"/>
      <c r="GK48" s="179"/>
      <c r="GL48" s="179"/>
      <c r="GM48" s="179"/>
      <c r="GN48" s="203"/>
      <c r="GO48" s="179"/>
      <c r="GP48" s="179"/>
      <c r="GQ48" s="179"/>
      <c r="GR48" s="179"/>
      <c r="GS48" s="179"/>
      <c r="GT48" s="179"/>
      <c r="GU48" s="180"/>
      <c r="GV48" s="227"/>
      <c r="GW48" s="227"/>
      <c r="GX48" s="228"/>
      <c r="GY48" s="179"/>
      <c r="GZ48" s="229"/>
      <c r="HA48" s="228"/>
      <c r="HB48" s="179"/>
      <c r="HC48" s="202"/>
      <c r="HD48" s="179"/>
      <c r="HE48" s="179"/>
      <c r="HF48" s="179"/>
      <c r="HG48" s="179"/>
      <c r="HH48" s="203"/>
      <c r="HI48" s="179"/>
      <c r="HJ48" s="179"/>
      <c r="HK48" s="179"/>
      <c r="HL48" s="179"/>
      <c r="HM48" s="179"/>
      <c r="HN48" s="179"/>
      <c r="HO48" s="180"/>
      <c r="HP48" s="227"/>
      <c r="HQ48" s="227"/>
      <c r="HR48" s="228"/>
      <c r="HS48" s="179"/>
      <c r="HT48" s="229"/>
      <c r="HU48" s="228"/>
      <c r="HV48" s="179"/>
      <c r="HW48" s="202"/>
      <c r="HX48" s="179"/>
      <c r="HY48" s="179"/>
      <c r="HZ48" s="179"/>
      <c r="IA48" s="179"/>
      <c r="IB48" s="203"/>
      <c r="IC48" s="179"/>
      <c r="ID48" s="179"/>
      <c r="IE48" s="179"/>
      <c r="IF48" s="179"/>
      <c r="IG48" s="179"/>
      <c r="IH48" s="179"/>
      <c r="II48" s="180"/>
      <c r="IJ48" s="227"/>
      <c r="IK48" s="227"/>
      <c r="IL48" s="228"/>
      <c r="IM48" s="179"/>
      <c r="IN48" s="229"/>
      <c r="IO48" s="228"/>
      <c r="IP48" s="179"/>
      <c r="IQ48" s="202"/>
      <c r="IR48" s="179"/>
      <c r="IS48" s="179"/>
      <c r="IT48" s="179"/>
      <c r="IU48" s="179"/>
      <c r="IV48" s="203"/>
      <c r="IW48" s="179"/>
      <c r="IX48" s="179"/>
      <c r="IY48" s="179"/>
      <c r="IZ48" s="179"/>
      <c r="JA48" s="179"/>
      <c r="JB48" s="179"/>
    </row>
    <row r="49" spans="2:262" s="217" customFormat="1" ht="13.5" customHeight="1" x14ac:dyDescent="0.25">
      <c r="B49" s="179"/>
      <c r="C49" s="213"/>
      <c r="E49" s="185"/>
      <c r="F49" s="218"/>
      <c r="G49" s="219"/>
      <c r="H49" s="179"/>
      <c r="I49" s="218"/>
      <c r="J49" s="219"/>
      <c r="K49" s="185"/>
      <c r="L49" s="219"/>
      <c r="M49" s="219"/>
      <c r="P49" s="222"/>
      <c r="Q49" s="185"/>
      <c r="R49" s="219"/>
      <c r="S49" s="219"/>
      <c r="U49" s="219"/>
      <c r="V49" s="219"/>
      <c r="W49" s="213"/>
      <c r="Y49" s="185"/>
      <c r="Z49" s="218"/>
      <c r="AA49" s="218"/>
      <c r="AB49" s="179"/>
      <c r="AC49" s="218"/>
      <c r="AD49" s="218"/>
      <c r="AE49" s="185"/>
      <c r="AF49" s="219"/>
      <c r="AG49" s="219"/>
      <c r="AJ49" s="222"/>
      <c r="AK49" s="185"/>
      <c r="AM49" s="219"/>
      <c r="AO49" s="219"/>
      <c r="AP49" s="219"/>
      <c r="AQ49" s="213"/>
      <c r="AS49" s="185"/>
      <c r="AT49" s="232"/>
      <c r="AU49" s="218"/>
      <c r="AV49" s="179"/>
      <c r="AW49" s="218"/>
      <c r="AX49" s="218"/>
      <c r="AY49" s="185"/>
      <c r="AZ49" s="219"/>
      <c r="BA49" s="219"/>
      <c r="BD49" s="222"/>
      <c r="BE49" s="185"/>
      <c r="BF49" s="219"/>
      <c r="BG49" s="219"/>
      <c r="BI49" s="219"/>
      <c r="BJ49" s="219"/>
      <c r="BK49" s="213"/>
      <c r="BM49" s="185"/>
      <c r="BN49" s="218"/>
      <c r="BO49" s="218"/>
      <c r="BP49" s="179"/>
      <c r="BQ49" s="218"/>
      <c r="BR49" s="218"/>
      <c r="BS49" s="185"/>
      <c r="BT49" s="219"/>
      <c r="BU49" s="219"/>
      <c r="BX49" s="222"/>
      <c r="BY49" s="185"/>
      <c r="BZ49" s="219"/>
      <c r="CA49" s="219"/>
      <c r="CC49" s="219"/>
      <c r="CD49" s="219"/>
      <c r="CE49" s="185"/>
      <c r="CG49" s="185"/>
      <c r="CH49" s="218"/>
      <c r="CI49" s="218"/>
      <c r="CJ49" s="179"/>
      <c r="CK49" s="218"/>
      <c r="CL49" s="218"/>
      <c r="CM49" s="185"/>
      <c r="CN49" s="219"/>
      <c r="CO49" s="219"/>
      <c r="CR49" s="222"/>
      <c r="CS49" s="185"/>
      <c r="CT49" s="219"/>
      <c r="CU49" s="219"/>
      <c r="CW49" s="219"/>
      <c r="CX49" s="219"/>
      <c r="CY49" s="213"/>
      <c r="DA49" s="185"/>
      <c r="DB49" s="218"/>
      <c r="DC49" s="218"/>
      <c r="DD49" s="179"/>
      <c r="DE49" s="218"/>
      <c r="DF49" s="218"/>
      <c r="DG49" s="185"/>
      <c r="DH49" s="219"/>
      <c r="DI49" s="219"/>
      <c r="DL49" s="222"/>
      <c r="DM49" s="185"/>
      <c r="DN49" s="219"/>
      <c r="DO49" s="219"/>
      <c r="DQ49" s="219"/>
      <c r="DR49" s="219"/>
      <c r="DS49" s="213"/>
      <c r="DU49" s="185"/>
      <c r="DV49" s="218"/>
      <c r="DW49" s="218"/>
      <c r="DX49" s="179"/>
      <c r="DY49" s="218"/>
      <c r="DZ49" s="218"/>
      <c r="EA49" s="185"/>
      <c r="EC49" s="223"/>
      <c r="EF49" s="222"/>
      <c r="EG49" s="185"/>
      <c r="EH49" s="219"/>
      <c r="EI49" s="219"/>
      <c r="EK49" s="219"/>
      <c r="EL49" s="219"/>
      <c r="EM49" s="213"/>
      <c r="EO49" s="185"/>
      <c r="EP49" s="218"/>
      <c r="EQ49" s="218"/>
      <c r="ER49" s="179"/>
      <c r="ES49" s="218"/>
      <c r="ET49" s="218"/>
      <c r="EU49" s="185"/>
      <c r="EV49" s="219"/>
      <c r="EW49" s="219"/>
      <c r="EZ49" s="222"/>
      <c r="FA49" s="185"/>
      <c r="FB49" s="219"/>
      <c r="FC49" s="219"/>
      <c r="FE49" s="219"/>
      <c r="FF49" s="219"/>
      <c r="FG49" s="213"/>
      <c r="FI49" s="185"/>
      <c r="FJ49" s="218"/>
      <c r="FK49" s="218"/>
      <c r="FL49" s="179"/>
      <c r="FM49" s="218"/>
      <c r="FN49" s="218"/>
      <c r="FO49" s="185"/>
      <c r="FP49" s="219"/>
      <c r="FQ49" s="219"/>
      <c r="FT49" s="222"/>
      <c r="FU49" s="185"/>
      <c r="FV49" s="219"/>
      <c r="FW49" s="219"/>
      <c r="FY49" s="219"/>
      <c r="FZ49" s="219"/>
      <c r="GA49" s="180"/>
      <c r="GB49" s="227"/>
      <c r="GC49" s="227"/>
      <c r="GD49" s="228"/>
      <c r="GE49" s="179"/>
      <c r="GF49" s="229"/>
      <c r="GG49" s="228"/>
      <c r="GH49" s="179"/>
      <c r="GI49" s="202"/>
      <c r="GJ49" s="179"/>
      <c r="GK49" s="179"/>
      <c r="GL49" s="179"/>
      <c r="GM49" s="179"/>
      <c r="GN49" s="203"/>
      <c r="GO49" s="179"/>
      <c r="GP49" s="179"/>
      <c r="GQ49" s="179"/>
      <c r="GR49" s="179"/>
      <c r="GS49" s="179"/>
      <c r="GT49" s="179"/>
      <c r="GU49" s="180"/>
      <c r="GV49" s="227"/>
      <c r="GW49" s="227"/>
      <c r="GX49" s="228"/>
      <c r="GY49" s="179"/>
      <c r="GZ49" s="229"/>
      <c r="HA49" s="228"/>
      <c r="HB49" s="179"/>
      <c r="HC49" s="202"/>
      <c r="HD49" s="179"/>
      <c r="HE49" s="179"/>
      <c r="HF49" s="179"/>
      <c r="HG49" s="179"/>
      <c r="HH49" s="203"/>
      <c r="HI49" s="179"/>
      <c r="HJ49" s="179"/>
      <c r="HK49" s="179"/>
      <c r="HL49" s="179"/>
      <c r="HM49" s="179"/>
      <c r="HN49" s="179"/>
      <c r="HO49" s="180"/>
      <c r="HP49" s="227"/>
      <c r="HQ49" s="227"/>
      <c r="HR49" s="228"/>
      <c r="HS49" s="179"/>
      <c r="HT49" s="229"/>
      <c r="HU49" s="228"/>
      <c r="HV49" s="179"/>
      <c r="HW49" s="202"/>
      <c r="HX49" s="179"/>
      <c r="HY49" s="179"/>
      <c r="HZ49" s="179"/>
      <c r="IA49" s="179"/>
      <c r="IB49" s="203"/>
      <c r="IC49" s="179"/>
      <c r="ID49" s="179"/>
      <c r="IE49" s="179"/>
      <c r="IF49" s="179"/>
      <c r="IG49" s="179"/>
      <c r="IH49" s="179"/>
      <c r="II49" s="180"/>
      <c r="IJ49" s="227"/>
      <c r="IK49" s="227"/>
      <c r="IL49" s="228"/>
      <c r="IM49" s="179"/>
      <c r="IN49" s="229"/>
      <c r="IO49" s="228"/>
      <c r="IP49" s="179"/>
      <c r="IQ49" s="202"/>
      <c r="IR49" s="179"/>
      <c r="IS49" s="179"/>
      <c r="IT49" s="179"/>
      <c r="IU49" s="179"/>
      <c r="IV49" s="203"/>
      <c r="IW49" s="179"/>
      <c r="IX49" s="179"/>
      <c r="IY49" s="179"/>
      <c r="IZ49" s="179"/>
      <c r="JA49" s="179"/>
      <c r="JB49" s="179"/>
    </row>
    <row r="50" spans="2:262" s="217" customFormat="1" ht="13.5" customHeight="1" x14ac:dyDescent="0.25">
      <c r="B50" s="179"/>
      <c r="C50" s="213"/>
      <c r="E50" s="185"/>
      <c r="F50" s="218"/>
      <c r="G50" s="219"/>
      <c r="H50" s="179"/>
      <c r="I50" s="218"/>
      <c r="J50" s="219"/>
      <c r="K50" s="185"/>
      <c r="L50" s="219"/>
      <c r="M50" s="219"/>
      <c r="P50" s="222"/>
      <c r="Q50" s="185"/>
      <c r="R50" s="219"/>
      <c r="S50" s="219"/>
      <c r="U50" s="219"/>
      <c r="V50" s="219"/>
      <c r="W50" s="213"/>
      <c r="Y50" s="185"/>
      <c r="Z50" s="218"/>
      <c r="AA50" s="218"/>
      <c r="AB50" s="179"/>
      <c r="AC50" s="218"/>
      <c r="AD50" s="218"/>
      <c r="AE50" s="185"/>
      <c r="AF50" s="219"/>
      <c r="AG50" s="219"/>
      <c r="AJ50" s="222"/>
      <c r="AK50" s="185"/>
      <c r="AM50" s="219"/>
      <c r="AO50" s="219"/>
      <c r="AP50" s="219"/>
      <c r="AQ50" s="213"/>
      <c r="AS50" s="185"/>
      <c r="AT50" s="232"/>
      <c r="AU50" s="218"/>
      <c r="AV50" s="179"/>
      <c r="AW50" s="218"/>
      <c r="AX50" s="218"/>
      <c r="AY50" s="185"/>
      <c r="AZ50" s="219"/>
      <c r="BA50" s="219"/>
      <c r="BD50" s="222"/>
      <c r="BE50" s="185"/>
      <c r="BF50" s="219"/>
      <c r="BG50" s="219"/>
      <c r="BI50" s="219"/>
      <c r="BJ50" s="219"/>
      <c r="BK50" s="213"/>
      <c r="BM50" s="185"/>
      <c r="BN50" s="218"/>
      <c r="BO50" s="218"/>
      <c r="BP50" s="179"/>
      <c r="BQ50" s="218"/>
      <c r="BR50" s="218"/>
      <c r="BS50" s="185"/>
      <c r="BT50" s="219"/>
      <c r="BU50" s="219"/>
      <c r="BX50" s="222"/>
      <c r="BY50" s="185"/>
      <c r="BZ50" s="219"/>
      <c r="CA50" s="219"/>
      <c r="CC50" s="219"/>
      <c r="CD50" s="219"/>
      <c r="CE50" s="185"/>
      <c r="CG50" s="185"/>
      <c r="CH50" s="218"/>
      <c r="CI50" s="218"/>
      <c r="CJ50" s="179"/>
      <c r="CK50" s="218"/>
      <c r="CL50" s="218"/>
      <c r="CM50" s="185"/>
      <c r="CN50" s="219"/>
      <c r="CO50" s="219"/>
      <c r="CR50" s="222"/>
      <c r="CS50" s="185"/>
      <c r="CT50" s="219"/>
      <c r="CU50" s="219"/>
      <c r="CW50" s="219"/>
      <c r="CX50" s="219"/>
      <c r="CY50" s="213"/>
      <c r="DA50" s="185"/>
      <c r="DB50" s="218"/>
      <c r="DC50" s="218"/>
      <c r="DD50" s="179"/>
      <c r="DE50" s="218"/>
      <c r="DF50" s="218"/>
      <c r="DG50" s="185"/>
      <c r="DH50" s="219"/>
      <c r="DI50" s="219"/>
      <c r="DL50" s="222"/>
      <c r="DM50" s="185"/>
      <c r="DN50" s="219"/>
      <c r="DO50" s="219"/>
      <c r="DQ50" s="219"/>
      <c r="DR50" s="219"/>
      <c r="DS50" s="213"/>
      <c r="DU50" s="185"/>
      <c r="DV50" s="218"/>
      <c r="DW50" s="218"/>
      <c r="DX50" s="179"/>
      <c r="DY50" s="218"/>
      <c r="DZ50" s="218"/>
      <c r="EA50" s="185"/>
      <c r="EC50" s="223"/>
      <c r="EF50" s="222"/>
      <c r="EG50" s="185"/>
      <c r="EH50" s="219"/>
      <c r="EI50" s="219"/>
      <c r="EK50" s="219"/>
      <c r="EL50" s="219"/>
      <c r="EM50" s="213"/>
      <c r="EO50" s="185"/>
      <c r="EP50" s="218"/>
      <c r="EQ50" s="218"/>
      <c r="ER50" s="179"/>
      <c r="ES50" s="218"/>
      <c r="ET50" s="218"/>
      <c r="EU50" s="185"/>
      <c r="EV50" s="219"/>
      <c r="EW50" s="219"/>
      <c r="EZ50" s="222"/>
      <c r="FA50" s="185"/>
      <c r="FB50" s="219"/>
      <c r="FC50" s="219"/>
      <c r="FE50" s="219"/>
      <c r="FF50" s="219"/>
      <c r="FG50" s="213"/>
      <c r="FI50" s="185"/>
      <c r="FJ50" s="218"/>
      <c r="FK50" s="218"/>
      <c r="FL50" s="179"/>
      <c r="FM50" s="218"/>
      <c r="FN50" s="218"/>
      <c r="FO50" s="185"/>
      <c r="FP50" s="219"/>
      <c r="FQ50" s="219"/>
      <c r="FT50" s="222"/>
      <c r="FU50" s="185"/>
      <c r="FV50" s="219"/>
      <c r="FW50" s="219"/>
      <c r="FY50" s="219"/>
      <c r="FZ50" s="219"/>
      <c r="GA50" s="180"/>
      <c r="GB50" s="227"/>
      <c r="GC50" s="227"/>
      <c r="GD50" s="228"/>
      <c r="GE50" s="179"/>
      <c r="GF50" s="229"/>
      <c r="GG50" s="228"/>
      <c r="GH50" s="179"/>
      <c r="GI50" s="202"/>
      <c r="GJ50" s="179"/>
      <c r="GK50" s="179"/>
      <c r="GL50" s="179"/>
      <c r="GM50" s="179"/>
      <c r="GN50" s="203"/>
      <c r="GO50" s="179"/>
      <c r="GP50" s="179"/>
      <c r="GQ50" s="179"/>
      <c r="GR50" s="179"/>
      <c r="GS50" s="179"/>
      <c r="GT50" s="179"/>
      <c r="GU50" s="180"/>
      <c r="GV50" s="227"/>
      <c r="GW50" s="227"/>
      <c r="GX50" s="228"/>
      <c r="GY50" s="179"/>
      <c r="GZ50" s="229"/>
      <c r="HA50" s="228"/>
      <c r="HB50" s="179"/>
      <c r="HC50" s="202"/>
      <c r="HD50" s="179"/>
      <c r="HE50" s="179"/>
      <c r="HF50" s="179"/>
      <c r="HG50" s="179"/>
      <c r="HH50" s="203"/>
      <c r="HI50" s="179"/>
      <c r="HJ50" s="179"/>
      <c r="HK50" s="179"/>
      <c r="HL50" s="179"/>
      <c r="HM50" s="179"/>
      <c r="HN50" s="179"/>
      <c r="HO50" s="180"/>
      <c r="HP50" s="227"/>
      <c r="HQ50" s="227"/>
      <c r="HR50" s="228"/>
      <c r="HS50" s="179"/>
      <c r="HT50" s="229"/>
      <c r="HU50" s="228"/>
      <c r="HV50" s="179"/>
      <c r="HW50" s="202"/>
      <c r="HX50" s="179"/>
      <c r="HY50" s="179"/>
      <c r="HZ50" s="179"/>
      <c r="IA50" s="179"/>
      <c r="IB50" s="203"/>
      <c r="IC50" s="179"/>
      <c r="ID50" s="179"/>
      <c r="IE50" s="179"/>
      <c r="IF50" s="179"/>
      <c r="IG50" s="179"/>
      <c r="IH50" s="179"/>
      <c r="II50" s="180"/>
      <c r="IJ50" s="227"/>
      <c r="IK50" s="227"/>
      <c r="IL50" s="228"/>
      <c r="IM50" s="179"/>
      <c r="IN50" s="229"/>
      <c r="IO50" s="228"/>
      <c r="IP50" s="179"/>
      <c r="IQ50" s="202"/>
      <c r="IR50" s="179"/>
      <c r="IS50" s="179"/>
      <c r="IT50" s="179"/>
      <c r="IU50" s="179"/>
      <c r="IV50" s="203"/>
      <c r="IW50" s="179"/>
      <c r="IX50" s="179"/>
      <c r="IY50" s="179"/>
      <c r="IZ50" s="179"/>
      <c r="JA50" s="179"/>
      <c r="JB50" s="179"/>
    </row>
    <row r="51" spans="2:262" s="217" customFormat="1" ht="13.5" customHeight="1" x14ac:dyDescent="0.25">
      <c r="B51" s="179"/>
      <c r="C51" s="213"/>
      <c r="E51" s="185"/>
      <c r="F51" s="218"/>
      <c r="G51" s="219"/>
      <c r="H51" s="179"/>
      <c r="I51" s="218"/>
      <c r="J51" s="219"/>
      <c r="K51" s="185"/>
      <c r="L51" s="219"/>
      <c r="M51" s="219"/>
      <c r="P51" s="222"/>
      <c r="Q51" s="185"/>
      <c r="R51" s="219"/>
      <c r="S51" s="219"/>
      <c r="U51" s="219"/>
      <c r="V51" s="219"/>
      <c r="W51" s="213"/>
      <c r="Y51" s="185"/>
      <c r="Z51" s="218"/>
      <c r="AA51" s="218"/>
      <c r="AB51" s="179"/>
      <c r="AC51" s="218"/>
      <c r="AD51" s="218"/>
      <c r="AE51" s="185"/>
      <c r="AF51" s="219"/>
      <c r="AG51" s="219"/>
      <c r="AJ51" s="222"/>
      <c r="AK51" s="185"/>
      <c r="AM51" s="219"/>
      <c r="AO51" s="219"/>
      <c r="AP51" s="219"/>
      <c r="AQ51" s="213"/>
      <c r="AS51" s="185"/>
      <c r="AT51" s="232"/>
      <c r="AU51" s="218"/>
      <c r="AV51" s="179"/>
      <c r="AW51" s="218"/>
      <c r="AX51" s="218"/>
      <c r="AY51" s="185"/>
      <c r="AZ51" s="219"/>
      <c r="BA51" s="219"/>
      <c r="BD51" s="222"/>
      <c r="BE51" s="185"/>
      <c r="BF51" s="219"/>
      <c r="BG51" s="219"/>
      <c r="BI51" s="219"/>
      <c r="BJ51" s="219"/>
      <c r="BK51" s="213"/>
      <c r="BM51" s="185"/>
      <c r="BN51" s="218"/>
      <c r="BO51" s="218"/>
      <c r="BP51" s="179"/>
      <c r="BQ51" s="218"/>
      <c r="BR51" s="218"/>
      <c r="BS51" s="185"/>
      <c r="BT51" s="219"/>
      <c r="BU51" s="219"/>
      <c r="BX51" s="222"/>
      <c r="BY51" s="185"/>
      <c r="BZ51" s="219"/>
      <c r="CA51" s="219"/>
      <c r="CC51" s="219"/>
      <c r="CD51" s="219"/>
      <c r="CE51" s="185"/>
      <c r="CG51" s="185"/>
      <c r="CH51" s="218"/>
      <c r="CI51" s="218"/>
      <c r="CJ51" s="179"/>
      <c r="CK51" s="218"/>
      <c r="CL51" s="218"/>
      <c r="CM51" s="185"/>
      <c r="CN51" s="219"/>
      <c r="CO51" s="219"/>
      <c r="CR51" s="222"/>
      <c r="CS51" s="185"/>
      <c r="CT51" s="219"/>
      <c r="CU51" s="219"/>
      <c r="CW51" s="219"/>
      <c r="CX51" s="219"/>
      <c r="CY51" s="213"/>
      <c r="DA51" s="185"/>
      <c r="DB51" s="218"/>
      <c r="DC51" s="218"/>
      <c r="DD51" s="179"/>
      <c r="DE51" s="218"/>
      <c r="DF51" s="218"/>
      <c r="DG51" s="185"/>
      <c r="DH51" s="219"/>
      <c r="DI51" s="219"/>
      <c r="DL51" s="222"/>
      <c r="DM51" s="185"/>
      <c r="DN51" s="219"/>
      <c r="DO51" s="219"/>
      <c r="DQ51" s="219"/>
      <c r="DR51" s="219"/>
      <c r="DS51" s="213"/>
      <c r="DU51" s="185"/>
      <c r="DV51" s="218"/>
      <c r="DW51" s="218"/>
      <c r="DX51" s="179"/>
      <c r="DY51" s="218"/>
      <c r="DZ51" s="218"/>
      <c r="EA51" s="185"/>
      <c r="EC51" s="223"/>
      <c r="EF51" s="222"/>
      <c r="EG51" s="185"/>
      <c r="EH51" s="219"/>
      <c r="EI51" s="219"/>
      <c r="EK51" s="219"/>
      <c r="EL51" s="219"/>
      <c r="EM51" s="213"/>
      <c r="EO51" s="185"/>
      <c r="EP51" s="218"/>
      <c r="EQ51" s="218"/>
      <c r="ER51" s="179"/>
      <c r="ES51" s="218"/>
      <c r="ET51" s="218"/>
      <c r="EU51" s="185"/>
      <c r="EV51" s="219"/>
      <c r="EW51" s="219"/>
      <c r="EZ51" s="222"/>
      <c r="FA51" s="185"/>
      <c r="FB51" s="219"/>
      <c r="FC51" s="219"/>
      <c r="FE51" s="219"/>
      <c r="FF51" s="219"/>
      <c r="FG51" s="213"/>
      <c r="FI51" s="185"/>
      <c r="FJ51" s="218"/>
      <c r="FK51" s="218"/>
      <c r="FL51" s="179"/>
      <c r="FM51" s="218"/>
      <c r="FN51" s="218"/>
      <c r="FO51" s="185"/>
      <c r="FP51" s="219"/>
      <c r="FQ51" s="219"/>
      <c r="FT51" s="222"/>
      <c r="FU51" s="185"/>
      <c r="FV51" s="219"/>
      <c r="FW51" s="219"/>
      <c r="FY51" s="219"/>
      <c r="FZ51" s="219"/>
      <c r="GA51" s="180"/>
      <c r="GB51" s="227"/>
      <c r="GC51" s="227"/>
      <c r="GD51" s="228"/>
      <c r="GE51" s="179"/>
      <c r="GF51" s="229"/>
      <c r="GG51" s="228"/>
      <c r="GH51" s="179"/>
      <c r="GI51" s="202"/>
      <c r="GJ51" s="179"/>
      <c r="GK51" s="179"/>
      <c r="GL51" s="179"/>
      <c r="GM51" s="179"/>
      <c r="GN51" s="203"/>
      <c r="GO51" s="179"/>
      <c r="GP51" s="179"/>
      <c r="GQ51" s="179"/>
      <c r="GR51" s="179"/>
      <c r="GS51" s="179"/>
      <c r="GT51" s="179"/>
      <c r="GU51" s="180"/>
      <c r="GV51" s="227"/>
      <c r="GW51" s="227"/>
      <c r="GX51" s="228"/>
      <c r="GY51" s="179"/>
      <c r="GZ51" s="229"/>
      <c r="HA51" s="228"/>
      <c r="HB51" s="179"/>
      <c r="HC51" s="202"/>
      <c r="HD51" s="179"/>
      <c r="HE51" s="179"/>
      <c r="HF51" s="179"/>
      <c r="HG51" s="179"/>
      <c r="HH51" s="203"/>
      <c r="HI51" s="179"/>
      <c r="HJ51" s="179"/>
      <c r="HK51" s="179"/>
      <c r="HL51" s="179"/>
      <c r="HM51" s="179"/>
      <c r="HN51" s="179"/>
      <c r="HO51" s="180"/>
      <c r="HP51" s="227"/>
      <c r="HQ51" s="227"/>
      <c r="HR51" s="228"/>
      <c r="HS51" s="179"/>
      <c r="HT51" s="229"/>
      <c r="HU51" s="228"/>
      <c r="HV51" s="179"/>
      <c r="HW51" s="202"/>
      <c r="HX51" s="179"/>
      <c r="HY51" s="179"/>
      <c r="HZ51" s="179"/>
      <c r="IA51" s="179"/>
      <c r="IB51" s="203"/>
      <c r="IC51" s="179"/>
      <c r="ID51" s="179"/>
      <c r="IE51" s="179"/>
      <c r="IF51" s="179"/>
      <c r="IG51" s="179"/>
      <c r="IH51" s="179"/>
      <c r="II51" s="180"/>
      <c r="IJ51" s="227"/>
      <c r="IK51" s="227"/>
      <c r="IL51" s="228"/>
      <c r="IM51" s="179"/>
      <c r="IN51" s="229"/>
      <c r="IO51" s="228"/>
      <c r="IP51" s="179"/>
      <c r="IQ51" s="202"/>
      <c r="IR51" s="179"/>
      <c r="IS51" s="179"/>
      <c r="IT51" s="179"/>
      <c r="IU51" s="179"/>
      <c r="IV51" s="203"/>
      <c r="IW51" s="179"/>
      <c r="IX51" s="179"/>
      <c r="IY51" s="179"/>
      <c r="IZ51" s="179"/>
      <c r="JA51" s="179"/>
      <c r="JB51" s="179"/>
    </row>
    <row r="52" spans="2:262" s="217" customFormat="1" ht="13.5" customHeight="1" x14ac:dyDescent="0.25">
      <c r="B52" s="179"/>
      <c r="C52" s="213"/>
      <c r="E52" s="185"/>
      <c r="F52" s="218"/>
      <c r="G52" s="219"/>
      <c r="H52" s="179"/>
      <c r="I52" s="218"/>
      <c r="J52" s="219"/>
      <c r="K52" s="185"/>
      <c r="L52" s="219"/>
      <c r="M52" s="219"/>
      <c r="P52" s="222"/>
      <c r="Q52" s="185"/>
      <c r="R52" s="219"/>
      <c r="S52" s="219"/>
      <c r="U52" s="219"/>
      <c r="V52" s="219"/>
      <c r="W52" s="213"/>
      <c r="Y52" s="185"/>
      <c r="Z52" s="218"/>
      <c r="AA52" s="218"/>
      <c r="AB52" s="179"/>
      <c r="AC52" s="218"/>
      <c r="AD52" s="218"/>
      <c r="AE52" s="185"/>
      <c r="AF52" s="219"/>
      <c r="AG52" s="219"/>
      <c r="AJ52" s="222"/>
      <c r="AK52" s="185"/>
      <c r="AM52" s="219"/>
      <c r="AO52" s="219"/>
      <c r="AP52" s="219"/>
      <c r="AQ52" s="213"/>
      <c r="AS52" s="185"/>
      <c r="AT52" s="218"/>
      <c r="AU52" s="218"/>
      <c r="AV52" s="179"/>
      <c r="AW52" s="218"/>
      <c r="AX52" s="218"/>
      <c r="AY52" s="185"/>
      <c r="AZ52" s="219"/>
      <c r="BA52" s="219"/>
      <c r="BD52" s="222"/>
      <c r="BE52" s="185"/>
      <c r="BF52" s="219"/>
      <c r="BG52" s="219"/>
      <c r="BI52" s="219"/>
      <c r="BJ52" s="219"/>
      <c r="BK52" s="213"/>
      <c r="BM52" s="185"/>
      <c r="BN52" s="218"/>
      <c r="BO52" s="218"/>
      <c r="BP52" s="179"/>
      <c r="BQ52" s="218"/>
      <c r="BR52" s="218"/>
      <c r="BS52" s="185"/>
      <c r="BT52" s="219"/>
      <c r="BU52" s="219"/>
      <c r="BX52" s="222"/>
      <c r="BY52" s="185"/>
      <c r="BZ52" s="219"/>
      <c r="CA52" s="219"/>
      <c r="CC52" s="219"/>
      <c r="CD52" s="219"/>
      <c r="CE52" s="185"/>
      <c r="CG52" s="185"/>
      <c r="CH52" s="218"/>
      <c r="CI52" s="218"/>
      <c r="CJ52" s="179"/>
      <c r="CK52" s="218"/>
      <c r="CL52" s="218"/>
      <c r="CM52" s="185"/>
      <c r="CN52" s="219"/>
      <c r="CO52" s="219"/>
      <c r="CR52" s="222"/>
      <c r="CS52" s="185"/>
      <c r="CT52" s="219"/>
      <c r="CU52" s="219"/>
      <c r="CW52" s="219"/>
      <c r="CX52" s="219"/>
      <c r="CY52" s="213"/>
      <c r="DA52" s="185"/>
      <c r="DB52" s="218"/>
      <c r="DC52" s="218"/>
      <c r="DD52" s="179"/>
      <c r="DE52" s="218"/>
      <c r="DF52" s="218"/>
      <c r="DG52" s="185"/>
      <c r="DH52" s="219"/>
      <c r="DI52" s="219"/>
      <c r="DL52" s="222"/>
      <c r="DM52" s="185"/>
      <c r="DN52" s="219"/>
      <c r="DO52" s="219"/>
      <c r="DQ52" s="219"/>
      <c r="DR52" s="219"/>
      <c r="DS52" s="213"/>
      <c r="DU52" s="185"/>
      <c r="DV52" s="218"/>
      <c r="DW52" s="218"/>
      <c r="DX52" s="179"/>
      <c r="DY52" s="218"/>
      <c r="DZ52" s="218"/>
      <c r="EA52" s="185"/>
      <c r="EC52" s="223"/>
      <c r="EF52" s="222"/>
      <c r="EG52" s="185"/>
      <c r="EH52" s="219"/>
      <c r="EI52" s="219"/>
      <c r="EK52" s="219"/>
      <c r="EL52" s="219"/>
      <c r="EM52" s="213"/>
      <c r="EO52" s="185"/>
      <c r="EP52" s="218"/>
      <c r="EQ52" s="218"/>
      <c r="ER52" s="179"/>
      <c r="ES52" s="218"/>
      <c r="ET52" s="218"/>
      <c r="EU52" s="185"/>
      <c r="EV52" s="219"/>
      <c r="EW52" s="219"/>
      <c r="EZ52" s="222"/>
      <c r="FA52" s="185"/>
      <c r="FB52" s="219"/>
      <c r="FC52" s="219"/>
      <c r="FE52" s="219"/>
      <c r="FF52" s="219"/>
      <c r="FG52" s="213"/>
      <c r="FI52" s="185"/>
      <c r="FJ52" s="218"/>
      <c r="FK52" s="218"/>
      <c r="FL52" s="179"/>
      <c r="FM52" s="218"/>
      <c r="FN52" s="218"/>
      <c r="FO52" s="185"/>
      <c r="FP52" s="219"/>
      <c r="FQ52" s="219"/>
      <c r="FT52" s="222"/>
      <c r="FU52" s="185"/>
      <c r="FV52" s="219"/>
      <c r="FW52" s="219"/>
      <c r="FY52" s="219"/>
      <c r="FZ52" s="219"/>
      <c r="GA52" s="180"/>
      <c r="GB52" s="227"/>
      <c r="GC52" s="227"/>
      <c r="GD52" s="233"/>
      <c r="GE52" s="179"/>
      <c r="GF52" s="227"/>
      <c r="GG52" s="228"/>
      <c r="GH52" s="179"/>
      <c r="GI52" s="202"/>
      <c r="GJ52" s="179"/>
      <c r="GK52" s="179"/>
      <c r="GL52" s="179"/>
      <c r="GM52" s="179"/>
      <c r="GN52" s="203"/>
      <c r="GO52" s="179"/>
      <c r="GP52" s="179"/>
      <c r="GQ52" s="179"/>
      <c r="GR52" s="179"/>
      <c r="GS52" s="179"/>
      <c r="GT52" s="179"/>
      <c r="GU52" s="180"/>
      <c r="GV52" s="227"/>
      <c r="GW52" s="227"/>
      <c r="GX52" s="233"/>
      <c r="GY52" s="179"/>
      <c r="GZ52" s="227"/>
      <c r="HA52" s="228"/>
      <c r="HB52" s="179"/>
      <c r="HC52" s="202"/>
      <c r="HD52" s="179"/>
      <c r="HE52" s="179"/>
      <c r="HF52" s="179"/>
      <c r="HG52" s="179"/>
      <c r="HH52" s="203"/>
      <c r="HI52" s="179"/>
      <c r="HJ52" s="179"/>
      <c r="HK52" s="179"/>
      <c r="HL52" s="179"/>
      <c r="HM52" s="179"/>
      <c r="HN52" s="179"/>
      <c r="HO52" s="180"/>
      <c r="HP52" s="227"/>
      <c r="HQ52" s="227"/>
      <c r="HR52" s="233"/>
      <c r="HS52" s="179"/>
      <c r="HT52" s="227"/>
      <c r="HU52" s="228"/>
      <c r="HV52" s="179"/>
      <c r="HW52" s="202"/>
      <c r="HX52" s="179"/>
      <c r="HY52" s="179"/>
      <c r="HZ52" s="179"/>
      <c r="IA52" s="179"/>
      <c r="IB52" s="203"/>
      <c r="IC52" s="179"/>
      <c r="ID52" s="179"/>
      <c r="IE52" s="179"/>
      <c r="IF52" s="179"/>
      <c r="IG52" s="179"/>
      <c r="IH52" s="179"/>
      <c r="II52" s="180"/>
      <c r="IJ52" s="227"/>
      <c r="IK52" s="227"/>
      <c r="IL52" s="233"/>
      <c r="IM52" s="179"/>
      <c r="IN52" s="227"/>
      <c r="IO52" s="228"/>
      <c r="IP52" s="179"/>
      <c r="IQ52" s="202"/>
      <c r="IR52" s="179"/>
      <c r="IS52" s="179"/>
      <c r="IT52" s="179"/>
      <c r="IU52" s="179"/>
      <c r="IV52" s="203"/>
      <c r="IW52" s="179"/>
      <c r="IX52" s="179"/>
      <c r="IY52" s="179"/>
      <c r="IZ52" s="179"/>
      <c r="JA52" s="179"/>
      <c r="JB52" s="179"/>
    </row>
    <row r="53" spans="2:262" s="217" customFormat="1" ht="13.5" customHeight="1" x14ac:dyDescent="0.25">
      <c r="B53" s="179"/>
      <c r="C53" s="213"/>
      <c r="E53" s="185"/>
      <c r="F53" s="218"/>
      <c r="G53" s="219"/>
      <c r="H53" s="179"/>
      <c r="I53" s="218"/>
      <c r="J53" s="219"/>
      <c r="K53" s="185"/>
      <c r="L53" s="219"/>
      <c r="M53" s="219"/>
      <c r="P53" s="222"/>
      <c r="Q53" s="185"/>
      <c r="R53" s="219"/>
      <c r="S53" s="219"/>
      <c r="U53" s="219"/>
      <c r="V53" s="219"/>
      <c r="W53" s="213"/>
      <c r="Y53" s="185"/>
      <c r="Z53" s="218"/>
      <c r="AA53" s="218"/>
      <c r="AB53" s="179"/>
      <c r="AC53" s="218"/>
      <c r="AD53" s="218"/>
      <c r="AE53" s="185"/>
      <c r="AF53" s="219"/>
      <c r="AG53" s="219"/>
      <c r="AJ53" s="222"/>
      <c r="AK53" s="185"/>
      <c r="AM53" s="219"/>
      <c r="AO53" s="219"/>
      <c r="AP53" s="219"/>
      <c r="AQ53" s="213"/>
      <c r="AS53" s="185"/>
      <c r="AT53" s="218"/>
      <c r="AU53" s="218"/>
      <c r="AV53" s="179"/>
      <c r="AW53" s="218"/>
      <c r="AX53" s="218"/>
      <c r="AY53" s="185"/>
      <c r="AZ53" s="219"/>
      <c r="BA53" s="219"/>
      <c r="BD53" s="222"/>
      <c r="BE53" s="185"/>
      <c r="BF53" s="219"/>
      <c r="BG53" s="219"/>
      <c r="BI53" s="219"/>
      <c r="BJ53" s="219"/>
      <c r="BK53" s="213"/>
      <c r="BM53" s="185"/>
      <c r="BN53" s="218"/>
      <c r="BO53" s="218"/>
      <c r="BP53" s="179"/>
      <c r="BQ53" s="218"/>
      <c r="BR53" s="218"/>
      <c r="BS53" s="185"/>
      <c r="BT53" s="219"/>
      <c r="BU53" s="219"/>
      <c r="BX53" s="222"/>
      <c r="BY53" s="185"/>
      <c r="BZ53" s="219"/>
      <c r="CA53" s="219"/>
      <c r="CC53" s="219"/>
      <c r="CD53" s="219"/>
      <c r="CE53" s="185"/>
      <c r="CG53" s="185"/>
      <c r="CH53" s="218"/>
      <c r="CI53" s="218"/>
      <c r="CJ53" s="179"/>
      <c r="CK53" s="218"/>
      <c r="CL53" s="218"/>
      <c r="CM53" s="185"/>
      <c r="CN53" s="219"/>
      <c r="CO53" s="219"/>
      <c r="CR53" s="222"/>
      <c r="CS53" s="185"/>
      <c r="CT53" s="219"/>
      <c r="CU53" s="219"/>
      <c r="CW53" s="219"/>
      <c r="CX53" s="219"/>
      <c r="CY53" s="213"/>
      <c r="DA53" s="185"/>
      <c r="DB53" s="218"/>
      <c r="DC53" s="218"/>
      <c r="DD53" s="179"/>
      <c r="DE53" s="218"/>
      <c r="DF53" s="218"/>
      <c r="DG53" s="185"/>
      <c r="DH53" s="219"/>
      <c r="DI53" s="219"/>
      <c r="DL53" s="222"/>
      <c r="DM53" s="185"/>
      <c r="DN53" s="219"/>
      <c r="DO53" s="219"/>
      <c r="DQ53" s="219"/>
      <c r="DR53" s="219"/>
      <c r="DS53" s="213"/>
      <c r="DU53" s="185"/>
      <c r="DV53" s="218"/>
      <c r="DW53" s="218"/>
      <c r="DX53" s="179"/>
      <c r="DY53" s="218"/>
      <c r="DZ53" s="218"/>
      <c r="EA53" s="185"/>
      <c r="EC53" s="223"/>
      <c r="EF53" s="222"/>
      <c r="EG53" s="185"/>
      <c r="EH53" s="219"/>
      <c r="EI53" s="219"/>
      <c r="EK53" s="219"/>
      <c r="EL53" s="219"/>
      <c r="EM53" s="213"/>
      <c r="EO53" s="185"/>
      <c r="EP53" s="218"/>
      <c r="EQ53" s="218"/>
      <c r="ER53" s="179"/>
      <c r="ES53" s="218"/>
      <c r="ET53" s="218"/>
      <c r="EU53" s="185"/>
      <c r="EV53" s="219"/>
      <c r="EW53" s="219"/>
      <c r="EZ53" s="222"/>
      <c r="FA53" s="185"/>
      <c r="FB53" s="219"/>
      <c r="FC53" s="219"/>
      <c r="FE53" s="219"/>
      <c r="FF53" s="219"/>
      <c r="FG53" s="213"/>
      <c r="FI53" s="185"/>
      <c r="FJ53" s="218"/>
      <c r="FK53" s="218"/>
      <c r="FL53" s="179"/>
      <c r="FM53" s="218"/>
      <c r="FN53" s="218"/>
      <c r="FO53" s="185"/>
      <c r="FP53" s="219"/>
      <c r="FQ53" s="219"/>
      <c r="FT53" s="222"/>
      <c r="FU53" s="185"/>
      <c r="FV53" s="219"/>
      <c r="FW53" s="219"/>
      <c r="FY53" s="219"/>
      <c r="FZ53" s="219"/>
      <c r="GA53" s="180"/>
      <c r="GB53" s="227"/>
      <c r="GC53" s="227"/>
      <c r="GD53" s="233"/>
      <c r="GE53" s="179"/>
      <c r="GF53" s="227"/>
      <c r="GG53" s="228"/>
      <c r="GH53" s="179"/>
      <c r="GI53" s="202"/>
      <c r="GJ53" s="179"/>
      <c r="GK53" s="179"/>
      <c r="GL53" s="179"/>
      <c r="GM53" s="179"/>
      <c r="GN53" s="203"/>
      <c r="GO53" s="179"/>
      <c r="GP53" s="179"/>
      <c r="GQ53" s="179"/>
      <c r="GR53" s="179"/>
      <c r="GS53" s="179"/>
      <c r="GT53" s="179"/>
      <c r="GU53" s="180"/>
      <c r="GV53" s="227"/>
      <c r="GW53" s="227"/>
      <c r="GX53" s="233"/>
      <c r="GY53" s="179"/>
      <c r="GZ53" s="227"/>
      <c r="HA53" s="228"/>
      <c r="HB53" s="179"/>
      <c r="HC53" s="202"/>
      <c r="HD53" s="179"/>
      <c r="HE53" s="179"/>
      <c r="HF53" s="179"/>
      <c r="HG53" s="179"/>
      <c r="HH53" s="203"/>
      <c r="HI53" s="179"/>
      <c r="HJ53" s="179"/>
      <c r="HK53" s="179"/>
      <c r="HL53" s="179"/>
      <c r="HM53" s="179"/>
      <c r="HN53" s="179"/>
      <c r="HO53" s="180"/>
      <c r="HP53" s="227"/>
      <c r="HQ53" s="227"/>
      <c r="HR53" s="233"/>
      <c r="HS53" s="179"/>
      <c r="HT53" s="227"/>
      <c r="HU53" s="228"/>
      <c r="HV53" s="179"/>
      <c r="HW53" s="202"/>
      <c r="HX53" s="179"/>
      <c r="HY53" s="179"/>
      <c r="HZ53" s="179"/>
      <c r="IA53" s="179"/>
      <c r="IB53" s="203"/>
      <c r="IC53" s="179"/>
      <c r="ID53" s="179"/>
      <c r="IE53" s="179"/>
      <c r="IF53" s="179"/>
      <c r="IG53" s="179"/>
      <c r="IH53" s="179"/>
      <c r="II53" s="180"/>
      <c r="IJ53" s="227"/>
      <c r="IK53" s="227"/>
      <c r="IL53" s="233"/>
      <c r="IM53" s="179"/>
      <c r="IN53" s="227"/>
      <c r="IO53" s="228"/>
      <c r="IP53" s="179"/>
      <c r="IQ53" s="202"/>
      <c r="IR53" s="179"/>
      <c r="IS53" s="179"/>
      <c r="IT53" s="179"/>
      <c r="IU53" s="179"/>
      <c r="IV53" s="203"/>
      <c r="IW53" s="179"/>
      <c r="IX53" s="179"/>
      <c r="IY53" s="179"/>
      <c r="IZ53" s="179"/>
      <c r="JA53" s="179"/>
      <c r="JB53" s="179"/>
    </row>
    <row r="54" spans="2:262" s="217" customFormat="1" ht="13.5" customHeight="1" x14ac:dyDescent="0.25">
      <c r="B54" s="179"/>
      <c r="C54" s="213"/>
      <c r="E54" s="185"/>
      <c r="F54" s="218"/>
      <c r="G54" s="219"/>
      <c r="H54" s="179"/>
      <c r="I54" s="218"/>
      <c r="J54" s="219"/>
      <c r="K54" s="185"/>
      <c r="L54" s="219"/>
      <c r="M54" s="219"/>
      <c r="P54" s="222"/>
      <c r="Q54" s="185"/>
      <c r="R54" s="219"/>
      <c r="S54" s="219"/>
      <c r="U54" s="219"/>
      <c r="V54" s="219"/>
      <c r="W54" s="213"/>
      <c r="Y54" s="185"/>
      <c r="Z54" s="218"/>
      <c r="AA54" s="218"/>
      <c r="AB54" s="179"/>
      <c r="AC54" s="218"/>
      <c r="AD54" s="218"/>
      <c r="AE54" s="185"/>
      <c r="AF54" s="219"/>
      <c r="AG54" s="219"/>
      <c r="AJ54" s="222"/>
      <c r="AK54" s="185"/>
      <c r="AM54" s="219"/>
      <c r="AO54" s="219"/>
      <c r="AP54" s="219"/>
      <c r="AQ54" s="213"/>
      <c r="AS54" s="185"/>
      <c r="AT54" s="218"/>
      <c r="AU54" s="218"/>
      <c r="AV54" s="179"/>
      <c r="AW54" s="218"/>
      <c r="AX54" s="218"/>
      <c r="AY54" s="185"/>
      <c r="AZ54" s="219"/>
      <c r="BA54" s="219"/>
      <c r="BD54" s="222"/>
      <c r="BE54" s="185"/>
      <c r="BF54" s="219"/>
      <c r="BG54" s="219"/>
      <c r="BI54" s="219"/>
      <c r="BJ54" s="219"/>
      <c r="BK54" s="213"/>
      <c r="BM54" s="185"/>
      <c r="BN54" s="218"/>
      <c r="BO54" s="218"/>
      <c r="BP54" s="179"/>
      <c r="BQ54" s="218"/>
      <c r="BR54" s="218"/>
      <c r="BS54" s="185"/>
      <c r="BT54" s="219"/>
      <c r="BU54" s="219"/>
      <c r="BX54" s="222"/>
      <c r="BY54" s="185"/>
      <c r="BZ54" s="219"/>
      <c r="CA54" s="219"/>
      <c r="CC54" s="219"/>
      <c r="CD54" s="219"/>
      <c r="CE54" s="185"/>
      <c r="CG54" s="185"/>
      <c r="CH54" s="218"/>
      <c r="CI54" s="218"/>
      <c r="CJ54" s="179"/>
      <c r="CK54" s="218"/>
      <c r="CL54" s="218"/>
      <c r="CM54" s="185"/>
      <c r="CN54" s="219"/>
      <c r="CO54" s="219"/>
      <c r="CR54" s="222"/>
      <c r="CS54" s="185"/>
      <c r="CT54" s="219"/>
      <c r="CU54" s="219"/>
      <c r="CW54" s="219"/>
      <c r="CX54" s="219"/>
      <c r="CY54" s="213"/>
      <c r="DA54" s="185"/>
      <c r="DB54" s="218"/>
      <c r="DC54" s="218"/>
      <c r="DD54" s="179"/>
      <c r="DE54" s="218"/>
      <c r="DF54" s="218"/>
      <c r="DG54" s="185"/>
      <c r="DH54" s="219"/>
      <c r="DI54" s="219"/>
      <c r="DL54" s="222"/>
      <c r="DM54" s="185"/>
      <c r="DN54" s="219"/>
      <c r="DO54" s="219"/>
      <c r="DQ54" s="219"/>
      <c r="DR54" s="219"/>
      <c r="DS54" s="213"/>
      <c r="DU54" s="185"/>
      <c r="DV54" s="218"/>
      <c r="DW54" s="218"/>
      <c r="DX54" s="179"/>
      <c r="DY54" s="218"/>
      <c r="DZ54" s="218"/>
      <c r="EA54" s="185"/>
      <c r="EC54" s="223"/>
      <c r="EF54" s="222"/>
      <c r="EG54" s="185"/>
      <c r="EH54" s="219"/>
      <c r="EI54" s="219"/>
      <c r="EK54" s="219"/>
      <c r="EL54" s="219"/>
      <c r="EM54" s="213"/>
      <c r="EO54" s="185"/>
      <c r="EP54" s="218"/>
      <c r="EQ54" s="218"/>
      <c r="ER54" s="179"/>
      <c r="ES54" s="218"/>
      <c r="ET54" s="218"/>
      <c r="EU54" s="185"/>
      <c r="EV54" s="219"/>
      <c r="EW54" s="219"/>
      <c r="EZ54" s="222"/>
      <c r="FA54" s="185"/>
      <c r="FB54" s="219"/>
      <c r="FC54" s="219"/>
      <c r="FE54" s="219"/>
      <c r="FF54" s="219"/>
      <c r="FG54" s="213"/>
      <c r="FI54" s="185"/>
      <c r="FJ54" s="218"/>
      <c r="FK54" s="218"/>
      <c r="FL54" s="179"/>
      <c r="FM54" s="218"/>
      <c r="FN54" s="218"/>
      <c r="FO54" s="185"/>
      <c r="FP54" s="219"/>
      <c r="FQ54" s="219"/>
      <c r="FT54" s="222"/>
      <c r="FU54" s="185"/>
      <c r="FV54" s="219"/>
      <c r="FW54" s="219"/>
      <c r="FY54" s="219"/>
      <c r="FZ54" s="219"/>
      <c r="GA54" s="234"/>
      <c r="GB54" s="227"/>
      <c r="GC54" s="228"/>
      <c r="GD54" s="229"/>
      <c r="GE54" s="228"/>
      <c r="GF54" s="227"/>
      <c r="GG54" s="228"/>
      <c r="GH54" s="228"/>
      <c r="GI54" s="235"/>
      <c r="GJ54" s="228"/>
      <c r="GN54" s="222"/>
      <c r="GS54" s="229"/>
      <c r="GT54" s="228"/>
      <c r="GU54" s="234"/>
      <c r="GV54" s="227"/>
      <c r="GW54" s="228"/>
      <c r="GX54" s="229"/>
      <c r="GY54" s="228"/>
      <c r="GZ54" s="227"/>
      <c r="HA54" s="228"/>
      <c r="HB54" s="228"/>
      <c r="HC54" s="235"/>
      <c r="HD54" s="228"/>
      <c r="HH54" s="222"/>
      <c r="HM54" s="229"/>
      <c r="HN54" s="228"/>
      <c r="HO54" s="234"/>
      <c r="HP54" s="227"/>
      <c r="HQ54" s="228"/>
      <c r="HR54" s="229"/>
      <c r="HS54" s="228"/>
      <c r="HT54" s="227"/>
      <c r="HU54" s="228"/>
      <c r="HV54" s="228"/>
      <c r="HW54" s="235"/>
      <c r="HX54" s="228"/>
      <c r="IB54" s="222"/>
      <c r="IG54" s="229"/>
      <c r="IH54" s="228"/>
      <c r="II54" s="234"/>
      <c r="IJ54" s="227"/>
      <c r="IK54" s="228"/>
      <c r="IL54" s="229"/>
      <c r="IM54" s="228"/>
      <c r="IN54" s="227"/>
      <c r="IO54" s="228"/>
      <c r="IP54" s="228"/>
      <c r="IQ54" s="235"/>
      <c r="IR54" s="228"/>
      <c r="IV54" s="222"/>
      <c r="JA54" s="229"/>
      <c r="JB54" s="228"/>
    </row>
    <row r="55" spans="2:262" s="217" customFormat="1" ht="13.5" customHeight="1" x14ac:dyDescent="0.25">
      <c r="B55" s="179"/>
      <c r="C55" s="213"/>
      <c r="E55" s="185"/>
      <c r="F55" s="218"/>
      <c r="G55" s="219"/>
      <c r="H55" s="179"/>
      <c r="I55" s="218"/>
      <c r="J55" s="219"/>
      <c r="K55" s="185"/>
      <c r="L55" s="219"/>
      <c r="M55" s="219"/>
      <c r="P55" s="222"/>
      <c r="Q55" s="185"/>
      <c r="R55" s="219"/>
      <c r="S55" s="219"/>
      <c r="U55" s="219"/>
      <c r="V55" s="219"/>
      <c r="W55" s="213"/>
      <c r="Y55" s="185"/>
      <c r="Z55" s="218"/>
      <c r="AA55" s="218"/>
      <c r="AB55" s="179"/>
      <c r="AC55" s="218"/>
      <c r="AD55" s="218"/>
      <c r="AE55" s="185"/>
      <c r="AF55" s="219"/>
      <c r="AG55" s="219"/>
      <c r="AJ55" s="222"/>
      <c r="AK55" s="185"/>
      <c r="AM55" s="219"/>
      <c r="AO55" s="219"/>
      <c r="AP55" s="219"/>
      <c r="AQ55" s="213"/>
      <c r="AS55" s="185"/>
      <c r="AT55" s="218"/>
      <c r="AU55" s="218"/>
      <c r="AV55" s="179"/>
      <c r="AW55" s="218"/>
      <c r="AX55" s="218"/>
      <c r="AY55" s="185"/>
      <c r="AZ55" s="219"/>
      <c r="BA55" s="219"/>
      <c r="BD55" s="222"/>
      <c r="BE55" s="185"/>
      <c r="BF55" s="219"/>
      <c r="BG55" s="219"/>
      <c r="BI55" s="219"/>
      <c r="BJ55" s="219"/>
      <c r="BK55" s="213"/>
      <c r="BM55" s="185"/>
      <c r="BN55" s="218"/>
      <c r="BO55" s="218"/>
      <c r="BP55" s="179"/>
      <c r="BQ55" s="218"/>
      <c r="BR55" s="218"/>
      <c r="BS55" s="185"/>
      <c r="BT55" s="219"/>
      <c r="BU55" s="219"/>
      <c r="BX55" s="222"/>
      <c r="BY55" s="185"/>
      <c r="BZ55" s="219"/>
      <c r="CA55" s="219"/>
      <c r="CC55" s="219"/>
      <c r="CD55" s="219"/>
      <c r="CE55" s="185"/>
      <c r="CG55" s="185"/>
      <c r="CH55" s="218"/>
      <c r="CI55" s="218"/>
      <c r="CJ55" s="179"/>
      <c r="CK55" s="218"/>
      <c r="CL55" s="218"/>
      <c r="CM55" s="185"/>
      <c r="CN55" s="219"/>
      <c r="CO55" s="219"/>
      <c r="CR55" s="222"/>
      <c r="CS55" s="185"/>
      <c r="CT55" s="219"/>
      <c r="CU55" s="219"/>
      <c r="CW55" s="219"/>
      <c r="CX55" s="219"/>
      <c r="CY55" s="213"/>
      <c r="DA55" s="185"/>
      <c r="DB55" s="218"/>
      <c r="DC55" s="218"/>
      <c r="DD55" s="179"/>
      <c r="DE55" s="218"/>
      <c r="DF55" s="218"/>
      <c r="DG55" s="185"/>
      <c r="DH55" s="219"/>
      <c r="DI55" s="219"/>
      <c r="DL55" s="222"/>
      <c r="DM55" s="185"/>
      <c r="DN55" s="219"/>
      <c r="DO55" s="219"/>
      <c r="DQ55" s="219"/>
      <c r="DR55" s="219"/>
      <c r="DS55" s="213"/>
      <c r="DU55" s="185"/>
      <c r="DV55" s="218"/>
      <c r="DW55" s="218"/>
      <c r="DX55" s="179"/>
      <c r="DY55" s="218"/>
      <c r="DZ55" s="218"/>
      <c r="EA55" s="185"/>
      <c r="EC55" s="223"/>
      <c r="EF55" s="222"/>
      <c r="EG55" s="185"/>
      <c r="EH55" s="219"/>
      <c r="EI55" s="219"/>
      <c r="EK55" s="219"/>
      <c r="EL55" s="219"/>
      <c r="EM55" s="213"/>
      <c r="EO55" s="185"/>
      <c r="EP55" s="218"/>
      <c r="EQ55" s="218"/>
      <c r="ER55" s="179"/>
      <c r="ES55" s="218"/>
      <c r="ET55" s="218"/>
      <c r="EU55" s="185"/>
      <c r="EV55" s="219"/>
      <c r="EW55" s="219"/>
      <c r="EZ55" s="222"/>
      <c r="FA55" s="185"/>
      <c r="FB55" s="219"/>
      <c r="FC55" s="219"/>
      <c r="FE55" s="219"/>
      <c r="FF55" s="219"/>
      <c r="FG55" s="213"/>
      <c r="FI55" s="185"/>
      <c r="FJ55" s="218"/>
      <c r="FK55" s="218"/>
      <c r="FL55" s="179"/>
      <c r="FM55" s="218"/>
      <c r="FN55" s="218"/>
      <c r="FO55" s="185"/>
      <c r="FP55" s="219"/>
      <c r="FQ55" s="219"/>
      <c r="FT55" s="222"/>
      <c r="FU55" s="185"/>
      <c r="FV55" s="219"/>
      <c r="FW55" s="219"/>
      <c r="FY55" s="219"/>
      <c r="FZ55" s="219"/>
      <c r="GA55" s="180"/>
      <c r="GB55" s="227"/>
      <c r="GC55" s="227"/>
      <c r="GD55" s="233"/>
      <c r="GE55" s="179"/>
      <c r="GF55" s="227"/>
      <c r="GG55" s="228"/>
      <c r="GH55" s="179"/>
      <c r="GI55" s="202"/>
      <c r="GJ55" s="179"/>
      <c r="GK55" s="179"/>
      <c r="GL55" s="179"/>
      <c r="GM55" s="179"/>
      <c r="GN55" s="203"/>
      <c r="GO55" s="179"/>
      <c r="GP55" s="179"/>
      <c r="GQ55" s="179"/>
      <c r="GR55" s="179"/>
      <c r="GS55" s="179"/>
      <c r="GT55" s="179"/>
      <c r="GU55" s="180"/>
      <c r="GV55" s="227"/>
      <c r="GW55" s="227"/>
      <c r="GX55" s="233"/>
      <c r="GY55" s="179"/>
      <c r="GZ55" s="227"/>
      <c r="HA55" s="228"/>
      <c r="HB55" s="179"/>
      <c r="HC55" s="202"/>
      <c r="HD55" s="179"/>
      <c r="HE55" s="179"/>
      <c r="HF55" s="179"/>
      <c r="HG55" s="179"/>
      <c r="HH55" s="203"/>
      <c r="HI55" s="179"/>
      <c r="HJ55" s="179"/>
      <c r="HK55" s="179"/>
      <c r="HL55" s="179"/>
      <c r="HM55" s="179"/>
      <c r="HN55" s="179"/>
      <c r="HO55" s="180"/>
      <c r="HP55" s="227"/>
      <c r="HQ55" s="227"/>
      <c r="HR55" s="233"/>
      <c r="HS55" s="179"/>
      <c r="HT55" s="227"/>
      <c r="HU55" s="228"/>
      <c r="HV55" s="179"/>
      <c r="HW55" s="202"/>
      <c r="HX55" s="179"/>
      <c r="HY55" s="179"/>
      <c r="HZ55" s="179"/>
      <c r="IA55" s="179"/>
      <c r="IB55" s="203"/>
      <c r="IC55" s="179"/>
      <c r="ID55" s="179"/>
      <c r="IE55" s="179"/>
      <c r="IF55" s="179"/>
      <c r="IG55" s="179"/>
      <c r="IH55" s="179"/>
      <c r="II55" s="180"/>
      <c r="IJ55" s="227"/>
      <c r="IK55" s="227"/>
      <c r="IL55" s="233"/>
      <c r="IM55" s="179"/>
      <c r="IN55" s="227"/>
      <c r="IO55" s="228"/>
      <c r="IP55" s="179"/>
      <c r="IQ55" s="202"/>
      <c r="IR55" s="179"/>
      <c r="IS55" s="179"/>
      <c r="IT55" s="179"/>
      <c r="IU55" s="179"/>
      <c r="IV55" s="203"/>
      <c r="IW55" s="179"/>
      <c r="IX55" s="179"/>
      <c r="IY55" s="179"/>
      <c r="IZ55" s="179"/>
      <c r="JA55" s="179"/>
      <c r="JB55" s="179"/>
    </row>
    <row r="56" spans="2:262" s="217" customFormat="1" ht="13.5" customHeight="1" x14ac:dyDescent="0.25">
      <c r="B56" s="179"/>
      <c r="C56" s="213"/>
      <c r="E56" s="185"/>
      <c r="F56" s="218"/>
      <c r="G56" s="219"/>
      <c r="H56" s="179"/>
      <c r="I56" s="218"/>
      <c r="J56" s="219"/>
      <c r="K56" s="185"/>
      <c r="L56" s="219"/>
      <c r="M56" s="219"/>
      <c r="P56" s="222"/>
      <c r="Q56" s="185"/>
      <c r="R56" s="219"/>
      <c r="S56" s="219"/>
      <c r="U56" s="219"/>
      <c r="V56" s="219"/>
      <c r="W56" s="213"/>
      <c r="Y56" s="185"/>
      <c r="Z56" s="218"/>
      <c r="AA56" s="218"/>
      <c r="AB56" s="179"/>
      <c r="AC56" s="218"/>
      <c r="AD56" s="218"/>
      <c r="AE56" s="185"/>
      <c r="AF56" s="219"/>
      <c r="AG56" s="219"/>
      <c r="AJ56" s="222"/>
      <c r="AK56" s="185"/>
      <c r="AM56" s="219"/>
      <c r="AO56" s="219"/>
      <c r="AP56" s="219"/>
      <c r="AQ56" s="213"/>
      <c r="AS56" s="185"/>
      <c r="AT56" s="218"/>
      <c r="AU56" s="218"/>
      <c r="AV56" s="179"/>
      <c r="AW56" s="218"/>
      <c r="AX56" s="218"/>
      <c r="AY56" s="185"/>
      <c r="AZ56" s="219"/>
      <c r="BA56" s="219"/>
      <c r="BD56" s="222"/>
      <c r="BE56" s="185"/>
      <c r="BF56" s="219"/>
      <c r="BG56" s="219"/>
      <c r="BI56" s="219"/>
      <c r="BJ56" s="219"/>
      <c r="BK56" s="213"/>
      <c r="BM56" s="185"/>
      <c r="BN56" s="218"/>
      <c r="BO56" s="218"/>
      <c r="BP56" s="179"/>
      <c r="BQ56" s="218"/>
      <c r="BR56" s="218"/>
      <c r="BS56" s="185"/>
      <c r="BT56" s="219"/>
      <c r="BU56" s="219"/>
      <c r="BX56" s="222"/>
      <c r="BY56" s="185"/>
      <c r="BZ56" s="219"/>
      <c r="CA56" s="219"/>
      <c r="CC56" s="219"/>
      <c r="CD56" s="219"/>
      <c r="CE56" s="185"/>
      <c r="CG56" s="185"/>
      <c r="CH56" s="218"/>
      <c r="CI56" s="218"/>
      <c r="CJ56" s="179"/>
      <c r="CK56" s="218"/>
      <c r="CL56" s="218"/>
      <c r="CM56" s="185"/>
      <c r="CN56" s="219"/>
      <c r="CO56" s="219"/>
      <c r="CR56" s="222"/>
      <c r="CS56" s="185"/>
      <c r="CT56" s="219"/>
      <c r="CU56" s="219"/>
      <c r="CW56" s="219"/>
      <c r="CX56" s="219"/>
      <c r="CY56" s="213"/>
      <c r="DA56" s="185"/>
      <c r="DB56" s="218"/>
      <c r="DC56" s="218"/>
      <c r="DD56" s="179"/>
      <c r="DE56" s="218"/>
      <c r="DF56" s="218"/>
      <c r="DG56" s="185"/>
      <c r="DH56" s="219"/>
      <c r="DI56" s="219"/>
      <c r="DL56" s="222"/>
      <c r="DM56" s="185"/>
      <c r="DN56" s="219"/>
      <c r="DO56" s="219"/>
      <c r="DQ56" s="219"/>
      <c r="DR56" s="219"/>
      <c r="DS56" s="213"/>
      <c r="DU56" s="185"/>
      <c r="DV56" s="218"/>
      <c r="DW56" s="218"/>
      <c r="DX56" s="179"/>
      <c r="DY56" s="218"/>
      <c r="DZ56" s="218"/>
      <c r="EA56" s="185"/>
      <c r="EC56" s="223"/>
      <c r="EF56" s="222"/>
      <c r="EG56" s="185"/>
      <c r="EH56" s="219"/>
      <c r="EI56" s="219"/>
      <c r="EK56" s="219"/>
      <c r="EL56" s="219"/>
      <c r="EM56" s="213"/>
      <c r="EO56" s="185"/>
      <c r="EP56" s="218"/>
      <c r="EQ56" s="218"/>
      <c r="ER56" s="179"/>
      <c r="ES56" s="218"/>
      <c r="ET56" s="218"/>
      <c r="EU56" s="185"/>
      <c r="EV56" s="219"/>
      <c r="EW56" s="219"/>
      <c r="EZ56" s="222"/>
      <c r="FA56" s="185"/>
      <c r="FB56" s="219"/>
      <c r="FC56" s="219"/>
      <c r="FE56" s="219"/>
      <c r="FF56" s="219"/>
      <c r="FG56" s="213"/>
      <c r="FI56" s="185"/>
      <c r="FJ56" s="218"/>
      <c r="FK56" s="218"/>
      <c r="FL56" s="179"/>
      <c r="FM56" s="218"/>
      <c r="FN56" s="218"/>
      <c r="FO56" s="185"/>
      <c r="FP56" s="219"/>
      <c r="FQ56" s="219"/>
      <c r="FT56" s="222"/>
      <c r="FU56" s="185"/>
      <c r="FV56" s="219"/>
      <c r="FW56" s="219"/>
      <c r="FY56" s="219"/>
      <c r="FZ56" s="219"/>
      <c r="GA56" s="180"/>
      <c r="GB56" s="227"/>
      <c r="GC56" s="227"/>
      <c r="GD56" s="233"/>
      <c r="GE56" s="233"/>
      <c r="GF56" s="227"/>
      <c r="GG56" s="228"/>
      <c r="GH56" s="179"/>
      <c r="GI56" s="202"/>
      <c r="GJ56" s="179"/>
      <c r="GK56" s="179"/>
      <c r="GL56" s="179"/>
      <c r="GM56" s="179"/>
      <c r="GN56" s="203"/>
      <c r="GO56" s="179"/>
      <c r="GP56" s="179"/>
      <c r="GQ56" s="179"/>
      <c r="GR56" s="179"/>
      <c r="GS56" s="179"/>
      <c r="GT56" s="179"/>
      <c r="GU56" s="180"/>
      <c r="GV56" s="227"/>
      <c r="GW56" s="227"/>
      <c r="GX56" s="233"/>
      <c r="GY56" s="233"/>
      <c r="GZ56" s="227"/>
      <c r="HA56" s="228"/>
      <c r="HB56" s="179"/>
      <c r="HC56" s="202"/>
      <c r="HD56" s="179"/>
      <c r="HE56" s="179"/>
      <c r="HF56" s="179"/>
      <c r="HG56" s="179"/>
      <c r="HH56" s="203"/>
      <c r="HI56" s="179"/>
      <c r="HJ56" s="179"/>
      <c r="HK56" s="179"/>
      <c r="HL56" s="179"/>
      <c r="HM56" s="179"/>
      <c r="HN56" s="179"/>
      <c r="HO56" s="180"/>
      <c r="HP56" s="227"/>
      <c r="HQ56" s="227"/>
      <c r="HR56" s="233"/>
      <c r="HS56" s="233"/>
      <c r="HT56" s="227"/>
      <c r="HU56" s="228"/>
      <c r="HV56" s="179"/>
      <c r="HW56" s="202"/>
      <c r="HX56" s="179"/>
      <c r="HY56" s="179"/>
      <c r="HZ56" s="179"/>
      <c r="IA56" s="179"/>
      <c r="IB56" s="203"/>
      <c r="IC56" s="179"/>
      <c r="ID56" s="179"/>
      <c r="IE56" s="179"/>
      <c r="IF56" s="179"/>
      <c r="IG56" s="179"/>
      <c r="IH56" s="179"/>
      <c r="II56" s="180"/>
      <c r="IJ56" s="227"/>
      <c r="IK56" s="227"/>
      <c r="IL56" s="233"/>
      <c r="IM56" s="233"/>
      <c r="IN56" s="227"/>
      <c r="IO56" s="228"/>
      <c r="IP56" s="179"/>
      <c r="IQ56" s="202"/>
      <c r="IR56" s="179"/>
      <c r="IS56" s="179"/>
      <c r="IT56" s="179"/>
      <c r="IU56" s="179"/>
      <c r="IV56" s="203"/>
      <c r="IW56" s="179"/>
      <c r="IX56" s="179"/>
      <c r="IY56" s="179"/>
      <c r="IZ56" s="179"/>
      <c r="JA56" s="179"/>
      <c r="JB56" s="179"/>
    </row>
    <row r="57" spans="2:262" s="217" customFormat="1" ht="13.5" customHeight="1" x14ac:dyDescent="0.25">
      <c r="B57" s="179"/>
      <c r="C57" s="213"/>
      <c r="E57" s="185"/>
      <c r="F57" s="218"/>
      <c r="G57" s="219"/>
      <c r="H57" s="179"/>
      <c r="I57" s="218"/>
      <c r="J57" s="219"/>
      <c r="K57" s="185"/>
      <c r="L57" s="219"/>
      <c r="M57" s="219"/>
      <c r="P57" s="222"/>
      <c r="Q57" s="185"/>
      <c r="R57" s="219"/>
      <c r="S57" s="219"/>
      <c r="U57" s="219"/>
      <c r="V57" s="219"/>
      <c r="W57" s="213"/>
      <c r="Y57" s="185"/>
      <c r="Z57" s="218"/>
      <c r="AA57" s="218"/>
      <c r="AB57" s="179"/>
      <c r="AC57" s="218"/>
      <c r="AD57" s="218"/>
      <c r="AE57" s="185"/>
      <c r="AF57" s="219"/>
      <c r="AG57" s="219"/>
      <c r="AJ57" s="222"/>
      <c r="AK57" s="185"/>
      <c r="AM57" s="219"/>
      <c r="AO57" s="219"/>
      <c r="AP57" s="219"/>
      <c r="AQ57" s="213"/>
      <c r="AS57" s="185"/>
      <c r="AT57" s="218"/>
      <c r="AU57" s="218"/>
      <c r="AV57" s="179"/>
      <c r="AW57" s="218"/>
      <c r="AX57" s="218"/>
      <c r="AY57" s="185"/>
      <c r="AZ57" s="219"/>
      <c r="BA57" s="219"/>
      <c r="BD57" s="222"/>
      <c r="BE57" s="185"/>
      <c r="BF57" s="219"/>
      <c r="BG57" s="219"/>
      <c r="BI57" s="219"/>
      <c r="BJ57" s="219"/>
      <c r="BK57" s="213"/>
      <c r="BM57" s="185"/>
      <c r="BN57" s="218"/>
      <c r="BO57" s="218"/>
      <c r="BP57" s="179"/>
      <c r="BQ57" s="218"/>
      <c r="BR57" s="218"/>
      <c r="BS57" s="185"/>
      <c r="BT57" s="219"/>
      <c r="BU57" s="219"/>
      <c r="BX57" s="222"/>
      <c r="BY57" s="185"/>
      <c r="BZ57" s="219"/>
      <c r="CA57" s="219"/>
      <c r="CC57" s="219"/>
      <c r="CD57" s="219"/>
      <c r="CE57" s="185"/>
      <c r="CG57" s="185"/>
      <c r="CH57" s="218"/>
      <c r="CI57" s="218"/>
      <c r="CJ57" s="179"/>
      <c r="CK57" s="218"/>
      <c r="CL57" s="218"/>
      <c r="CM57" s="185"/>
      <c r="CN57" s="219"/>
      <c r="CO57" s="219"/>
      <c r="CR57" s="222"/>
      <c r="CS57" s="185"/>
      <c r="CT57" s="219"/>
      <c r="CU57" s="219"/>
      <c r="CW57" s="219"/>
      <c r="CX57" s="219"/>
      <c r="CY57" s="213"/>
      <c r="DA57" s="185"/>
      <c r="DB57" s="218"/>
      <c r="DC57" s="218"/>
      <c r="DD57" s="179"/>
      <c r="DE57" s="218"/>
      <c r="DF57" s="218"/>
      <c r="DG57" s="185"/>
      <c r="DH57" s="219"/>
      <c r="DI57" s="219"/>
      <c r="DL57" s="222"/>
      <c r="DM57" s="185"/>
      <c r="DN57" s="219"/>
      <c r="DO57" s="219"/>
      <c r="DQ57" s="219"/>
      <c r="DR57" s="219"/>
      <c r="DS57" s="213"/>
      <c r="DU57" s="185"/>
      <c r="DV57" s="218"/>
      <c r="DW57" s="218"/>
      <c r="DX57" s="179"/>
      <c r="DY57" s="218"/>
      <c r="DZ57" s="218"/>
      <c r="EA57" s="185"/>
      <c r="EC57" s="223"/>
      <c r="EF57" s="222"/>
      <c r="EG57" s="185"/>
      <c r="EH57" s="219"/>
      <c r="EI57" s="219"/>
      <c r="EK57" s="219"/>
      <c r="EL57" s="219"/>
      <c r="EM57" s="213"/>
      <c r="EO57" s="185"/>
      <c r="EP57" s="218"/>
      <c r="EQ57" s="218"/>
      <c r="ER57" s="179"/>
      <c r="ES57" s="218"/>
      <c r="ET57" s="218"/>
      <c r="EU57" s="185"/>
      <c r="EV57" s="219"/>
      <c r="EW57" s="219"/>
      <c r="EZ57" s="222"/>
      <c r="FA57" s="185"/>
      <c r="FB57" s="219"/>
      <c r="FC57" s="219"/>
      <c r="FE57" s="219"/>
      <c r="FF57" s="219"/>
      <c r="FG57" s="213"/>
      <c r="FI57" s="185"/>
      <c r="FJ57" s="218"/>
      <c r="FK57" s="218"/>
      <c r="FL57" s="179"/>
      <c r="FM57" s="218"/>
      <c r="FN57" s="218"/>
      <c r="FO57" s="185"/>
      <c r="FP57" s="219"/>
      <c r="FQ57" s="219"/>
      <c r="FT57" s="222"/>
      <c r="FU57" s="185"/>
      <c r="FV57" s="219"/>
      <c r="FW57" s="219"/>
      <c r="FY57" s="219"/>
      <c r="FZ57" s="219"/>
      <c r="GA57" s="213"/>
      <c r="GG57" s="219"/>
      <c r="GI57" s="224"/>
      <c r="GN57" s="222"/>
      <c r="GU57" s="213"/>
      <c r="HA57" s="219"/>
      <c r="HC57" s="224"/>
      <c r="HH57" s="222"/>
      <c r="HO57" s="213"/>
      <c r="HU57" s="219"/>
      <c r="HW57" s="224"/>
      <c r="IB57" s="222"/>
      <c r="II57" s="213"/>
      <c r="IO57" s="219"/>
      <c r="IQ57" s="224"/>
      <c r="IV57" s="222"/>
    </row>
    <row r="58" spans="2:262" s="217" customFormat="1" ht="13.5" customHeight="1" x14ac:dyDescent="0.25">
      <c r="B58" s="179"/>
      <c r="C58" s="213"/>
      <c r="E58" s="185"/>
      <c r="F58" s="218"/>
      <c r="G58" s="219"/>
      <c r="H58" s="179"/>
      <c r="I58" s="218"/>
      <c r="J58" s="219"/>
      <c r="K58" s="185"/>
      <c r="L58" s="219"/>
      <c r="M58" s="219"/>
      <c r="P58" s="222"/>
      <c r="Q58" s="185"/>
      <c r="R58" s="219"/>
      <c r="S58" s="219"/>
      <c r="U58" s="219"/>
      <c r="V58" s="219"/>
      <c r="W58" s="213"/>
      <c r="Y58" s="185"/>
      <c r="Z58" s="218"/>
      <c r="AA58" s="218"/>
      <c r="AB58" s="179"/>
      <c r="AC58" s="218"/>
      <c r="AD58" s="218"/>
      <c r="AE58" s="185"/>
      <c r="AF58" s="219"/>
      <c r="AG58" s="219"/>
      <c r="AJ58" s="222"/>
      <c r="AK58" s="185"/>
      <c r="AM58" s="219"/>
      <c r="AO58" s="219"/>
      <c r="AP58" s="219"/>
      <c r="AQ58" s="213"/>
      <c r="AS58" s="185"/>
      <c r="AT58" s="218"/>
      <c r="AU58" s="218"/>
      <c r="AV58" s="179"/>
      <c r="AW58" s="218"/>
      <c r="AX58" s="218"/>
      <c r="AY58" s="185"/>
      <c r="AZ58" s="219"/>
      <c r="BA58" s="219"/>
      <c r="BD58" s="222"/>
      <c r="BE58" s="185"/>
      <c r="BF58" s="219"/>
      <c r="BG58" s="219"/>
      <c r="BI58" s="219"/>
      <c r="BJ58" s="219"/>
      <c r="BK58" s="213"/>
      <c r="BM58" s="185"/>
      <c r="BN58" s="218"/>
      <c r="BO58" s="218"/>
      <c r="BP58" s="179"/>
      <c r="BQ58" s="218"/>
      <c r="BR58" s="218"/>
      <c r="BS58" s="185"/>
      <c r="BT58" s="219"/>
      <c r="BU58" s="219"/>
      <c r="BX58" s="222"/>
      <c r="BY58" s="185"/>
      <c r="BZ58" s="219"/>
      <c r="CA58" s="219"/>
      <c r="CC58" s="219"/>
      <c r="CD58" s="219"/>
      <c r="CE58" s="185"/>
      <c r="CG58" s="185"/>
      <c r="CH58" s="218"/>
      <c r="CI58" s="218"/>
      <c r="CJ58" s="179"/>
      <c r="CK58" s="218"/>
      <c r="CL58" s="218"/>
      <c r="CM58" s="185"/>
      <c r="CN58" s="219"/>
      <c r="CO58" s="219"/>
      <c r="CR58" s="222"/>
      <c r="CS58" s="185"/>
      <c r="CT58" s="219"/>
      <c r="CU58" s="219"/>
      <c r="CW58" s="219"/>
      <c r="CX58" s="219"/>
      <c r="CY58" s="213"/>
      <c r="DA58" s="185"/>
      <c r="DB58" s="218"/>
      <c r="DC58" s="218"/>
      <c r="DD58" s="179"/>
      <c r="DE58" s="218"/>
      <c r="DF58" s="218"/>
      <c r="DG58" s="185"/>
      <c r="DH58" s="219"/>
      <c r="DI58" s="219"/>
      <c r="DL58" s="222"/>
      <c r="DM58" s="185"/>
      <c r="DN58" s="219"/>
      <c r="DO58" s="219"/>
      <c r="DQ58" s="219"/>
      <c r="DR58" s="219"/>
      <c r="DS58" s="213"/>
      <c r="DU58" s="185"/>
      <c r="DV58" s="218"/>
      <c r="DW58" s="218"/>
      <c r="DX58" s="179"/>
      <c r="DY58" s="218"/>
      <c r="DZ58" s="218"/>
      <c r="EA58" s="185"/>
      <c r="EC58" s="223"/>
      <c r="EF58" s="222"/>
      <c r="EG58" s="185"/>
      <c r="EH58" s="219"/>
      <c r="EI58" s="219"/>
      <c r="EK58" s="219"/>
      <c r="EL58" s="219"/>
      <c r="EM58" s="213"/>
      <c r="EO58" s="185"/>
      <c r="EP58" s="218"/>
      <c r="EQ58" s="218"/>
      <c r="ER58" s="179"/>
      <c r="ES58" s="218"/>
      <c r="ET58" s="218"/>
      <c r="EU58" s="185"/>
      <c r="EV58" s="219"/>
      <c r="EW58" s="219"/>
      <c r="EZ58" s="222"/>
      <c r="FA58" s="185"/>
      <c r="FB58" s="219"/>
      <c r="FC58" s="219"/>
      <c r="FE58" s="219"/>
      <c r="FF58" s="219"/>
      <c r="FG58" s="213"/>
      <c r="FI58" s="185"/>
      <c r="FJ58" s="218"/>
      <c r="FK58" s="218"/>
      <c r="FL58" s="179"/>
      <c r="FM58" s="218"/>
      <c r="FN58" s="218"/>
      <c r="FO58" s="185"/>
      <c r="FP58" s="219"/>
      <c r="FQ58" s="219"/>
      <c r="FT58" s="222"/>
      <c r="FU58" s="185"/>
      <c r="FV58" s="219"/>
      <c r="FW58" s="219"/>
      <c r="FY58" s="219"/>
      <c r="FZ58" s="219"/>
      <c r="GA58" s="213"/>
      <c r="GG58" s="219"/>
      <c r="GI58" s="224"/>
      <c r="GN58" s="222"/>
      <c r="GU58" s="213"/>
      <c r="HA58" s="219"/>
      <c r="HC58" s="224"/>
      <c r="HH58" s="222"/>
      <c r="HO58" s="213"/>
      <c r="HU58" s="219"/>
      <c r="HW58" s="224"/>
      <c r="IB58" s="222"/>
      <c r="II58" s="213"/>
      <c r="IO58" s="219"/>
      <c r="IQ58" s="224"/>
      <c r="IV58" s="222"/>
    </row>
    <row r="59" spans="2:262" s="217" customFormat="1" ht="13.5" customHeight="1" x14ac:dyDescent="0.25">
      <c r="B59" s="179"/>
      <c r="C59" s="213"/>
      <c r="E59" s="185"/>
      <c r="F59" s="218"/>
      <c r="G59" s="219"/>
      <c r="H59" s="179"/>
      <c r="I59" s="218"/>
      <c r="J59" s="219"/>
      <c r="K59" s="185"/>
      <c r="L59" s="219"/>
      <c r="M59" s="219"/>
      <c r="P59" s="222"/>
      <c r="Q59" s="185"/>
      <c r="R59" s="219"/>
      <c r="S59" s="219"/>
      <c r="U59" s="219"/>
      <c r="V59" s="219"/>
      <c r="W59" s="213"/>
      <c r="Y59" s="185"/>
      <c r="Z59" s="218"/>
      <c r="AA59" s="218"/>
      <c r="AB59" s="179"/>
      <c r="AC59" s="218"/>
      <c r="AD59" s="218"/>
      <c r="AE59" s="185"/>
      <c r="AF59" s="219"/>
      <c r="AG59" s="219"/>
      <c r="AJ59" s="222"/>
      <c r="AK59" s="185"/>
      <c r="AM59" s="219"/>
      <c r="AO59" s="219"/>
      <c r="AP59" s="219"/>
      <c r="AQ59" s="213"/>
      <c r="AS59" s="185"/>
      <c r="AT59" s="218"/>
      <c r="AU59" s="218"/>
      <c r="AV59" s="179"/>
      <c r="AW59" s="218"/>
      <c r="AX59" s="218"/>
      <c r="AY59" s="185"/>
      <c r="AZ59" s="219"/>
      <c r="BA59" s="219"/>
      <c r="BD59" s="222"/>
      <c r="BE59" s="185"/>
      <c r="BF59" s="219"/>
      <c r="BG59" s="219"/>
      <c r="BI59" s="219"/>
      <c r="BJ59" s="219"/>
      <c r="BK59" s="213"/>
      <c r="BM59" s="185"/>
      <c r="BN59" s="218"/>
      <c r="BO59" s="218"/>
      <c r="BP59" s="179"/>
      <c r="BQ59" s="218"/>
      <c r="BR59" s="218"/>
      <c r="BS59" s="185"/>
      <c r="BT59" s="219"/>
      <c r="BU59" s="219"/>
      <c r="BX59" s="222"/>
      <c r="BY59" s="185"/>
      <c r="BZ59" s="219"/>
      <c r="CA59" s="219"/>
      <c r="CC59" s="219"/>
      <c r="CD59" s="219"/>
      <c r="CE59" s="185"/>
      <c r="CG59" s="185"/>
      <c r="CH59" s="218"/>
      <c r="CI59" s="218"/>
      <c r="CJ59" s="179"/>
      <c r="CK59" s="218"/>
      <c r="CL59" s="218"/>
      <c r="CM59" s="185"/>
      <c r="CN59" s="219"/>
      <c r="CO59" s="219"/>
      <c r="CR59" s="222"/>
      <c r="CS59" s="185"/>
      <c r="CT59" s="219"/>
      <c r="CU59" s="219"/>
      <c r="CW59" s="219"/>
      <c r="CX59" s="219"/>
      <c r="CY59" s="213"/>
      <c r="DA59" s="185"/>
      <c r="DB59" s="218"/>
      <c r="DC59" s="218"/>
      <c r="DD59" s="179"/>
      <c r="DE59" s="218"/>
      <c r="DF59" s="218"/>
      <c r="DG59" s="185"/>
      <c r="DH59" s="219"/>
      <c r="DI59" s="219"/>
      <c r="DL59" s="222"/>
      <c r="DM59" s="185"/>
      <c r="DN59" s="219"/>
      <c r="DO59" s="219"/>
      <c r="DQ59" s="219"/>
      <c r="DR59" s="219"/>
      <c r="DS59" s="213"/>
      <c r="DU59" s="185"/>
      <c r="DV59" s="218"/>
      <c r="DW59" s="218"/>
      <c r="DX59" s="179"/>
      <c r="DY59" s="218"/>
      <c r="DZ59" s="218"/>
      <c r="EA59" s="185"/>
      <c r="EC59" s="223"/>
      <c r="EF59" s="222"/>
      <c r="EG59" s="185"/>
      <c r="EH59" s="219"/>
      <c r="EI59" s="219"/>
      <c r="EK59" s="219"/>
      <c r="EL59" s="219"/>
      <c r="EM59" s="213"/>
      <c r="EO59" s="185"/>
      <c r="EP59" s="218"/>
      <c r="EQ59" s="218"/>
      <c r="ER59" s="179"/>
      <c r="ES59" s="218"/>
      <c r="ET59" s="218"/>
      <c r="EU59" s="185"/>
      <c r="EV59" s="219"/>
      <c r="EW59" s="219"/>
      <c r="EZ59" s="222"/>
      <c r="FA59" s="185"/>
      <c r="FB59" s="219"/>
      <c r="FC59" s="219"/>
      <c r="FE59" s="219"/>
      <c r="FF59" s="219"/>
      <c r="FG59" s="213"/>
      <c r="FI59" s="185"/>
      <c r="FJ59" s="218"/>
      <c r="FK59" s="218"/>
      <c r="FL59" s="179"/>
      <c r="FM59" s="218"/>
      <c r="FN59" s="218"/>
      <c r="FO59" s="185"/>
      <c r="FP59" s="219"/>
      <c r="FQ59" s="219"/>
      <c r="FT59" s="222"/>
      <c r="FU59" s="185"/>
      <c r="FV59" s="219"/>
      <c r="FW59" s="219"/>
      <c r="FY59" s="219"/>
      <c r="FZ59" s="219"/>
      <c r="GA59" s="213"/>
      <c r="GG59" s="219"/>
      <c r="GI59" s="224"/>
      <c r="GN59" s="222"/>
      <c r="GU59" s="213"/>
      <c r="HA59" s="219"/>
      <c r="HC59" s="224"/>
      <c r="HH59" s="222"/>
      <c r="HO59" s="213"/>
      <c r="HU59" s="219"/>
      <c r="HW59" s="224"/>
      <c r="IB59" s="222"/>
      <c r="II59" s="213"/>
      <c r="IO59" s="219"/>
      <c r="IQ59" s="224"/>
      <c r="IV59" s="222"/>
    </row>
    <row r="60" spans="2:262" s="217" customFormat="1" ht="13.5" customHeight="1" x14ac:dyDescent="0.25">
      <c r="B60" s="179"/>
      <c r="C60" s="213"/>
      <c r="E60" s="185"/>
      <c r="F60" s="218"/>
      <c r="G60" s="219"/>
      <c r="H60" s="179"/>
      <c r="I60" s="218"/>
      <c r="J60" s="219"/>
      <c r="K60" s="185"/>
      <c r="L60" s="219"/>
      <c r="M60" s="219"/>
      <c r="P60" s="222"/>
      <c r="Q60" s="185"/>
      <c r="R60" s="219"/>
      <c r="S60" s="219"/>
      <c r="U60" s="219"/>
      <c r="V60" s="219"/>
      <c r="W60" s="213"/>
      <c r="Y60" s="185"/>
      <c r="Z60" s="218"/>
      <c r="AA60" s="218"/>
      <c r="AB60" s="179"/>
      <c r="AC60" s="218"/>
      <c r="AD60" s="218"/>
      <c r="AE60" s="185"/>
      <c r="AF60" s="219"/>
      <c r="AG60" s="219"/>
      <c r="AJ60" s="222"/>
      <c r="AK60" s="185"/>
      <c r="AM60" s="219"/>
      <c r="AO60" s="219"/>
      <c r="AP60" s="219"/>
      <c r="AQ60" s="213"/>
      <c r="AS60" s="185"/>
      <c r="AT60" s="218"/>
      <c r="AU60" s="218"/>
      <c r="AV60" s="179"/>
      <c r="AW60" s="218"/>
      <c r="AX60" s="218"/>
      <c r="AY60" s="185"/>
      <c r="AZ60" s="219"/>
      <c r="BA60" s="219"/>
      <c r="BD60" s="222"/>
      <c r="BE60" s="185"/>
      <c r="BF60" s="219"/>
      <c r="BG60" s="219"/>
      <c r="BI60" s="219"/>
      <c r="BJ60" s="219"/>
      <c r="BK60" s="213"/>
      <c r="BM60" s="185"/>
      <c r="BN60" s="218"/>
      <c r="BO60" s="218"/>
      <c r="BP60" s="179"/>
      <c r="BQ60" s="218"/>
      <c r="BR60" s="218"/>
      <c r="BS60" s="185"/>
      <c r="BT60" s="219"/>
      <c r="BU60" s="219"/>
      <c r="BX60" s="222"/>
      <c r="BY60" s="185"/>
      <c r="BZ60" s="219"/>
      <c r="CA60" s="219"/>
      <c r="CC60" s="219"/>
      <c r="CD60" s="219"/>
      <c r="CE60" s="185"/>
      <c r="CG60" s="185"/>
      <c r="CH60" s="218"/>
      <c r="CI60" s="218"/>
      <c r="CJ60" s="179"/>
      <c r="CK60" s="218"/>
      <c r="CL60" s="218"/>
      <c r="CM60" s="185"/>
      <c r="CN60" s="219"/>
      <c r="CO60" s="219"/>
      <c r="CR60" s="222"/>
      <c r="CS60" s="185"/>
      <c r="CT60" s="219"/>
      <c r="CU60" s="219"/>
      <c r="CW60" s="219"/>
      <c r="CX60" s="219"/>
      <c r="CY60" s="213"/>
      <c r="DA60" s="185"/>
      <c r="DB60" s="218"/>
      <c r="DC60" s="218"/>
      <c r="DD60" s="179"/>
      <c r="DE60" s="218"/>
      <c r="DF60" s="218"/>
      <c r="DG60" s="185"/>
      <c r="DH60" s="219"/>
      <c r="DI60" s="219"/>
      <c r="DL60" s="222"/>
      <c r="DM60" s="185"/>
      <c r="DN60" s="219"/>
      <c r="DO60" s="219"/>
      <c r="DQ60" s="219"/>
      <c r="DR60" s="219"/>
      <c r="DS60" s="213"/>
      <c r="DU60" s="185"/>
      <c r="DV60" s="218"/>
      <c r="DW60" s="218"/>
      <c r="DX60" s="179"/>
      <c r="DY60" s="218"/>
      <c r="DZ60" s="218"/>
      <c r="EA60" s="185"/>
      <c r="EC60" s="223"/>
      <c r="EF60" s="222"/>
      <c r="EG60" s="185"/>
      <c r="EH60" s="219"/>
      <c r="EI60" s="219"/>
      <c r="EK60" s="219"/>
      <c r="EL60" s="219"/>
      <c r="EM60" s="213"/>
      <c r="EO60" s="185"/>
      <c r="EP60" s="218"/>
      <c r="EQ60" s="218"/>
      <c r="ER60" s="179"/>
      <c r="ES60" s="218"/>
      <c r="ET60" s="218"/>
      <c r="EU60" s="185"/>
      <c r="EV60" s="219"/>
      <c r="EW60" s="219"/>
      <c r="EZ60" s="222"/>
      <c r="FA60" s="185"/>
      <c r="FB60" s="219"/>
      <c r="FC60" s="219"/>
      <c r="FE60" s="219"/>
      <c r="FF60" s="219"/>
      <c r="FG60" s="213"/>
      <c r="FI60" s="185"/>
      <c r="FJ60" s="218"/>
      <c r="FK60" s="218"/>
      <c r="FL60" s="179"/>
      <c r="FM60" s="218"/>
      <c r="FN60" s="218"/>
      <c r="FO60" s="185"/>
      <c r="FP60" s="219"/>
      <c r="FQ60" s="219"/>
      <c r="FT60" s="222"/>
      <c r="FU60" s="185"/>
      <c r="FV60" s="219"/>
      <c r="FW60" s="219"/>
      <c r="FY60" s="219"/>
      <c r="FZ60" s="219"/>
      <c r="GA60" s="213"/>
      <c r="GG60" s="219"/>
      <c r="GI60" s="224"/>
      <c r="GN60" s="222"/>
      <c r="GU60" s="213"/>
      <c r="HA60" s="219"/>
      <c r="HC60" s="224"/>
      <c r="HH60" s="222"/>
      <c r="HO60" s="213"/>
      <c r="HU60" s="219"/>
      <c r="HW60" s="224"/>
      <c r="IB60" s="222"/>
      <c r="II60" s="213"/>
      <c r="IO60" s="219"/>
      <c r="IQ60" s="224"/>
      <c r="IV60" s="222"/>
    </row>
    <row r="61" spans="2:262" s="217" customFormat="1" ht="13.5" customHeight="1" x14ac:dyDescent="0.25">
      <c r="B61" s="179"/>
      <c r="C61" s="213"/>
      <c r="E61" s="185"/>
      <c r="F61" s="218"/>
      <c r="G61" s="219"/>
      <c r="H61" s="179"/>
      <c r="I61" s="218"/>
      <c r="J61" s="219"/>
      <c r="K61" s="185"/>
      <c r="L61" s="219"/>
      <c r="M61" s="219"/>
      <c r="P61" s="222"/>
      <c r="Q61" s="185"/>
      <c r="R61" s="219"/>
      <c r="S61" s="219"/>
      <c r="U61" s="219"/>
      <c r="V61" s="219"/>
      <c r="W61" s="213"/>
      <c r="Y61" s="185"/>
      <c r="Z61" s="218"/>
      <c r="AA61" s="218"/>
      <c r="AB61" s="179"/>
      <c r="AC61" s="218"/>
      <c r="AD61" s="218"/>
      <c r="AE61" s="185"/>
      <c r="AF61" s="219"/>
      <c r="AG61" s="219"/>
      <c r="AJ61" s="222"/>
      <c r="AK61" s="185"/>
      <c r="AM61" s="219"/>
      <c r="AO61" s="219"/>
      <c r="AP61" s="219"/>
      <c r="AQ61" s="213"/>
      <c r="AS61" s="185"/>
      <c r="AT61" s="218"/>
      <c r="AU61" s="218"/>
      <c r="AV61" s="179"/>
      <c r="AW61" s="218"/>
      <c r="AX61" s="218"/>
      <c r="AY61" s="185"/>
      <c r="AZ61" s="219"/>
      <c r="BA61" s="219"/>
      <c r="BD61" s="222"/>
      <c r="BE61" s="185"/>
      <c r="BF61" s="219"/>
      <c r="BG61" s="219"/>
      <c r="BI61" s="219"/>
      <c r="BJ61" s="219"/>
      <c r="BK61" s="213"/>
      <c r="BM61" s="185"/>
      <c r="BN61" s="218"/>
      <c r="BO61" s="218"/>
      <c r="BP61" s="179"/>
      <c r="BQ61" s="218"/>
      <c r="BR61" s="218"/>
      <c r="BS61" s="185"/>
      <c r="BT61" s="219"/>
      <c r="BU61" s="219"/>
      <c r="BX61" s="222"/>
      <c r="BY61" s="185"/>
      <c r="BZ61" s="219"/>
      <c r="CA61" s="219"/>
      <c r="CC61" s="219"/>
      <c r="CD61" s="219"/>
      <c r="CE61" s="185"/>
      <c r="CG61" s="185"/>
      <c r="CH61" s="218"/>
      <c r="CI61" s="218"/>
      <c r="CJ61" s="179"/>
      <c r="CK61" s="218"/>
      <c r="CL61" s="218"/>
      <c r="CM61" s="185"/>
      <c r="CN61" s="219"/>
      <c r="CO61" s="219"/>
      <c r="CR61" s="222"/>
      <c r="CS61" s="185"/>
      <c r="CT61" s="219"/>
      <c r="CU61" s="219"/>
      <c r="CW61" s="219"/>
      <c r="CX61" s="219"/>
      <c r="CY61" s="213"/>
      <c r="DA61" s="185"/>
      <c r="DB61" s="218"/>
      <c r="DC61" s="218"/>
      <c r="DD61" s="179"/>
      <c r="DE61" s="218"/>
      <c r="DF61" s="218"/>
      <c r="DG61" s="185"/>
      <c r="DH61" s="219"/>
      <c r="DI61" s="219"/>
      <c r="DL61" s="222"/>
      <c r="DM61" s="185"/>
      <c r="DN61" s="219"/>
      <c r="DO61" s="219"/>
      <c r="DQ61" s="219"/>
      <c r="DR61" s="219"/>
      <c r="DS61" s="213"/>
      <c r="DU61" s="185"/>
      <c r="DV61" s="218"/>
      <c r="DW61" s="218"/>
      <c r="DX61" s="179"/>
      <c r="DY61" s="218"/>
      <c r="DZ61" s="218"/>
      <c r="EA61" s="185"/>
      <c r="EC61" s="223"/>
      <c r="EF61" s="222"/>
      <c r="EG61" s="185"/>
      <c r="EH61" s="219"/>
      <c r="EI61" s="219"/>
      <c r="EK61" s="219"/>
      <c r="EL61" s="219"/>
      <c r="EM61" s="213"/>
      <c r="EO61" s="185"/>
      <c r="EP61" s="218"/>
      <c r="EQ61" s="218"/>
      <c r="ER61" s="179"/>
      <c r="ES61" s="218"/>
      <c r="ET61" s="218"/>
      <c r="EU61" s="185"/>
      <c r="EV61" s="219"/>
      <c r="EW61" s="219"/>
      <c r="EZ61" s="222"/>
      <c r="FA61" s="185"/>
      <c r="FB61" s="219"/>
      <c r="FC61" s="219"/>
      <c r="FE61" s="219"/>
      <c r="FF61" s="219"/>
      <c r="FG61" s="213"/>
      <c r="FI61" s="185"/>
      <c r="FJ61" s="218"/>
      <c r="FK61" s="218"/>
      <c r="FL61" s="179"/>
      <c r="FM61" s="218"/>
      <c r="FN61" s="218"/>
      <c r="FO61" s="185"/>
      <c r="FP61" s="219"/>
      <c r="FQ61" s="219"/>
      <c r="FT61" s="222"/>
      <c r="FU61" s="185"/>
      <c r="FV61" s="219"/>
      <c r="FW61" s="219"/>
      <c r="FY61" s="219"/>
      <c r="FZ61" s="219"/>
      <c r="GA61" s="213"/>
      <c r="GG61" s="219"/>
      <c r="GI61" s="224"/>
      <c r="GN61" s="222"/>
      <c r="GU61" s="213"/>
      <c r="HA61" s="219"/>
      <c r="HC61" s="224"/>
      <c r="HH61" s="222"/>
      <c r="HO61" s="213"/>
      <c r="HU61" s="219"/>
      <c r="HW61" s="224"/>
      <c r="IB61" s="222"/>
      <c r="II61" s="213"/>
      <c r="IO61" s="219"/>
      <c r="IQ61" s="224"/>
      <c r="IV61" s="222"/>
    </row>
    <row r="62" spans="2:262" s="217" customFormat="1" ht="13.5" customHeight="1" x14ac:dyDescent="0.25">
      <c r="B62" s="179"/>
      <c r="C62" s="213"/>
      <c r="E62" s="185"/>
      <c r="F62" s="218"/>
      <c r="G62" s="219"/>
      <c r="H62" s="179"/>
      <c r="I62" s="218"/>
      <c r="J62" s="219"/>
      <c r="K62" s="185"/>
      <c r="L62" s="219"/>
      <c r="M62" s="219"/>
      <c r="P62" s="222"/>
      <c r="Q62" s="185"/>
      <c r="R62" s="219"/>
      <c r="S62" s="219"/>
      <c r="U62" s="219"/>
      <c r="V62" s="219"/>
      <c r="W62" s="213"/>
      <c r="Y62" s="185"/>
      <c r="Z62" s="218"/>
      <c r="AA62" s="218"/>
      <c r="AB62" s="179"/>
      <c r="AC62" s="218"/>
      <c r="AD62" s="218"/>
      <c r="AE62" s="185"/>
      <c r="AF62" s="219"/>
      <c r="AG62" s="219"/>
      <c r="AJ62" s="222"/>
      <c r="AK62" s="185"/>
      <c r="AM62" s="219"/>
      <c r="AO62" s="219"/>
      <c r="AP62" s="219"/>
      <c r="AQ62" s="213"/>
      <c r="AS62" s="185"/>
      <c r="AT62" s="218"/>
      <c r="AU62" s="218"/>
      <c r="AV62" s="179"/>
      <c r="AW62" s="218"/>
      <c r="AX62" s="218"/>
      <c r="AY62" s="185"/>
      <c r="AZ62" s="219"/>
      <c r="BA62" s="219"/>
      <c r="BD62" s="222"/>
      <c r="BE62" s="185"/>
      <c r="BF62" s="219"/>
      <c r="BG62" s="219"/>
      <c r="BI62" s="219"/>
      <c r="BJ62" s="219"/>
      <c r="BK62" s="213"/>
      <c r="BM62" s="185"/>
      <c r="BN62" s="218"/>
      <c r="BO62" s="218"/>
      <c r="BP62" s="179"/>
      <c r="BQ62" s="218"/>
      <c r="BR62" s="218"/>
      <c r="BS62" s="185"/>
      <c r="BT62" s="219"/>
      <c r="BU62" s="219"/>
      <c r="BX62" s="222"/>
      <c r="BY62" s="185"/>
      <c r="BZ62" s="219"/>
      <c r="CA62" s="219"/>
      <c r="CC62" s="219"/>
      <c r="CD62" s="219"/>
      <c r="CE62" s="185"/>
      <c r="CG62" s="185"/>
      <c r="CH62" s="218"/>
      <c r="CI62" s="218"/>
      <c r="CJ62" s="179"/>
      <c r="CK62" s="218"/>
      <c r="CL62" s="218"/>
      <c r="CM62" s="185"/>
      <c r="CN62" s="219"/>
      <c r="CO62" s="219"/>
      <c r="CR62" s="222"/>
      <c r="CS62" s="185"/>
      <c r="CT62" s="219"/>
      <c r="CU62" s="219"/>
      <c r="CW62" s="219"/>
      <c r="CX62" s="219"/>
      <c r="CY62" s="213"/>
      <c r="DA62" s="185"/>
      <c r="DB62" s="218"/>
      <c r="DC62" s="218"/>
      <c r="DD62" s="179"/>
      <c r="DE62" s="218"/>
      <c r="DF62" s="218"/>
      <c r="DG62" s="185"/>
      <c r="DH62" s="219"/>
      <c r="DI62" s="219"/>
      <c r="DL62" s="222"/>
      <c r="DM62" s="185"/>
      <c r="DN62" s="219"/>
      <c r="DO62" s="219"/>
      <c r="DQ62" s="219"/>
      <c r="DR62" s="219"/>
      <c r="DS62" s="213"/>
      <c r="DU62" s="185"/>
      <c r="DV62" s="218"/>
      <c r="DW62" s="218"/>
      <c r="DX62" s="179"/>
      <c r="DY62" s="218"/>
      <c r="DZ62" s="218"/>
      <c r="EA62" s="185"/>
      <c r="EC62" s="223"/>
      <c r="EF62" s="222"/>
      <c r="EG62" s="185"/>
      <c r="EH62" s="219"/>
      <c r="EI62" s="219"/>
      <c r="EK62" s="219"/>
      <c r="EL62" s="219"/>
      <c r="EM62" s="213"/>
      <c r="EO62" s="185"/>
      <c r="EP62" s="218"/>
      <c r="EQ62" s="218"/>
      <c r="ER62" s="179"/>
      <c r="ES62" s="218"/>
      <c r="ET62" s="218"/>
      <c r="EU62" s="185"/>
      <c r="EV62" s="219"/>
      <c r="EW62" s="219"/>
      <c r="EZ62" s="222"/>
      <c r="FA62" s="185"/>
      <c r="FB62" s="219"/>
      <c r="FC62" s="219"/>
      <c r="FE62" s="219"/>
      <c r="FF62" s="219"/>
      <c r="FG62" s="213"/>
      <c r="FI62" s="185"/>
      <c r="FJ62" s="218"/>
      <c r="FK62" s="218"/>
      <c r="FL62" s="179"/>
      <c r="FM62" s="218"/>
      <c r="FN62" s="218"/>
      <c r="FO62" s="185"/>
      <c r="FP62" s="219"/>
      <c r="FQ62" s="219"/>
      <c r="FT62" s="222"/>
      <c r="FU62" s="185"/>
      <c r="FV62" s="219"/>
      <c r="FW62" s="219"/>
      <c r="FY62" s="219"/>
      <c r="FZ62" s="219"/>
      <c r="GA62" s="213"/>
      <c r="GG62" s="219"/>
      <c r="GI62" s="224"/>
      <c r="GN62" s="222"/>
      <c r="GU62" s="213"/>
      <c r="HA62" s="219"/>
      <c r="HC62" s="224"/>
      <c r="HH62" s="222"/>
      <c r="HO62" s="213"/>
      <c r="HU62" s="219"/>
      <c r="HW62" s="224"/>
      <c r="IB62" s="222"/>
      <c r="II62" s="213"/>
      <c r="IO62" s="219"/>
      <c r="IQ62" s="224"/>
      <c r="IV62" s="222"/>
    </row>
    <row r="63" spans="2:262" s="217" customFormat="1" ht="13.5" customHeight="1" x14ac:dyDescent="0.25">
      <c r="B63" s="179"/>
      <c r="C63" s="213"/>
      <c r="E63" s="185"/>
      <c r="F63" s="218"/>
      <c r="G63" s="219"/>
      <c r="H63" s="179"/>
      <c r="I63" s="218"/>
      <c r="J63" s="219"/>
      <c r="K63" s="185"/>
      <c r="L63" s="219"/>
      <c r="M63" s="219"/>
      <c r="P63" s="222"/>
      <c r="Q63" s="185"/>
      <c r="R63" s="219"/>
      <c r="S63" s="219"/>
      <c r="U63" s="219"/>
      <c r="V63" s="219"/>
      <c r="W63" s="213"/>
      <c r="Y63" s="185"/>
      <c r="Z63" s="218"/>
      <c r="AA63" s="218"/>
      <c r="AB63" s="179"/>
      <c r="AC63" s="218"/>
      <c r="AD63" s="218"/>
      <c r="AE63" s="185"/>
      <c r="AF63" s="219"/>
      <c r="AG63" s="219"/>
      <c r="AJ63" s="222"/>
      <c r="AK63" s="185"/>
      <c r="AM63" s="219"/>
      <c r="AO63" s="219"/>
      <c r="AP63" s="219"/>
      <c r="AQ63" s="213"/>
      <c r="AS63" s="185"/>
      <c r="AT63" s="218"/>
      <c r="AU63" s="218"/>
      <c r="AV63" s="179"/>
      <c r="AW63" s="218"/>
      <c r="AX63" s="218"/>
      <c r="AY63" s="185"/>
      <c r="AZ63" s="219"/>
      <c r="BA63" s="219"/>
      <c r="BD63" s="222"/>
      <c r="BE63" s="185"/>
      <c r="BF63" s="219"/>
      <c r="BG63" s="219"/>
      <c r="BI63" s="219"/>
      <c r="BJ63" s="219"/>
      <c r="BK63" s="213"/>
      <c r="BM63" s="185"/>
      <c r="BN63" s="218"/>
      <c r="BO63" s="218"/>
      <c r="BP63" s="179"/>
      <c r="BQ63" s="218"/>
      <c r="BR63" s="218"/>
      <c r="BS63" s="185"/>
      <c r="BT63" s="219"/>
      <c r="BU63" s="219"/>
      <c r="BX63" s="222"/>
      <c r="BY63" s="185"/>
      <c r="BZ63" s="219"/>
      <c r="CA63" s="219"/>
      <c r="CC63" s="219"/>
      <c r="CD63" s="219"/>
      <c r="CE63" s="185"/>
      <c r="CG63" s="185"/>
      <c r="CH63" s="218"/>
      <c r="CI63" s="218"/>
      <c r="CJ63" s="179"/>
      <c r="CK63" s="218"/>
      <c r="CL63" s="218"/>
      <c r="CM63" s="185"/>
      <c r="CN63" s="219"/>
      <c r="CO63" s="219"/>
      <c r="CR63" s="222"/>
      <c r="CS63" s="185"/>
      <c r="CT63" s="219"/>
      <c r="CU63" s="219"/>
      <c r="CW63" s="219"/>
      <c r="CX63" s="219"/>
      <c r="CY63" s="213"/>
      <c r="DA63" s="185"/>
      <c r="DB63" s="218"/>
      <c r="DC63" s="218"/>
      <c r="DD63" s="179"/>
      <c r="DE63" s="218"/>
      <c r="DF63" s="218"/>
      <c r="DG63" s="185"/>
      <c r="DH63" s="219"/>
      <c r="DI63" s="219"/>
      <c r="DL63" s="222"/>
      <c r="DM63" s="185"/>
      <c r="DN63" s="219"/>
      <c r="DO63" s="219"/>
      <c r="DQ63" s="219"/>
      <c r="DR63" s="219"/>
      <c r="DS63" s="213"/>
      <c r="DU63" s="185"/>
      <c r="DV63" s="218"/>
      <c r="DW63" s="218"/>
      <c r="DX63" s="179"/>
      <c r="DY63" s="218"/>
      <c r="DZ63" s="218"/>
      <c r="EA63" s="185"/>
      <c r="EC63" s="223"/>
      <c r="EF63" s="222"/>
      <c r="EG63" s="185"/>
      <c r="EH63" s="219"/>
      <c r="EI63" s="219"/>
      <c r="EK63" s="219"/>
      <c r="EL63" s="219"/>
      <c r="EM63" s="213"/>
      <c r="EO63" s="185"/>
      <c r="EP63" s="218"/>
      <c r="EQ63" s="218"/>
      <c r="ER63" s="179"/>
      <c r="ES63" s="218"/>
      <c r="ET63" s="218"/>
      <c r="EU63" s="185"/>
      <c r="EV63" s="219"/>
      <c r="EW63" s="219"/>
      <c r="EZ63" s="222"/>
      <c r="FA63" s="185"/>
      <c r="FB63" s="219"/>
      <c r="FC63" s="219"/>
      <c r="FE63" s="219"/>
      <c r="FF63" s="219"/>
      <c r="FG63" s="213"/>
      <c r="FI63" s="185"/>
      <c r="FJ63" s="218"/>
      <c r="FK63" s="218"/>
      <c r="FL63" s="179"/>
      <c r="FM63" s="218"/>
      <c r="FN63" s="218"/>
      <c r="FO63" s="185"/>
      <c r="FP63" s="219"/>
      <c r="FQ63" s="219"/>
      <c r="FT63" s="222"/>
      <c r="FU63" s="185"/>
      <c r="FV63" s="219"/>
      <c r="FW63" s="219"/>
      <c r="FY63" s="219"/>
      <c r="FZ63" s="219"/>
      <c r="GA63" s="213"/>
      <c r="GG63" s="219"/>
      <c r="GI63" s="224"/>
      <c r="GN63" s="222"/>
      <c r="GU63" s="213"/>
      <c r="HA63" s="219"/>
      <c r="HC63" s="224"/>
      <c r="HH63" s="222"/>
      <c r="HO63" s="213"/>
      <c r="HU63" s="219"/>
      <c r="HW63" s="224"/>
      <c r="IB63" s="222"/>
      <c r="II63" s="213"/>
      <c r="IO63" s="219"/>
      <c r="IQ63" s="224"/>
      <c r="IV63" s="222"/>
    </row>
    <row r="64" spans="2:262" s="217" customFormat="1" ht="13.5" customHeight="1" x14ac:dyDescent="0.25">
      <c r="B64" s="179"/>
      <c r="C64" s="213"/>
      <c r="E64" s="185"/>
      <c r="F64" s="218"/>
      <c r="G64" s="219"/>
      <c r="H64" s="179"/>
      <c r="I64" s="218"/>
      <c r="J64" s="219"/>
      <c r="K64" s="185"/>
      <c r="L64" s="219"/>
      <c r="M64" s="219"/>
      <c r="P64" s="222"/>
      <c r="Q64" s="185"/>
      <c r="R64" s="219"/>
      <c r="S64" s="219"/>
      <c r="U64" s="219"/>
      <c r="V64" s="219"/>
      <c r="W64" s="213"/>
      <c r="Y64" s="185"/>
      <c r="Z64" s="218"/>
      <c r="AA64" s="218"/>
      <c r="AB64" s="179"/>
      <c r="AC64" s="218"/>
      <c r="AD64" s="218"/>
      <c r="AE64" s="185"/>
      <c r="AF64" s="219"/>
      <c r="AG64" s="219"/>
      <c r="AJ64" s="222"/>
      <c r="AK64" s="185"/>
      <c r="AM64" s="219"/>
      <c r="AO64" s="219"/>
      <c r="AP64" s="219"/>
      <c r="AQ64" s="213"/>
      <c r="AS64" s="185"/>
      <c r="AT64" s="218"/>
      <c r="AU64" s="218"/>
      <c r="AV64" s="179"/>
      <c r="AW64" s="218"/>
      <c r="AX64" s="218"/>
      <c r="AY64" s="185"/>
      <c r="AZ64" s="219"/>
      <c r="BA64" s="219"/>
      <c r="BD64" s="222"/>
      <c r="BE64" s="185"/>
      <c r="BF64" s="219"/>
      <c r="BG64" s="219"/>
      <c r="BI64" s="219"/>
      <c r="BJ64" s="219"/>
      <c r="BK64" s="213"/>
      <c r="BM64" s="185"/>
      <c r="BN64" s="218"/>
      <c r="BO64" s="218"/>
      <c r="BP64" s="179"/>
      <c r="BQ64" s="218"/>
      <c r="BR64" s="218"/>
      <c r="BS64" s="185"/>
      <c r="BT64" s="219"/>
      <c r="BU64" s="219"/>
      <c r="BX64" s="222"/>
      <c r="BY64" s="185"/>
      <c r="BZ64" s="219"/>
      <c r="CA64" s="219"/>
      <c r="CC64" s="219"/>
      <c r="CD64" s="219"/>
      <c r="CE64" s="185"/>
      <c r="CG64" s="185"/>
      <c r="CH64" s="218"/>
      <c r="CI64" s="218"/>
      <c r="CJ64" s="179"/>
      <c r="CK64" s="218"/>
      <c r="CL64" s="218"/>
      <c r="CM64" s="185"/>
      <c r="CN64" s="219"/>
      <c r="CO64" s="219"/>
      <c r="CR64" s="222"/>
      <c r="CS64" s="185"/>
      <c r="CT64" s="219"/>
      <c r="CU64" s="219"/>
      <c r="CW64" s="219"/>
      <c r="CX64" s="219"/>
      <c r="CY64" s="213"/>
      <c r="DA64" s="185"/>
      <c r="DB64" s="218"/>
      <c r="DC64" s="218"/>
      <c r="DD64" s="179"/>
      <c r="DE64" s="218"/>
      <c r="DF64" s="218"/>
      <c r="DG64" s="185"/>
      <c r="DH64" s="219"/>
      <c r="DI64" s="219"/>
      <c r="DL64" s="222"/>
      <c r="DM64" s="185"/>
      <c r="DN64" s="219"/>
      <c r="DO64" s="219"/>
      <c r="DQ64" s="219"/>
      <c r="DR64" s="219"/>
      <c r="DS64" s="213"/>
      <c r="DU64" s="185"/>
      <c r="DV64" s="218"/>
      <c r="DW64" s="218"/>
      <c r="DX64" s="179"/>
      <c r="DY64" s="218"/>
      <c r="DZ64" s="218"/>
      <c r="EA64" s="185"/>
      <c r="EC64" s="223"/>
      <c r="EF64" s="222"/>
      <c r="EG64" s="185"/>
      <c r="EH64" s="219"/>
      <c r="EI64" s="219"/>
      <c r="EK64" s="219"/>
      <c r="EL64" s="219"/>
      <c r="EM64" s="213"/>
      <c r="EO64" s="185"/>
      <c r="EP64" s="218"/>
      <c r="EQ64" s="218"/>
      <c r="ER64" s="179"/>
      <c r="ES64" s="218"/>
      <c r="ET64" s="218"/>
      <c r="EU64" s="185"/>
      <c r="EV64" s="219"/>
      <c r="EW64" s="219"/>
      <c r="EZ64" s="222"/>
      <c r="FA64" s="185"/>
      <c r="FB64" s="219"/>
      <c r="FC64" s="219"/>
      <c r="FE64" s="219"/>
      <c r="FF64" s="219"/>
      <c r="FG64" s="213"/>
      <c r="FI64" s="185"/>
      <c r="FJ64" s="218"/>
      <c r="FK64" s="218"/>
      <c r="FL64" s="179"/>
      <c r="FM64" s="218"/>
      <c r="FN64" s="218"/>
      <c r="FO64" s="185"/>
      <c r="FP64" s="219"/>
      <c r="FQ64" s="219"/>
      <c r="FT64" s="222"/>
      <c r="FU64" s="185"/>
      <c r="FV64" s="219"/>
      <c r="FW64" s="219"/>
      <c r="FY64" s="219"/>
      <c r="FZ64" s="219"/>
      <c r="GA64" s="213"/>
      <c r="GG64" s="219"/>
      <c r="GI64" s="224"/>
      <c r="GN64" s="222"/>
      <c r="GU64" s="213"/>
      <c r="HA64" s="219"/>
      <c r="HC64" s="224"/>
      <c r="HH64" s="222"/>
      <c r="HO64" s="213"/>
      <c r="HU64" s="219"/>
      <c r="HW64" s="224"/>
      <c r="IB64" s="222"/>
      <c r="II64" s="213"/>
      <c r="IO64" s="219"/>
      <c r="IQ64" s="224"/>
      <c r="IV64" s="222"/>
    </row>
    <row r="65" spans="2:256" s="217" customFormat="1" ht="13.5" customHeight="1" x14ac:dyDescent="0.25">
      <c r="B65" s="179"/>
      <c r="C65" s="213"/>
      <c r="E65" s="185"/>
      <c r="F65" s="218"/>
      <c r="G65" s="219"/>
      <c r="H65" s="179"/>
      <c r="I65" s="218"/>
      <c r="J65" s="219"/>
      <c r="K65" s="185"/>
      <c r="L65" s="219"/>
      <c r="M65" s="219"/>
      <c r="P65" s="222"/>
      <c r="Q65" s="185"/>
      <c r="R65" s="219"/>
      <c r="S65" s="219"/>
      <c r="U65" s="219"/>
      <c r="V65" s="219"/>
      <c r="W65" s="213"/>
      <c r="Y65" s="185"/>
      <c r="Z65" s="218"/>
      <c r="AA65" s="218"/>
      <c r="AB65" s="179"/>
      <c r="AC65" s="218"/>
      <c r="AD65" s="218"/>
      <c r="AE65" s="185"/>
      <c r="AF65" s="219"/>
      <c r="AG65" s="219"/>
      <c r="AJ65" s="222"/>
      <c r="AK65" s="185"/>
      <c r="AM65" s="219"/>
      <c r="AO65" s="219"/>
      <c r="AP65" s="219"/>
      <c r="AQ65" s="213"/>
      <c r="AS65" s="185"/>
      <c r="AT65" s="218"/>
      <c r="AU65" s="218"/>
      <c r="AV65" s="179"/>
      <c r="AW65" s="218"/>
      <c r="AX65" s="218"/>
      <c r="AY65" s="185"/>
      <c r="AZ65" s="219"/>
      <c r="BA65" s="219"/>
      <c r="BD65" s="222"/>
      <c r="BE65" s="185"/>
      <c r="BF65" s="219"/>
      <c r="BG65" s="219"/>
      <c r="BI65" s="219"/>
      <c r="BJ65" s="219"/>
      <c r="BK65" s="213"/>
      <c r="BM65" s="185"/>
      <c r="BN65" s="218"/>
      <c r="BO65" s="218"/>
      <c r="BP65" s="179"/>
      <c r="BQ65" s="218"/>
      <c r="BR65" s="218"/>
      <c r="BS65" s="185"/>
      <c r="BT65" s="219"/>
      <c r="BU65" s="219"/>
      <c r="BX65" s="222"/>
      <c r="BY65" s="185"/>
      <c r="BZ65" s="219"/>
      <c r="CA65" s="219"/>
      <c r="CC65" s="219"/>
      <c r="CD65" s="219"/>
      <c r="CE65" s="185"/>
      <c r="CG65" s="185"/>
      <c r="CH65" s="218"/>
      <c r="CI65" s="218"/>
      <c r="CJ65" s="179"/>
      <c r="CK65" s="218"/>
      <c r="CL65" s="218"/>
      <c r="CM65" s="185"/>
      <c r="CN65" s="219"/>
      <c r="CO65" s="219"/>
      <c r="CR65" s="222"/>
      <c r="CS65" s="185"/>
      <c r="CT65" s="219"/>
      <c r="CU65" s="219"/>
      <c r="CW65" s="219"/>
      <c r="CX65" s="219"/>
      <c r="CY65" s="213"/>
      <c r="DA65" s="185"/>
      <c r="DB65" s="218"/>
      <c r="DC65" s="218"/>
      <c r="DD65" s="179"/>
      <c r="DE65" s="218"/>
      <c r="DF65" s="218"/>
      <c r="DG65" s="185"/>
      <c r="DH65" s="219"/>
      <c r="DI65" s="219"/>
      <c r="DL65" s="222"/>
      <c r="DM65" s="185"/>
      <c r="DN65" s="219"/>
      <c r="DO65" s="219"/>
      <c r="DQ65" s="219"/>
      <c r="DR65" s="219"/>
      <c r="DS65" s="213"/>
      <c r="DU65" s="185"/>
      <c r="DV65" s="218"/>
      <c r="DW65" s="218"/>
      <c r="DX65" s="179"/>
      <c r="DY65" s="218"/>
      <c r="DZ65" s="218"/>
      <c r="EA65" s="185"/>
      <c r="EC65" s="223"/>
      <c r="EF65" s="222"/>
      <c r="EG65" s="185"/>
      <c r="EH65" s="219"/>
      <c r="EI65" s="219"/>
      <c r="EK65" s="219"/>
      <c r="EL65" s="219"/>
      <c r="EM65" s="213"/>
      <c r="EO65" s="185"/>
      <c r="EP65" s="218"/>
      <c r="EQ65" s="218"/>
      <c r="ER65" s="179"/>
      <c r="ES65" s="218"/>
      <c r="ET65" s="218"/>
      <c r="EU65" s="185"/>
      <c r="EV65" s="219"/>
      <c r="EW65" s="219"/>
      <c r="EZ65" s="222"/>
      <c r="FA65" s="185"/>
      <c r="FB65" s="219"/>
      <c r="FC65" s="219"/>
      <c r="FE65" s="219"/>
      <c r="FF65" s="219"/>
      <c r="FG65" s="213"/>
      <c r="FI65" s="185"/>
      <c r="FJ65" s="218"/>
      <c r="FK65" s="218"/>
      <c r="FL65" s="179"/>
      <c r="FM65" s="218"/>
      <c r="FN65" s="218"/>
      <c r="FO65" s="185"/>
      <c r="FP65" s="219"/>
      <c r="FQ65" s="219"/>
      <c r="FT65" s="222"/>
      <c r="FU65" s="185"/>
      <c r="FV65" s="219"/>
      <c r="FW65" s="219"/>
      <c r="FY65" s="219"/>
      <c r="FZ65" s="219"/>
      <c r="GA65" s="213"/>
      <c r="GG65" s="219"/>
      <c r="GI65" s="224"/>
      <c r="GN65" s="222"/>
      <c r="GU65" s="213"/>
      <c r="HA65" s="219"/>
      <c r="HC65" s="224"/>
      <c r="HH65" s="222"/>
      <c r="HO65" s="213"/>
      <c r="HU65" s="219"/>
      <c r="HW65" s="224"/>
      <c r="IB65" s="222"/>
      <c r="II65" s="213"/>
      <c r="IO65" s="219"/>
      <c r="IQ65" s="224"/>
      <c r="IV65" s="222"/>
    </row>
    <row r="66" spans="2:256" s="217" customFormat="1" ht="13.5" customHeight="1" x14ac:dyDescent="0.25">
      <c r="B66" s="179"/>
      <c r="C66" s="213"/>
      <c r="E66" s="185"/>
      <c r="F66" s="218"/>
      <c r="G66" s="219"/>
      <c r="H66" s="179"/>
      <c r="I66" s="218"/>
      <c r="J66" s="219"/>
      <c r="K66" s="185"/>
      <c r="L66" s="219"/>
      <c r="M66" s="219"/>
      <c r="P66" s="222"/>
      <c r="Q66" s="185"/>
      <c r="R66" s="219"/>
      <c r="S66" s="219"/>
      <c r="U66" s="219"/>
      <c r="V66" s="219"/>
      <c r="W66" s="213"/>
      <c r="Y66" s="185"/>
      <c r="Z66" s="218"/>
      <c r="AA66" s="218"/>
      <c r="AB66" s="179"/>
      <c r="AC66" s="218"/>
      <c r="AD66" s="218"/>
      <c r="AE66" s="185"/>
      <c r="AF66" s="219"/>
      <c r="AG66" s="219"/>
      <c r="AJ66" s="222"/>
      <c r="AK66" s="185"/>
      <c r="AM66" s="219"/>
      <c r="AO66" s="219"/>
      <c r="AP66" s="219"/>
      <c r="AQ66" s="213"/>
      <c r="AS66" s="185"/>
      <c r="AT66" s="218"/>
      <c r="AU66" s="218"/>
      <c r="AV66" s="179"/>
      <c r="AW66" s="218"/>
      <c r="AX66" s="218"/>
      <c r="AY66" s="185"/>
      <c r="AZ66" s="219"/>
      <c r="BA66" s="219"/>
      <c r="BD66" s="222"/>
      <c r="BE66" s="185"/>
      <c r="BF66" s="219"/>
      <c r="BG66" s="219"/>
      <c r="BI66" s="219"/>
      <c r="BJ66" s="219"/>
      <c r="BK66" s="213"/>
      <c r="BM66" s="185"/>
      <c r="BN66" s="218"/>
      <c r="BO66" s="218"/>
      <c r="BP66" s="179"/>
      <c r="BQ66" s="218"/>
      <c r="BR66" s="218"/>
      <c r="BS66" s="185"/>
      <c r="BT66" s="219"/>
      <c r="BU66" s="219"/>
      <c r="BX66" s="222"/>
      <c r="BY66" s="185"/>
      <c r="BZ66" s="219"/>
      <c r="CA66" s="219"/>
      <c r="CC66" s="219"/>
      <c r="CD66" s="219"/>
      <c r="CE66" s="185"/>
      <c r="CG66" s="185"/>
      <c r="CH66" s="218"/>
      <c r="CI66" s="218"/>
      <c r="CJ66" s="179"/>
      <c r="CK66" s="218"/>
      <c r="CL66" s="218"/>
      <c r="CM66" s="185"/>
      <c r="CN66" s="219"/>
      <c r="CO66" s="219"/>
      <c r="CR66" s="222"/>
      <c r="CS66" s="185"/>
      <c r="CT66" s="219"/>
      <c r="CU66" s="219"/>
      <c r="CW66" s="219"/>
      <c r="CX66" s="219"/>
      <c r="CY66" s="213"/>
      <c r="DA66" s="185"/>
      <c r="DB66" s="218"/>
      <c r="DC66" s="218"/>
      <c r="DD66" s="179"/>
      <c r="DE66" s="218"/>
      <c r="DF66" s="218"/>
      <c r="DG66" s="185"/>
      <c r="DH66" s="219"/>
      <c r="DI66" s="219"/>
      <c r="DL66" s="222"/>
      <c r="DM66" s="185"/>
      <c r="DN66" s="219"/>
      <c r="DO66" s="219"/>
      <c r="DQ66" s="219"/>
      <c r="DR66" s="219"/>
      <c r="DS66" s="213"/>
      <c r="DU66" s="185"/>
      <c r="DV66" s="218"/>
      <c r="DW66" s="218"/>
      <c r="DX66" s="179"/>
      <c r="DY66" s="218"/>
      <c r="DZ66" s="218"/>
      <c r="EA66" s="185"/>
      <c r="EC66" s="223"/>
      <c r="EF66" s="222"/>
      <c r="EG66" s="185"/>
      <c r="EH66" s="219"/>
      <c r="EI66" s="219"/>
      <c r="EK66" s="219"/>
      <c r="EL66" s="219"/>
      <c r="EM66" s="213"/>
      <c r="EO66" s="185"/>
      <c r="EP66" s="218"/>
      <c r="EQ66" s="218"/>
      <c r="ER66" s="179"/>
      <c r="ES66" s="218"/>
      <c r="ET66" s="218"/>
      <c r="EU66" s="185"/>
      <c r="EV66" s="219"/>
      <c r="EW66" s="219"/>
      <c r="EZ66" s="222"/>
      <c r="FA66" s="185"/>
      <c r="FB66" s="219"/>
      <c r="FC66" s="219"/>
      <c r="FE66" s="219"/>
      <c r="FF66" s="219"/>
      <c r="FG66" s="213"/>
      <c r="FI66" s="185"/>
      <c r="FJ66" s="218"/>
      <c r="FK66" s="218"/>
      <c r="FL66" s="179"/>
      <c r="FM66" s="218"/>
      <c r="FN66" s="218"/>
      <c r="FO66" s="185"/>
      <c r="FP66" s="219"/>
      <c r="FQ66" s="219"/>
      <c r="FT66" s="222"/>
      <c r="FU66" s="185"/>
      <c r="FV66" s="219"/>
      <c r="FW66" s="219"/>
      <c r="FY66" s="219"/>
      <c r="FZ66" s="219"/>
      <c r="GA66" s="213"/>
      <c r="GG66" s="219"/>
      <c r="GI66" s="224"/>
      <c r="GN66" s="222"/>
      <c r="GU66" s="213"/>
      <c r="HA66" s="219"/>
      <c r="HC66" s="224"/>
      <c r="HH66" s="222"/>
      <c r="HO66" s="213"/>
      <c r="HU66" s="219"/>
      <c r="HW66" s="224"/>
      <c r="IB66" s="222"/>
      <c r="II66" s="213"/>
      <c r="IO66" s="219"/>
      <c r="IQ66" s="224"/>
      <c r="IV66" s="222"/>
    </row>
    <row r="67" spans="2:256" s="217" customFormat="1" ht="13.5" customHeight="1" x14ac:dyDescent="0.25">
      <c r="B67" s="179"/>
      <c r="C67" s="213"/>
      <c r="E67" s="185"/>
      <c r="F67" s="218"/>
      <c r="G67" s="219"/>
      <c r="H67" s="179"/>
      <c r="I67" s="218"/>
      <c r="J67" s="219"/>
      <c r="K67" s="185"/>
      <c r="L67" s="219"/>
      <c r="M67" s="219"/>
      <c r="P67" s="222"/>
      <c r="Q67" s="185"/>
      <c r="R67" s="219"/>
      <c r="S67" s="219"/>
      <c r="U67" s="219"/>
      <c r="V67" s="219"/>
      <c r="W67" s="213"/>
      <c r="Y67" s="185"/>
      <c r="Z67" s="218"/>
      <c r="AA67" s="218"/>
      <c r="AB67" s="179"/>
      <c r="AC67" s="218"/>
      <c r="AD67" s="218"/>
      <c r="AE67" s="185"/>
      <c r="AF67" s="219"/>
      <c r="AG67" s="219"/>
      <c r="AJ67" s="222"/>
      <c r="AK67" s="185"/>
      <c r="AM67" s="219"/>
      <c r="AO67" s="219"/>
      <c r="AP67" s="219"/>
      <c r="AQ67" s="213"/>
      <c r="AS67" s="185"/>
      <c r="AT67" s="218"/>
      <c r="AU67" s="218"/>
      <c r="AV67" s="179"/>
      <c r="AW67" s="218"/>
      <c r="AX67" s="218"/>
      <c r="AY67" s="185"/>
      <c r="AZ67" s="219"/>
      <c r="BA67" s="219"/>
      <c r="BD67" s="222"/>
      <c r="BE67" s="185"/>
      <c r="BF67" s="219"/>
      <c r="BG67" s="219"/>
      <c r="BI67" s="219"/>
      <c r="BJ67" s="219"/>
      <c r="BK67" s="213"/>
      <c r="BM67" s="185"/>
      <c r="BN67" s="218"/>
      <c r="BO67" s="218"/>
      <c r="BP67" s="179"/>
      <c r="BQ67" s="218"/>
      <c r="BR67" s="218"/>
      <c r="BS67" s="185"/>
      <c r="BT67" s="219"/>
      <c r="BU67" s="219"/>
      <c r="BX67" s="222"/>
      <c r="BY67" s="185"/>
      <c r="BZ67" s="219"/>
      <c r="CA67" s="219"/>
      <c r="CC67" s="219"/>
      <c r="CD67" s="219"/>
      <c r="CE67" s="185"/>
      <c r="CG67" s="185"/>
      <c r="CH67" s="218"/>
      <c r="CI67" s="218"/>
      <c r="CJ67" s="179"/>
      <c r="CK67" s="218"/>
      <c r="CL67" s="218"/>
      <c r="CM67" s="185"/>
      <c r="CN67" s="219"/>
      <c r="CO67" s="219"/>
      <c r="CR67" s="222"/>
      <c r="CS67" s="185"/>
      <c r="CT67" s="219"/>
      <c r="CU67" s="219"/>
      <c r="CW67" s="219"/>
      <c r="CX67" s="219"/>
      <c r="CY67" s="213"/>
      <c r="DA67" s="185"/>
      <c r="DB67" s="218"/>
      <c r="DC67" s="218"/>
      <c r="DD67" s="179"/>
      <c r="DE67" s="218"/>
      <c r="DF67" s="218"/>
      <c r="DG67" s="185"/>
      <c r="DH67" s="219"/>
      <c r="DI67" s="219"/>
      <c r="DL67" s="222"/>
      <c r="DM67" s="185"/>
      <c r="DN67" s="219"/>
      <c r="DO67" s="219"/>
      <c r="DQ67" s="219"/>
      <c r="DR67" s="219"/>
      <c r="DS67" s="213"/>
      <c r="DU67" s="185"/>
      <c r="DV67" s="218"/>
      <c r="DW67" s="218"/>
      <c r="DX67" s="179"/>
      <c r="DY67" s="218"/>
      <c r="DZ67" s="218"/>
      <c r="EA67" s="185"/>
      <c r="EC67" s="223"/>
      <c r="EF67" s="222"/>
      <c r="EG67" s="185"/>
      <c r="EH67" s="219"/>
      <c r="EI67" s="219"/>
      <c r="EK67" s="219"/>
      <c r="EL67" s="219"/>
      <c r="EM67" s="213"/>
      <c r="EO67" s="185"/>
      <c r="EP67" s="218"/>
      <c r="EQ67" s="218"/>
      <c r="ER67" s="179"/>
      <c r="ES67" s="218"/>
      <c r="ET67" s="218"/>
      <c r="EU67" s="185"/>
      <c r="EV67" s="219"/>
      <c r="EW67" s="219"/>
      <c r="EZ67" s="222"/>
      <c r="FA67" s="185"/>
      <c r="FB67" s="219"/>
      <c r="FC67" s="219"/>
      <c r="FE67" s="219"/>
      <c r="FF67" s="219"/>
      <c r="FG67" s="213"/>
      <c r="FI67" s="185"/>
      <c r="FJ67" s="218"/>
      <c r="FK67" s="218"/>
      <c r="FL67" s="179"/>
      <c r="FM67" s="218"/>
      <c r="FN67" s="218"/>
      <c r="FO67" s="185"/>
      <c r="FP67" s="219"/>
      <c r="FQ67" s="219"/>
      <c r="FT67" s="222"/>
      <c r="FU67" s="185"/>
      <c r="FV67" s="219"/>
      <c r="FW67" s="219"/>
      <c r="FY67" s="219"/>
      <c r="FZ67" s="219"/>
      <c r="GA67" s="213"/>
      <c r="GI67" s="224"/>
      <c r="GN67" s="222"/>
      <c r="GU67" s="213"/>
      <c r="HC67" s="224"/>
      <c r="HH67" s="222"/>
      <c r="HO67" s="213"/>
      <c r="HW67" s="224"/>
      <c r="IB67" s="222"/>
      <c r="II67" s="213"/>
      <c r="IQ67" s="224"/>
      <c r="IV67" s="222"/>
    </row>
    <row r="68" spans="2:256" s="217" customFormat="1" ht="13.5" customHeight="1" x14ac:dyDescent="0.25">
      <c r="B68" s="179"/>
      <c r="C68" s="213"/>
      <c r="E68" s="185"/>
      <c r="F68" s="218"/>
      <c r="G68" s="219"/>
      <c r="H68" s="179"/>
      <c r="I68" s="218"/>
      <c r="J68" s="219"/>
      <c r="K68" s="185"/>
      <c r="L68" s="219"/>
      <c r="M68" s="219"/>
      <c r="P68" s="222"/>
      <c r="Q68" s="185"/>
      <c r="R68" s="219"/>
      <c r="S68" s="219"/>
      <c r="U68" s="219"/>
      <c r="V68" s="219"/>
      <c r="W68" s="213"/>
      <c r="Y68" s="185"/>
      <c r="Z68" s="218"/>
      <c r="AA68" s="218"/>
      <c r="AB68" s="179"/>
      <c r="AC68" s="218"/>
      <c r="AD68" s="218"/>
      <c r="AE68" s="185"/>
      <c r="AF68" s="219"/>
      <c r="AG68" s="219"/>
      <c r="AJ68" s="222"/>
      <c r="AK68" s="185"/>
      <c r="AM68" s="219"/>
      <c r="AO68" s="219"/>
      <c r="AP68" s="219"/>
      <c r="AQ68" s="213"/>
      <c r="AS68" s="185"/>
      <c r="AT68" s="218"/>
      <c r="AU68" s="218"/>
      <c r="AV68" s="179"/>
      <c r="AW68" s="218"/>
      <c r="AX68" s="218"/>
      <c r="AY68" s="185"/>
      <c r="AZ68" s="219"/>
      <c r="BA68" s="219"/>
      <c r="BD68" s="222"/>
      <c r="BE68" s="185"/>
      <c r="BF68" s="219"/>
      <c r="BG68" s="219"/>
      <c r="BI68" s="219"/>
      <c r="BJ68" s="219"/>
      <c r="BK68" s="213"/>
      <c r="BM68" s="185"/>
      <c r="BN68" s="218"/>
      <c r="BO68" s="218"/>
      <c r="BP68" s="179"/>
      <c r="BQ68" s="218"/>
      <c r="BR68" s="218"/>
      <c r="BS68" s="185"/>
      <c r="BT68" s="219"/>
      <c r="BU68" s="219"/>
      <c r="BX68" s="222"/>
      <c r="BY68" s="185"/>
      <c r="BZ68" s="219"/>
      <c r="CA68" s="219"/>
      <c r="CC68" s="219"/>
      <c r="CD68" s="219"/>
      <c r="CE68" s="185"/>
      <c r="CG68" s="185"/>
      <c r="CH68" s="218"/>
      <c r="CI68" s="218"/>
      <c r="CJ68" s="179"/>
      <c r="CK68" s="218"/>
      <c r="CL68" s="218"/>
      <c r="CM68" s="185"/>
      <c r="CN68" s="219"/>
      <c r="CO68" s="219"/>
      <c r="CR68" s="222"/>
      <c r="CS68" s="185"/>
      <c r="CT68" s="219"/>
      <c r="CU68" s="219"/>
      <c r="CW68" s="219"/>
      <c r="CX68" s="219"/>
      <c r="CY68" s="213"/>
      <c r="DA68" s="185"/>
      <c r="DB68" s="218"/>
      <c r="DC68" s="218"/>
      <c r="DD68" s="179"/>
      <c r="DE68" s="218"/>
      <c r="DF68" s="218"/>
      <c r="DG68" s="185"/>
      <c r="DH68" s="219"/>
      <c r="DI68" s="219"/>
      <c r="DL68" s="222"/>
      <c r="DM68" s="185"/>
      <c r="DN68" s="219"/>
      <c r="DO68" s="219"/>
      <c r="DQ68" s="219"/>
      <c r="DR68" s="219"/>
      <c r="DS68" s="213"/>
      <c r="DU68" s="185"/>
      <c r="DV68" s="218"/>
      <c r="DW68" s="218"/>
      <c r="DX68" s="179"/>
      <c r="DY68" s="218"/>
      <c r="DZ68" s="218"/>
      <c r="EA68" s="185"/>
      <c r="EC68" s="223"/>
      <c r="EF68" s="222"/>
      <c r="EG68" s="185"/>
      <c r="EH68" s="219"/>
      <c r="EI68" s="219"/>
      <c r="EK68" s="219"/>
      <c r="EL68" s="219"/>
      <c r="EM68" s="213"/>
      <c r="EO68" s="185"/>
      <c r="EP68" s="218"/>
      <c r="EQ68" s="218"/>
      <c r="ER68" s="179"/>
      <c r="ES68" s="218"/>
      <c r="ET68" s="218"/>
      <c r="EU68" s="185"/>
      <c r="EV68" s="219"/>
      <c r="EW68" s="219"/>
      <c r="EZ68" s="222"/>
      <c r="FA68" s="185"/>
      <c r="FB68" s="219"/>
      <c r="FC68" s="219"/>
      <c r="FE68" s="219"/>
      <c r="FF68" s="219"/>
      <c r="FG68" s="213"/>
      <c r="FI68" s="185"/>
      <c r="FJ68" s="218"/>
      <c r="FK68" s="218"/>
      <c r="FL68" s="179"/>
      <c r="FM68" s="218"/>
      <c r="FN68" s="218"/>
      <c r="FO68" s="185"/>
      <c r="FP68" s="219"/>
      <c r="FQ68" s="219"/>
      <c r="FT68" s="222"/>
      <c r="FU68" s="185"/>
      <c r="FV68" s="219"/>
      <c r="FW68" s="219"/>
      <c r="FY68" s="219"/>
      <c r="FZ68" s="219"/>
      <c r="GA68" s="213"/>
      <c r="GI68" s="224"/>
      <c r="GN68" s="222"/>
      <c r="GU68" s="213"/>
      <c r="HC68" s="224"/>
      <c r="HH68" s="222"/>
      <c r="HO68" s="213"/>
      <c r="HW68" s="224"/>
      <c r="IB68" s="222"/>
      <c r="II68" s="213"/>
      <c r="IQ68" s="224"/>
      <c r="IV68" s="222"/>
    </row>
    <row r="69" spans="2:256" s="217" customFormat="1" ht="13.5" customHeight="1" x14ac:dyDescent="0.25">
      <c r="B69" s="179"/>
      <c r="C69" s="213"/>
      <c r="E69" s="185"/>
      <c r="F69" s="218"/>
      <c r="G69" s="219"/>
      <c r="H69" s="179"/>
      <c r="I69" s="218"/>
      <c r="J69" s="219"/>
      <c r="K69" s="185"/>
      <c r="L69" s="219"/>
      <c r="M69" s="219"/>
      <c r="P69" s="222"/>
      <c r="Q69" s="185"/>
      <c r="R69" s="219"/>
      <c r="S69" s="219"/>
      <c r="U69" s="219"/>
      <c r="V69" s="219"/>
      <c r="W69" s="213"/>
      <c r="Y69" s="185"/>
      <c r="Z69" s="218"/>
      <c r="AA69" s="218"/>
      <c r="AB69" s="179"/>
      <c r="AC69" s="218"/>
      <c r="AD69" s="218"/>
      <c r="AE69" s="185"/>
      <c r="AF69" s="219"/>
      <c r="AG69" s="219"/>
      <c r="AJ69" s="222"/>
      <c r="AK69" s="185"/>
      <c r="AM69" s="219"/>
      <c r="AO69" s="219"/>
      <c r="AP69" s="219"/>
      <c r="AQ69" s="213"/>
      <c r="AS69" s="185"/>
      <c r="AT69" s="218"/>
      <c r="AU69" s="218"/>
      <c r="AV69" s="179"/>
      <c r="AW69" s="218"/>
      <c r="AX69" s="218"/>
      <c r="AY69" s="185"/>
      <c r="AZ69" s="219"/>
      <c r="BA69" s="219"/>
      <c r="BD69" s="222"/>
      <c r="BE69" s="185"/>
      <c r="BF69" s="219"/>
      <c r="BG69" s="219"/>
      <c r="BI69" s="219"/>
      <c r="BJ69" s="219"/>
      <c r="BK69" s="213"/>
      <c r="BM69" s="185"/>
      <c r="BN69" s="218"/>
      <c r="BO69" s="218"/>
      <c r="BP69" s="179"/>
      <c r="BQ69" s="218"/>
      <c r="BR69" s="218"/>
      <c r="BS69" s="185"/>
      <c r="BT69" s="219"/>
      <c r="BU69" s="219"/>
      <c r="BX69" s="222"/>
      <c r="BY69" s="185"/>
      <c r="BZ69" s="219"/>
      <c r="CA69" s="219"/>
      <c r="CC69" s="219"/>
      <c r="CD69" s="219"/>
      <c r="CE69" s="185"/>
      <c r="CG69" s="185"/>
      <c r="CH69" s="218"/>
      <c r="CI69" s="218"/>
      <c r="CJ69" s="179"/>
      <c r="CK69" s="218"/>
      <c r="CL69" s="218"/>
      <c r="CM69" s="185"/>
      <c r="CN69" s="219"/>
      <c r="CO69" s="219"/>
      <c r="CR69" s="222"/>
      <c r="CS69" s="185"/>
      <c r="CT69" s="219"/>
      <c r="CU69" s="219"/>
      <c r="CW69" s="219"/>
      <c r="CX69" s="219"/>
      <c r="CY69" s="213"/>
      <c r="DA69" s="185"/>
      <c r="DB69" s="218"/>
      <c r="DC69" s="218"/>
      <c r="DD69" s="179"/>
      <c r="DE69" s="218"/>
      <c r="DF69" s="218"/>
      <c r="DG69" s="185"/>
      <c r="DH69" s="219"/>
      <c r="DI69" s="219"/>
      <c r="DL69" s="222"/>
      <c r="DM69" s="185"/>
      <c r="DN69" s="219"/>
      <c r="DO69" s="219"/>
      <c r="DQ69" s="219"/>
      <c r="DR69" s="219"/>
      <c r="DS69" s="213"/>
      <c r="DU69" s="185"/>
      <c r="DV69" s="218"/>
      <c r="DW69" s="218"/>
      <c r="DX69" s="179"/>
      <c r="DY69" s="218"/>
      <c r="DZ69" s="218"/>
      <c r="EA69" s="185"/>
      <c r="EC69" s="223"/>
      <c r="EF69" s="222"/>
      <c r="EG69" s="185"/>
      <c r="EH69" s="219"/>
      <c r="EI69" s="219"/>
      <c r="EK69" s="219"/>
      <c r="EL69" s="219"/>
      <c r="EM69" s="213"/>
      <c r="EO69" s="185"/>
      <c r="EP69" s="218"/>
      <c r="EQ69" s="218"/>
      <c r="ER69" s="179"/>
      <c r="ES69" s="218"/>
      <c r="ET69" s="218"/>
      <c r="EU69" s="185"/>
      <c r="EV69" s="219"/>
      <c r="EW69" s="219"/>
      <c r="EZ69" s="222"/>
      <c r="FA69" s="185"/>
      <c r="FB69" s="219"/>
      <c r="FC69" s="219"/>
      <c r="FE69" s="219"/>
      <c r="FF69" s="219"/>
      <c r="FG69" s="213"/>
      <c r="FI69" s="185"/>
      <c r="FJ69" s="218"/>
      <c r="FK69" s="218"/>
      <c r="FL69" s="179"/>
      <c r="FM69" s="218"/>
      <c r="FN69" s="218"/>
      <c r="FO69" s="185"/>
      <c r="FP69" s="219"/>
      <c r="FQ69" s="219"/>
      <c r="FT69" s="222"/>
      <c r="FU69" s="185"/>
      <c r="FV69" s="219"/>
      <c r="FW69" s="219"/>
      <c r="FY69" s="219"/>
      <c r="FZ69" s="219"/>
      <c r="GA69" s="213"/>
      <c r="GI69" s="224"/>
      <c r="GN69" s="222"/>
      <c r="GU69" s="213"/>
      <c r="HC69" s="224"/>
      <c r="HH69" s="222"/>
      <c r="HO69" s="213"/>
      <c r="HW69" s="224"/>
      <c r="IB69" s="222"/>
      <c r="II69" s="213"/>
      <c r="IQ69" s="224"/>
      <c r="IV69" s="222"/>
    </row>
    <row r="70" spans="2:256" s="217" customFormat="1" ht="13.5" customHeight="1" x14ac:dyDescent="0.25">
      <c r="B70" s="179"/>
      <c r="C70" s="213"/>
      <c r="E70" s="185"/>
      <c r="F70" s="218"/>
      <c r="G70" s="219"/>
      <c r="H70" s="179"/>
      <c r="I70" s="218"/>
      <c r="J70" s="219"/>
      <c r="K70" s="185"/>
      <c r="L70" s="219"/>
      <c r="M70" s="219"/>
      <c r="P70" s="222"/>
      <c r="Q70" s="185"/>
      <c r="R70" s="219"/>
      <c r="S70" s="219"/>
      <c r="U70" s="219"/>
      <c r="V70" s="219"/>
      <c r="W70" s="213"/>
      <c r="Y70" s="185"/>
      <c r="Z70" s="218"/>
      <c r="AA70" s="218"/>
      <c r="AB70" s="179"/>
      <c r="AC70" s="218"/>
      <c r="AD70" s="218"/>
      <c r="AE70" s="185"/>
      <c r="AF70" s="219"/>
      <c r="AG70" s="219"/>
      <c r="AJ70" s="222"/>
      <c r="AK70" s="185"/>
      <c r="AM70" s="219"/>
      <c r="AO70" s="219"/>
      <c r="AP70" s="219"/>
      <c r="AQ70" s="213"/>
      <c r="AS70" s="185"/>
      <c r="AT70" s="218"/>
      <c r="AU70" s="218"/>
      <c r="AV70" s="179"/>
      <c r="AW70" s="218"/>
      <c r="AX70" s="218"/>
      <c r="AY70" s="185"/>
      <c r="AZ70" s="219"/>
      <c r="BA70" s="219"/>
      <c r="BD70" s="222"/>
      <c r="BE70" s="185"/>
      <c r="BF70" s="219"/>
      <c r="BG70" s="219"/>
      <c r="BI70" s="219"/>
      <c r="BJ70" s="219"/>
      <c r="BK70" s="213"/>
      <c r="BM70" s="185"/>
      <c r="BN70" s="218"/>
      <c r="BO70" s="218"/>
      <c r="BP70" s="179"/>
      <c r="BQ70" s="218"/>
      <c r="BR70" s="218"/>
      <c r="BS70" s="185"/>
      <c r="BT70" s="219"/>
      <c r="BU70" s="219"/>
      <c r="BX70" s="222"/>
      <c r="BY70" s="185"/>
      <c r="BZ70" s="219"/>
      <c r="CA70" s="219"/>
      <c r="CC70" s="219"/>
      <c r="CD70" s="219"/>
      <c r="CE70" s="185"/>
      <c r="CG70" s="185"/>
      <c r="CH70" s="218"/>
      <c r="CI70" s="218"/>
      <c r="CJ70" s="179"/>
      <c r="CK70" s="218"/>
      <c r="CL70" s="218"/>
      <c r="CM70" s="185"/>
      <c r="CN70" s="219"/>
      <c r="CO70" s="219"/>
      <c r="CR70" s="222"/>
      <c r="CS70" s="185"/>
      <c r="CT70" s="219"/>
      <c r="CU70" s="219"/>
      <c r="CW70" s="219"/>
      <c r="CX70" s="219"/>
      <c r="CY70" s="213"/>
      <c r="DA70" s="185"/>
      <c r="DB70" s="218"/>
      <c r="DC70" s="218"/>
      <c r="DD70" s="179"/>
      <c r="DE70" s="218"/>
      <c r="DF70" s="218"/>
      <c r="DG70" s="185"/>
      <c r="DH70" s="219"/>
      <c r="DI70" s="219"/>
      <c r="DL70" s="222"/>
      <c r="DM70" s="185"/>
      <c r="DN70" s="219"/>
      <c r="DO70" s="219"/>
      <c r="DQ70" s="219"/>
      <c r="DR70" s="219"/>
      <c r="DS70" s="213"/>
      <c r="DU70" s="185"/>
      <c r="DV70" s="218"/>
      <c r="DW70" s="218"/>
      <c r="DX70" s="179"/>
      <c r="DY70" s="218"/>
      <c r="DZ70" s="218"/>
      <c r="EA70" s="185"/>
      <c r="EC70" s="223"/>
      <c r="EF70" s="222"/>
      <c r="EG70" s="185"/>
      <c r="EH70" s="219"/>
      <c r="EI70" s="219"/>
      <c r="EK70" s="219"/>
      <c r="EL70" s="219"/>
      <c r="EM70" s="213"/>
      <c r="EO70" s="185"/>
      <c r="EP70" s="218"/>
      <c r="EQ70" s="218"/>
      <c r="ER70" s="179"/>
      <c r="ES70" s="218"/>
      <c r="ET70" s="218"/>
      <c r="EU70" s="185"/>
      <c r="EV70" s="219"/>
      <c r="EW70" s="219"/>
      <c r="EZ70" s="222"/>
      <c r="FA70" s="185"/>
      <c r="FB70" s="219"/>
      <c r="FC70" s="219"/>
      <c r="FE70" s="219"/>
      <c r="FF70" s="219"/>
      <c r="FG70" s="213"/>
      <c r="FI70" s="185"/>
      <c r="FJ70" s="218"/>
      <c r="FK70" s="218"/>
      <c r="FL70" s="179"/>
      <c r="FM70" s="218"/>
      <c r="FN70" s="218"/>
      <c r="FO70" s="185"/>
      <c r="FP70" s="219"/>
      <c r="FQ70" s="219"/>
      <c r="FT70" s="222"/>
      <c r="FU70" s="185"/>
      <c r="FV70" s="219"/>
      <c r="FW70" s="219"/>
      <c r="FY70" s="219"/>
      <c r="FZ70" s="219"/>
      <c r="GA70" s="213"/>
      <c r="GI70" s="224"/>
      <c r="GN70" s="222"/>
      <c r="GU70" s="213"/>
      <c r="HC70" s="224"/>
      <c r="HH70" s="222"/>
      <c r="HO70" s="213"/>
      <c r="HW70" s="224"/>
      <c r="IB70" s="222"/>
      <c r="II70" s="213"/>
      <c r="IQ70" s="224"/>
      <c r="IV70" s="222"/>
    </row>
    <row r="71" spans="2:256" s="217" customFormat="1" ht="13.5" customHeight="1" x14ac:dyDescent="0.25">
      <c r="B71" s="179"/>
      <c r="C71" s="213"/>
      <c r="E71" s="185"/>
      <c r="F71" s="218"/>
      <c r="G71" s="219"/>
      <c r="H71" s="179"/>
      <c r="I71" s="218"/>
      <c r="J71" s="219"/>
      <c r="K71" s="185"/>
      <c r="L71" s="219"/>
      <c r="M71" s="219"/>
      <c r="P71" s="222"/>
      <c r="Q71" s="185"/>
      <c r="R71" s="219"/>
      <c r="S71" s="219"/>
      <c r="U71" s="219"/>
      <c r="V71" s="219"/>
      <c r="W71" s="213"/>
      <c r="Y71" s="185"/>
      <c r="Z71" s="218"/>
      <c r="AA71" s="218"/>
      <c r="AB71" s="179"/>
      <c r="AC71" s="218"/>
      <c r="AD71" s="218"/>
      <c r="AE71" s="185"/>
      <c r="AF71" s="219"/>
      <c r="AG71" s="219"/>
      <c r="AJ71" s="222"/>
      <c r="AK71" s="185"/>
      <c r="AM71" s="219"/>
      <c r="AO71" s="219"/>
      <c r="AP71" s="219"/>
      <c r="AQ71" s="213"/>
      <c r="AS71" s="185"/>
      <c r="AT71" s="218"/>
      <c r="AU71" s="218"/>
      <c r="AV71" s="179"/>
      <c r="AW71" s="218"/>
      <c r="AX71" s="218"/>
      <c r="AY71" s="185"/>
      <c r="AZ71" s="219"/>
      <c r="BA71" s="219"/>
      <c r="BD71" s="222"/>
      <c r="BE71" s="185"/>
      <c r="BF71" s="219"/>
      <c r="BG71" s="219"/>
      <c r="BI71" s="219"/>
      <c r="BJ71" s="219"/>
      <c r="BK71" s="213"/>
      <c r="BM71" s="185"/>
      <c r="BN71" s="218"/>
      <c r="BO71" s="218"/>
      <c r="BP71" s="179"/>
      <c r="BQ71" s="218"/>
      <c r="BR71" s="218"/>
      <c r="BS71" s="185"/>
      <c r="BT71" s="219"/>
      <c r="BU71" s="219"/>
      <c r="BX71" s="222"/>
      <c r="BY71" s="185"/>
      <c r="BZ71" s="219"/>
      <c r="CA71" s="219"/>
      <c r="CC71" s="219"/>
      <c r="CD71" s="219"/>
      <c r="CE71" s="185"/>
      <c r="CG71" s="185"/>
      <c r="CH71" s="218"/>
      <c r="CI71" s="218"/>
      <c r="CJ71" s="179"/>
      <c r="CK71" s="218"/>
      <c r="CL71" s="218"/>
      <c r="CM71" s="185"/>
      <c r="CN71" s="219"/>
      <c r="CO71" s="219"/>
      <c r="CR71" s="222"/>
      <c r="CS71" s="185"/>
      <c r="CT71" s="219"/>
      <c r="CU71" s="219"/>
      <c r="CW71" s="219"/>
      <c r="CX71" s="219"/>
      <c r="CY71" s="213"/>
      <c r="DA71" s="185"/>
      <c r="DB71" s="218"/>
      <c r="DC71" s="218"/>
      <c r="DD71" s="179"/>
      <c r="DE71" s="218"/>
      <c r="DF71" s="218"/>
      <c r="DG71" s="185"/>
      <c r="DH71" s="219"/>
      <c r="DI71" s="219"/>
      <c r="DL71" s="222"/>
      <c r="DM71" s="185"/>
      <c r="DN71" s="219"/>
      <c r="DO71" s="219"/>
      <c r="DQ71" s="219"/>
      <c r="DR71" s="219"/>
      <c r="DS71" s="213"/>
      <c r="DU71" s="185"/>
      <c r="DV71" s="218"/>
      <c r="DW71" s="218"/>
      <c r="DX71" s="179"/>
      <c r="DY71" s="218"/>
      <c r="DZ71" s="218"/>
      <c r="EA71" s="185"/>
      <c r="EC71" s="223"/>
      <c r="EF71" s="222"/>
      <c r="EG71" s="185"/>
      <c r="EH71" s="219"/>
      <c r="EI71" s="219"/>
      <c r="EK71" s="219"/>
      <c r="EL71" s="219"/>
      <c r="EM71" s="213"/>
      <c r="EO71" s="185"/>
      <c r="EP71" s="218"/>
      <c r="EQ71" s="218"/>
      <c r="ER71" s="179"/>
      <c r="ES71" s="218"/>
      <c r="ET71" s="218"/>
      <c r="EU71" s="185"/>
      <c r="EV71" s="219"/>
      <c r="EW71" s="219"/>
      <c r="EZ71" s="222"/>
      <c r="FA71" s="185"/>
      <c r="FB71" s="219"/>
      <c r="FC71" s="219"/>
      <c r="FE71" s="219"/>
      <c r="FF71" s="219"/>
      <c r="FG71" s="213"/>
      <c r="FI71" s="185"/>
      <c r="FJ71" s="218"/>
      <c r="FK71" s="218"/>
      <c r="FL71" s="179"/>
      <c r="FM71" s="218"/>
      <c r="FN71" s="218"/>
      <c r="FO71" s="185"/>
      <c r="FP71" s="219"/>
      <c r="FQ71" s="219"/>
      <c r="FT71" s="222"/>
      <c r="FU71" s="185"/>
      <c r="FV71" s="219"/>
      <c r="FW71" s="219"/>
      <c r="FY71" s="219"/>
      <c r="FZ71" s="219"/>
      <c r="GA71" s="213"/>
      <c r="GI71" s="224"/>
      <c r="GN71" s="222"/>
      <c r="GU71" s="213"/>
      <c r="HC71" s="224"/>
      <c r="HH71" s="222"/>
      <c r="HO71" s="213"/>
      <c r="HW71" s="224"/>
      <c r="IB71" s="222"/>
      <c r="II71" s="213"/>
      <c r="IQ71" s="224"/>
      <c r="IV71" s="222"/>
    </row>
    <row r="72" spans="2:256" s="217" customFormat="1" ht="13.5" customHeight="1" x14ac:dyDescent="0.25">
      <c r="B72" s="179"/>
      <c r="C72" s="213"/>
      <c r="E72" s="185"/>
      <c r="F72" s="218"/>
      <c r="G72" s="219"/>
      <c r="H72" s="179"/>
      <c r="I72" s="218"/>
      <c r="J72" s="219"/>
      <c r="K72" s="185"/>
      <c r="L72" s="219"/>
      <c r="M72" s="219"/>
      <c r="P72" s="222"/>
      <c r="Q72" s="185"/>
      <c r="R72" s="219"/>
      <c r="S72" s="219"/>
      <c r="U72" s="219"/>
      <c r="V72" s="219"/>
      <c r="W72" s="213"/>
      <c r="Y72" s="185"/>
      <c r="Z72" s="218"/>
      <c r="AA72" s="218"/>
      <c r="AB72" s="179"/>
      <c r="AC72" s="218"/>
      <c r="AD72" s="218"/>
      <c r="AE72" s="185"/>
      <c r="AF72" s="219"/>
      <c r="AG72" s="219"/>
      <c r="AJ72" s="222"/>
      <c r="AK72" s="185"/>
      <c r="AM72" s="219"/>
      <c r="AO72" s="219"/>
      <c r="AP72" s="219"/>
      <c r="AQ72" s="213"/>
      <c r="AS72" s="185"/>
      <c r="AT72" s="218"/>
      <c r="AU72" s="218"/>
      <c r="AV72" s="179"/>
      <c r="AW72" s="218"/>
      <c r="AX72" s="218"/>
      <c r="AY72" s="185"/>
      <c r="AZ72" s="219"/>
      <c r="BA72" s="219"/>
      <c r="BD72" s="222"/>
      <c r="BE72" s="185"/>
      <c r="BF72" s="219"/>
      <c r="BG72" s="219"/>
      <c r="BI72" s="219"/>
      <c r="BJ72" s="219"/>
      <c r="BK72" s="213"/>
      <c r="BM72" s="185"/>
      <c r="BN72" s="218"/>
      <c r="BO72" s="218"/>
      <c r="BP72" s="179"/>
      <c r="BQ72" s="218"/>
      <c r="BR72" s="218"/>
      <c r="BS72" s="185"/>
      <c r="BT72" s="219"/>
      <c r="BU72" s="219"/>
      <c r="BX72" s="222"/>
      <c r="BY72" s="185"/>
      <c r="BZ72" s="219"/>
      <c r="CA72" s="219"/>
      <c r="CC72" s="219"/>
      <c r="CD72" s="219"/>
      <c r="CE72" s="185"/>
      <c r="CG72" s="185"/>
      <c r="CH72" s="218"/>
      <c r="CI72" s="218"/>
      <c r="CJ72" s="179"/>
      <c r="CK72" s="218"/>
      <c r="CL72" s="218"/>
      <c r="CM72" s="185"/>
      <c r="CN72" s="219"/>
      <c r="CO72" s="219"/>
      <c r="CR72" s="222"/>
      <c r="CS72" s="185"/>
      <c r="CT72" s="219"/>
      <c r="CU72" s="219"/>
      <c r="CW72" s="219"/>
      <c r="CX72" s="219"/>
      <c r="CY72" s="213"/>
      <c r="DA72" s="185"/>
      <c r="DB72" s="218"/>
      <c r="DC72" s="218"/>
      <c r="DD72" s="179"/>
      <c r="DE72" s="218"/>
      <c r="DF72" s="218"/>
      <c r="DG72" s="185"/>
      <c r="DH72" s="219"/>
      <c r="DI72" s="219"/>
      <c r="DL72" s="222"/>
      <c r="DM72" s="185"/>
      <c r="DN72" s="219"/>
      <c r="DO72" s="219"/>
      <c r="DQ72" s="219"/>
      <c r="DR72" s="219"/>
      <c r="DS72" s="213"/>
      <c r="DU72" s="185"/>
      <c r="DV72" s="218"/>
      <c r="DW72" s="218"/>
      <c r="DX72" s="179"/>
      <c r="DY72" s="218"/>
      <c r="DZ72" s="218"/>
      <c r="EA72" s="185"/>
      <c r="EC72" s="223"/>
      <c r="EF72" s="222"/>
      <c r="EG72" s="185"/>
      <c r="EH72" s="219"/>
      <c r="EI72" s="219"/>
      <c r="EK72" s="219"/>
      <c r="EL72" s="219"/>
      <c r="EM72" s="213"/>
      <c r="EO72" s="185"/>
      <c r="EP72" s="218"/>
      <c r="EQ72" s="218"/>
      <c r="ER72" s="179"/>
      <c r="ES72" s="218"/>
      <c r="ET72" s="218"/>
      <c r="EU72" s="185"/>
      <c r="EV72" s="219"/>
      <c r="EW72" s="219"/>
      <c r="EZ72" s="222"/>
      <c r="FA72" s="185"/>
      <c r="FB72" s="219"/>
      <c r="FC72" s="219"/>
      <c r="FE72" s="219"/>
      <c r="FF72" s="219"/>
      <c r="FG72" s="213"/>
      <c r="FI72" s="185"/>
      <c r="FJ72" s="218"/>
      <c r="FK72" s="218"/>
      <c r="FL72" s="179"/>
      <c r="FM72" s="218"/>
      <c r="FN72" s="218"/>
      <c r="FO72" s="185"/>
      <c r="FP72" s="219"/>
      <c r="FQ72" s="219"/>
      <c r="FT72" s="222"/>
      <c r="FU72" s="185"/>
      <c r="FV72" s="219"/>
      <c r="FW72" s="219"/>
      <c r="FY72" s="219"/>
      <c r="FZ72" s="219"/>
      <c r="GA72" s="213"/>
      <c r="GI72" s="224"/>
      <c r="GN72" s="222"/>
      <c r="GU72" s="213"/>
      <c r="HC72" s="224"/>
      <c r="HH72" s="222"/>
      <c r="HO72" s="213"/>
      <c r="HW72" s="224"/>
      <c r="IB72" s="222"/>
      <c r="II72" s="213"/>
      <c r="IQ72" s="224"/>
      <c r="IV72" s="222"/>
    </row>
    <row r="73" spans="2:256" s="217" customFormat="1" ht="13.5" customHeight="1" x14ac:dyDescent="0.25">
      <c r="B73" s="179"/>
      <c r="C73" s="213"/>
      <c r="E73" s="185"/>
      <c r="F73" s="218"/>
      <c r="G73" s="219"/>
      <c r="H73" s="179"/>
      <c r="I73" s="218"/>
      <c r="J73" s="219"/>
      <c r="K73" s="185"/>
      <c r="L73" s="219"/>
      <c r="M73" s="219"/>
      <c r="P73" s="222"/>
      <c r="Q73" s="185"/>
      <c r="R73" s="219"/>
      <c r="S73" s="219"/>
      <c r="U73" s="219"/>
      <c r="V73" s="219"/>
      <c r="W73" s="213"/>
      <c r="Y73" s="185"/>
      <c r="Z73" s="218"/>
      <c r="AA73" s="218"/>
      <c r="AB73" s="179"/>
      <c r="AC73" s="218"/>
      <c r="AD73" s="218"/>
      <c r="AE73" s="185"/>
      <c r="AF73" s="219"/>
      <c r="AG73" s="219"/>
      <c r="AJ73" s="222"/>
      <c r="AK73" s="185"/>
      <c r="AM73" s="219"/>
      <c r="AO73" s="219"/>
      <c r="AP73" s="219"/>
      <c r="AQ73" s="213"/>
      <c r="AS73" s="185"/>
      <c r="AT73" s="218"/>
      <c r="AU73" s="218"/>
      <c r="AV73" s="179"/>
      <c r="AW73" s="218"/>
      <c r="AX73" s="218"/>
      <c r="AY73" s="185"/>
      <c r="AZ73" s="219"/>
      <c r="BA73" s="219"/>
      <c r="BD73" s="222"/>
      <c r="BE73" s="185"/>
      <c r="BF73" s="219"/>
      <c r="BG73" s="219"/>
      <c r="BI73" s="219"/>
      <c r="BJ73" s="219"/>
      <c r="BK73" s="213"/>
      <c r="BM73" s="185"/>
      <c r="BN73" s="218"/>
      <c r="BO73" s="218"/>
      <c r="BP73" s="179"/>
      <c r="BQ73" s="218"/>
      <c r="BR73" s="218"/>
      <c r="BS73" s="185"/>
      <c r="BT73" s="219"/>
      <c r="BU73" s="219"/>
      <c r="BX73" s="222"/>
      <c r="BY73" s="185"/>
      <c r="BZ73" s="219"/>
      <c r="CA73" s="219"/>
      <c r="CC73" s="219"/>
      <c r="CD73" s="219"/>
      <c r="CE73" s="185"/>
      <c r="CG73" s="185"/>
      <c r="CH73" s="218"/>
      <c r="CI73" s="218"/>
      <c r="CJ73" s="179"/>
      <c r="CK73" s="218"/>
      <c r="CL73" s="218"/>
      <c r="CM73" s="185"/>
      <c r="CN73" s="219"/>
      <c r="CO73" s="219"/>
      <c r="CR73" s="222"/>
      <c r="CS73" s="185"/>
      <c r="CT73" s="219"/>
      <c r="CU73" s="219"/>
      <c r="CW73" s="219"/>
      <c r="CX73" s="219"/>
      <c r="CY73" s="213"/>
      <c r="DA73" s="185"/>
      <c r="DB73" s="218"/>
      <c r="DC73" s="218"/>
      <c r="DD73" s="179"/>
      <c r="DE73" s="218"/>
      <c r="DF73" s="218"/>
      <c r="DG73" s="185"/>
      <c r="DH73" s="219"/>
      <c r="DI73" s="219"/>
      <c r="DL73" s="222"/>
      <c r="DM73" s="185"/>
      <c r="DN73" s="219"/>
      <c r="DO73" s="219"/>
      <c r="DQ73" s="219"/>
      <c r="DR73" s="219"/>
      <c r="DS73" s="213"/>
      <c r="DU73" s="185"/>
      <c r="DV73" s="218"/>
      <c r="DW73" s="218"/>
      <c r="DX73" s="179"/>
      <c r="DY73" s="218"/>
      <c r="DZ73" s="218"/>
      <c r="EA73" s="185"/>
      <c r="EC73" s="223"/>
      <c r="EF73" s="222"/>
      <c r="EG73" s="185"/>
      <c r="EH73" s="219"/>
      <c r="EI73" s="219"/>
      <c r="EK73" s="219"/>
      <c r="EL73" s="219"/>
      <c r="EM73" s="213"/>
      <c r="EO73" s="185"/>
      <c r="EP73" s="218"/>
      <c r="EQ73" s="218"/>
      <c r="ER73" s="179"/>
      <c r="ES73" s="218"/>
      <c r="ET73" s="218"/>
      <c r="EU73" s="185"/>
      <c r="EV73" s="219"/>
      <c r="EW73" s="219"/>
      <c r="EZ73" s="222"/>
      <c r="FA73" s="185"/>
      <c r="FB73" s="219"/>
      <c r="FC73" s="219"/>
      <c r="FE73" s="219"/>
      <c r="FF73" s="219"/>
      <c r="FG73" s="213"/>
      <c r="FI73" s="185"/>
      <c r="FJ73" s="218"/>
      <c r="FK73" s="218"/>
      <c r="FL73" s="179"/>
      <c r="FM73" s="218"/>
      <c r="FN73" s="218"/>
      <c r="FO73" s="185"/>
      <c r="FP73" s="219"/>
      <c r="FQ73" s="219"/>
      <c r="FT73" s="222"/>
      <c r="FU73" s="185"/>
      <c r="FV73" s="219"/>
      <c r="FW73" s="219"/>
      <c r="FY73" s="219"/>
      <c r="FZ73" s="219"/>
      <c r="GA73" s="213"/>
      <c r="GI73" s="224"/>
      <c r="GN73" s="222"/>
      <c r="GU73" s="213"/>
      <c r="HC73" s="224"/>
      <c r="HH73" s="222"/>
      <c r="HO73" s="213"/>
      <c r="HW73" s="224"/>
      <c r="IB73" s="222"/>
      <c r="II73" s="213"/>
      <c r="IQ73" s="224"/>
      <c r="IV73" s="222"/>
    </row>
    <row r="74" spans="2:256" s="217" customFormat="1" ht="13.5" customHeight="1" x14ac:dyDescent="0.25">
      <c r="B74" s="179"/>
      <c r="C74" s="213"/>
      <c r="E74" s="185"/>
      <c r="F74" s="218"/>
      <c r="G74" s="219"/>
      <c r="H74" s="179"/>
      <c r="I74" s="218"/>
      <c r="J74" s="219"/>
      <c r="K74" s="185"/>
      <c r="L74" s="219"/>
      <c r="M74" s="219"/>
      <c r="P74" s="222"/>
      <c r="Q74" s="185"/>
      <c r="R74" s="219"/>
      <c r="S74" s="219"/>
      <c r="U74" s="219"/>
      <c r="V74" s="219"/>
      <c r="W74" s="213"/>
      <c r="Y74" s="185"/>
      <c r="Z74" s="218"/>
      <c r="AA74" s="218"/>
      <c r="AB74" s="179"/>
      <c r="AC74" s="218"/>
      <c r="AD74" s="218"/>
      <c r="AE74" s="185"/>
      <c r="AF74" s="219"/>
      <c r="AG74" s="219"/>
      <c r="AJ74" s="222"/>
      <c r="AK74" s="185"/>
      <c r="AM74" s="219"/>
      <c r="AO74" s="219"/>
      <c r="AP74" s="219"/>
      <c r="AQ74" s="213"/>
      <c r="AS74" s="185"/>
      <c r="AT74" s="218"/>
      <c r="AU74" s="218"/>
      <c r="AV74" s="179"/>
      <c r="AW74" s="218"/>
      <c r="AX74" s="218"/>
      <c r="AY74" s="185"/>
      <c r="AZ74" s="219"/>
      <c r="BA74" s="219"/>
      <c r="BD74" s="222"/>
      <c r="BE74" s="185"/>
      <c r="BF74" s="219"/>
      <c r="BG74" s="219"/>
      <c r="BI74" s="219"/>
      <c r="BJ74" s="219"/>
      <c r="BK74" s="213"/>
      <c r="BM74" s="185"/>
      <c r="BN74" s="218"/>
      <c r="BO74" s="218"/>
      <c r="BP74" s="179"/>
      <c r="BQ74" s="218"/>
      <c r="BR74" s="218"/>
      <c r="BS74" s="185"/>
      <c r="BT74" s="219"/>
      <c r="BU74" s="219"/>
      <c r="BX74" s="222"/>
      <c r="BY74" s="185"/>
      <c r="BZ74" s="219"/>
      <c r="CA74" s="219"/>
      <c r="CC74" s="219"/>
      <c r="CD74" s="219"/>
      <c r="CE74" s="185"/>
      <c r="CG74" s="185"/>
      <c r="CH74" s="218"/>
      <c r="CI74" s="218"/>
      <c r="CJ74" s="179"/>
      <c r="CK74" s="218"/>
      <c r="CL74" s="218"/>
      <c r="CM74" s="185"/>
      <c r="CN74" s="219"/>
      <c r="CO74" s="219"/>
      <c r="CR74" s="222"/>
      <c r="CS74" s="185"/>
      <c r="CT74" s="219"/>
      <c r="CU74" s="219"/>
      <c r="CW74" s="219"/>
      <c r="CX74" s="219"/>
      <c r="CY74" s="213"/>
      <c r="DA74" s="185"/>
      <c r="DB74" s="218"/>
      <c r="DC74" s="218"/>
      <c r="DD74" s="179"/>
      <c r="DE74" s="218"/>
      <c r="DF74" s="218"/>
      <c r="DG74" s="185"/>
      <c r="DH74" s="219"/>
      <c r="DI74" s="219"/>
      <c r="DL74" s="222"/>
      <c r="DM74" s="185"/>
      <c r="DN74" s="219"/>
      <c r="DO74" s="219"/>
      <c r="DQ74" s="219"/>
      <c r="DR74" s="219"/>
      <c r="DS74" s="213"/>
      <c r="DU74" s="185"/>
      <c r="DV74" s="218"/>
      <c r="DW74" s="218"/>
      <c r="DX74" s="179"/>
      <c r="DY74" s="218"/>
      <c r="DZ74" s="218"/>
      <c r="EA74" s="185"/>
      <c r="EC74" s="223"/>
      <c r="EF74" s="222"/>
      <c r="EG74" s="185"/>
      <c r="EH74" s="219"/>
      <c r="EI74" s="219"/>
      <c r="EK74" s="219"/>
      <c r="EL74" s="219"/>
      <c r="EM74" s="213"/>
      <c r="EO74" s="185"/>
      <c r="EP74" s="218"/>
      <c r="EQ74" s="218"/>
      <c r="ER74" s="179"/>
      <c r="ES74" s="218"/>
      <c r="ET74" s="218"/>
      <c r="EU74" s="185"/>
      <c r="EV74" s="219"/>
      <c r="EW74" s="219"/>
      <c r="EZ74" s="222"/>
      <c r="FA74" s="185"/>
      <c r="FB74" s="219"/>
      <c r="FC74" s="219"/>
      <c r="FE74" s="219"/>
      <c r="FF74" s="219"/>
      <c r="FG74" s="213"/>
      <c r="FI74" s="185"/>
      <c r="FJ74" s="218"/>
      <c r="FK74" s="218"/>
      <c r="FL74" s="179"/>
      <c r="FM74" s="218"/>
      <c r="FN74" s="218"/>
      <c r="FO74" s="185"/>
      <c r="FP74" s="219"/>
      <c r="FQ74" s="219"/>
      <c r="FT74" s="222"/>
      <c r="FU74" s="185"/>
      <c r="FV74" s="219"/>
      <c r="FW74" s="219"/>
      <c r="FY74" s="219"/>
      <c r="FZ74" s="219"/>
      <c r="GA74" s="213"/>
      <c r="GI74" s="224"/>
      <c r="GN74" s="222"/>
      <c r="GU74" s="213"/>
      <c r="HC74" s="224"/>
      <c r="HH74" s="222"/>
      <c r="HO74" s="213"/>
      <c r="HW74" s="224"/>
      <c r="IB74" s="222"/>
      <c r="II74" s="213"/>
      <c r="IQ74" s="224"/>
      <c r="IV74" s="222"/>
    </row>
    <row r="75" spans="2:256" s="217" customFormat="1" ht="13.5" customHeight="1" x14ac:dyDescent="0.25">
      <c r="B75" s="179"/>
      <c r="C75" s="213"/>
      <c r="E75" s="185"/>
      <c r="F75" s="218"/>
      <c r="G75" s="219"/>
      <c r="H75" s="179"/>
      <c r="I75" s="218"/>
      <c r="J75" s="219"/>
      <c r="K75" s="185"/>
      <c r="L75" s="219"/>
      <c r="M75" s="219"/>
      <c r="P75" s="222"/>
      <c r="Q75" s="185"/>
      <c r="R75" s="219"/>
      <c r="S75" s="219"/>
      <c r="U75" s="219"/>
      <c r="V75" s="219"/>
      <c r="W75" s="213"/>
      <c r="Y75" s="185"/>
      <c r="Z75" s="218"/>
      <c r="AA75" s="218"/>
      <c r="AB75" s="179"/>
      <c r="AC75" s="218"/>
      <c r="AD75" s="218"/>
      <c r="AE75" s="185"/>
      <c r="AF75" s="219"/>
      <c r="AG75" s="219"/>
      <c r="AJ75" s="222"/>
      <c r="AK75" s="185"/>
      <c r="AM75" s="219"/>
      <c r="AO75" s="219"/>
      <c r="AP75" s="219"/>
      <c r="AQ75" s="213"/>
      <c r="AS75" s="185"/>
      <c r="AT75" s="218"/>
      <c r="AU75" s="218"/>
      <c r="AV75" s="179"/>
      <c r="AW75" s="218"/>
      <c r="AX75" s="218"/>
      <c r="AY75" s="185"/>
      <c r="AZ75" s="219"/>
      <c r="BA75" s="219"/>
      <c r="BD75" s="222"/>
      <c r="BE75" s="185"/>
      <c r="BF75" s="219"/>
      <c r="BG75" s="219"/>
      <c r="BI75" s="219"/>
      <c r="BJ75" s="219"/>
      <c r="BK75" s="213"/>
      <c r="BM75" s="185"/>
      <c r="BN75" s="218"/>
      <c r="BO75" s="218"/>
      <c r="BP75" s="179"/>
      <c r="BQ75" s="218"/>
      <c r="BR75" s="218"/>
      <c r="BS75" s="185"/>
      <c r="BT75" s="219"/>
      <c r="BU75" s="219"/>
      <c r="BX75" s="222"/>
      <c r="BY75" s="185"/>
      <c r="BZ75" s="219"/>
      <c r="CA75" s="219"/>
      <c r="CC75" s="219"/>
      <c r="CD75" s="219"/>
      <c r="CE75" s="185"/>
      <c r="CG75" s="185"/>
      <c r="CH75" s="218"/>
      <c r="CI75" s="218"/>
      <c r="CJ75" s="179"/>
      <c r="CK75" s="218"/>
      <c r="CL75" s="218"/>
      <c r="CM75" s="185"/>
      <c r="CN75" s="219"/>
      <c r="CO75" s="219"/>
      <c r="CR75" s="222"/>
      <c r="CS75" s="185"/>
      <c r="CT75" s="219"/>
      <c r="CU75" s="219"/>
      <c r="CW75" s="219"/>
      <c r="CX75" s="219"/>
      <c r="CY75" s="213"/>
      <c r="DA75" s="185"/>
      <c r="DB75" s="218"/>
      <c r="DC75" s="218"/>
      <c r="DD75" s="179"/>
      <c r="DE75" s="218"/>
      <c r="DF75" s="218"/>
      <c r="DG75" s="185"/>
      <c r="DH75" s="219"/>
      <c r="DI75" s="219"/>
      <c r="DL75" s="222"/>
      <c r="DM75" s="185"/>
      <c r="DN75" s="219"/>
      <c r="DO75" s="219"/>
      <c r="DQ75" s="219"/>
      <c r="DR75" s="219"/>
      <c r="DS75" s="213"/>
      <c r="DU75" s="185"/>
      <c r="DV75" s="218"/>
      <c r="DW75" s="218"/>
      <c r="DX75" s="179"/>
      <c r="DY75" s="218"/>
      <c r="DZ75" s="218"/>
      <c r="EA75" s="185"/>
      <c r="EC75" s="223"/>
      <c r="EF75" s="222"/>
      <c r="EG75" s="185"/>
      <c r="EH75" s="219"/>
      <c r="EI75" s="219"/>
      <c r="EK75" s="219"/>
      <c r="EL75" s="219"/>
      <c r="EM75" s="213"/>
      <c r="EO75" s="185"/>
      <c r="EP75" s="218"/>
      <c r="EQ75" s="218"/>
      <c r="ER75" s="179"/>
      <c r="ES75" s="218"/>
      <c r="ET75" s="218"/>
      <c r="EU75" s="185"/>
      <c r="EV75" s="219"/>
      <c r="EW75" s="219"/>
      <c r="EZ75" s="222"/>
      <c r="FA75" s="185"/>
      <c r="FB75" s="219"/>
      <c r="FC75" s="219"/>
      <c r="FE75" s="219"/>
      <c r="FF75" s="219"/>
      <c r="FG75" s="213"/>
      <c r="FI75" s="185"/>
      <c r="FJ75" s="218"/>
      <c r="FK75" s="218"/>
      <c r="FL75" s="179"/>
      <c r="FM75" s="218"/>
      <c r="FN75" s="218"/>
      <c r="FO75" s="185"/>
      <c r="FP75" s="219"/>
      <c r="FQ75" s="219"/>
      <c r="FT75" s="222"/>
      <c r="FU75" s="185"/>
      <c r="FV75" s="219"/>
      <c r="FW75" s="219"/>
      <c r="FY75" s="219"/>
      <c r="FZ75" s="219"/>
      <c r="GA75" s="213"/>
      <c r="GI75" s="224"/>
      <c r="GN75" s="222"/>
      <c r="GU75" s="213"/>
      <c r="HC75" s="224"/>
      <c r="HH75" s="222"/>
      <c r="HO75" s="213"/>
      <c r="HW75" s="224"/>
      <c r="IB75" s="222"/>
      <c r="II75" s="213"/>
      <c r="IQ75" s="224"/>
      <c r="IV75" s="222"/>
    </row>
    <row r="76" spans="2:256" s="217" customFormat="1" ht="13.5" customHeight="1" x14ac:dyDescent="0.25">
      <c r="B76" s="179"/>
      <c r="C76" s="213"/>
      <c r="E76" s="185"/>
      <c r="F76" s="218"/>
      <c r="G76" s="219"/>
      <c r="H76" s="179"/>
      <c r="I76" s="218"/>
      <c r="J76" s="219"/>
      <c r="K76" s="185"/>
      <c r="L76" s="219"/>
      <c r="M76" s="219"/>
      <c r="P76" s="222"/>
      <c r="Q76" s="185"/>
      <c r="R76" s="219"/>
      <c r="S76" s="219"/>
      <c r="U76" s="219"/>
      <c r="V76" s="219"/>
      <c r="W76" s="213"/>
      <c r="Y76" s="185"/>
      <c r="Z76" s="218"/>
      <c r="AA76" s="218"/>
      <c r="AB76" s="179"/>
      <c r="AC76" s="218"/>
      <c r="AD76" s="218"/>
      <c r="AE76" s="185"/>
      <c r="AF76" s="219"/>
      <c r="AG76" s="219"/>
      <c r="AJ76" s="222"/>
      <c r="AK76" s="185"/>
      <c r="AM76" s="219"/>
      <c r="AO76" s="219"/>
      <c r="AP76" s="219"/>
      <c r="AQ76" s="213"/>
      <c r="AS76" s="185"/>
      <c r="AT76" s="218"/>
      <c r="AU76" s="218"/>
      <c r="AV76" s="179"/>
      <c r="AW76" s="218"/>
      <c r="AX76" s="218"/>
      <c r="AY76" s="185"/>
      <c r="AZ76" s="219"/>
      <c r="BA76" s="219"/>
      <c r="BD76" s="222"/>
      <c r="BE76" s="185"/>
      <c r="BF76" s="219"/>
      <c r="BG76" s="219"/>
      <c r="BI76" s="219"/>
      <c r="BJ76" s="219"/>
      <c r="BK76" s="213"/>
      <c r="BM76" s="185"/>
      <c r="BN76" s="218"/>
      <c r="BO76" s="218"/>
      <c r="BP76" s="179"/>
      <c r="BQ76" s="218"/>
      <c r="BR76" s="218"/>
      <c r="BS76" s="185"/>
      <c r="BT76" s="219"/>
      <c r="BU76" s="219"/>
      <c r="BX76" s="222"/>
      <c r="BY76" s="185"/>
      <c r="BZ76" s="219"/>
      <c r="CA76" s="219"/>
      <c r="CC76" s="219"/>
      <c r="CD76" s="219"/>
      <c r="CE76" s="185"/>
      <c r="CG76" s="185"/>
      <c r="CH76" s="218"/>
      <c r="CI76" s="218"/>
      <c r="CJ76" s="179"/>
      <c r="CK76" s="218"/>
      <c r="CL76" s="218"/>
      <c r="CM76" s="185"/>
      <c r="CN76" s="219"/>
      <c r="CO76" s="219"/>
      <c r="CR76" s="222"/>
      <c r="CS76" s="185"/>
      <c r="CT76" s="219"/>
      <c r="CU76" s="219"/>
      <c r="CW76" s="219"/>
      <c r="CX76" s="219"/>
      <c r="CY76" s="213"/>
      <c r="DA76" s="185"/>
      <c r="DB76" s="218"/>
      <c r="DC76" s="218"/>
      <c r="DD76" s="179"/>
      <c r="DE76" s="218"/>
      <c r="DF76" s="218"/>
      <c r="DG76" s="185"/>
      <c r="DH76" s="219"/>
      <c r="DI76" s="219"/>
      <c r="DL76" s="222"/>
      <c r="DM76" s="185"/>
      <c r="DN76" s="219"/>
      <c r="DO76" s="219"/>
      <c r="DQ76" s="219"/>
      <c r="DR76" s="219"/>
      <c r="DS76" s="213"/>
      <c r="DU76" s="185"/>
      <c r="DV76" s="218"/>
      <c r="DW76" s="218"/>
      <c r="DX76" s="179"/>
      <c r="DY76" s="218"/>
      <c r="DZ76" s="218"/>
      <c r="EA76" s="185"/>
      <c r="EC76" s="223"/>
      <c r="EF76" s="222"/>
      <c r="EG76" s="185"/>
      <c r="EH76" s="219"/>
      <c r="EI76" s="219"/>
      <c r="EK76" s="219"/>
      <c r="EL76" s="219"/>
      <c r="EM76" s="213"/>
      <c r="EO76" s="185"/>
      <c r="EP76" s="218"/>
      <c r="EQ76" s="218"/>
      <c r="ER76" s="179"/>
      <c r="ES76" s="218"/>
      <c r="ET76" s="218"/>
      <c r="EU76" s="185"/>
      <c r="EV76" s="219"/>
      <c r="EW76" s="219"/>
      <c r="EZ76" s="222"/>
      <c r="FA76" s="185"/>
      <c r="FB76" s="219"/>
      <c r="FC76" s="219"/>
      <c r="FE76" s="219"/>
      <c r="FF76" s="219"/>
      <c r="FG76" s="213"/>
      <c r="FI76" s="185"/>
      <c r="FJ76" s="218"/>
      <c r="FK76" s="218"/>
      <c r="FL76" s="179"/>
      <c r="FM76" s="218"/>
      <c r="FN76" s="218"/>
      <c r="FO76" s="185"/>
      <c r="FP76" s="219"/>
      <c r="FQ76" s="219"/>
      <c r="FT76" s="222"/>
      <c r="FU76" s="185"/>
      <c r="FV76" s="219"/>
      <c r="FW76" s="219"/>
      <c r="FY76" s="219"/>
      <c r="FZ76" s="219"/>
      <c r="GA76" s="213"/>
      <c r="GI76" s="224"/>
      <c r="GN76" s="222"/>
      <c r="GU76" s="213"/>
      <c r="HC76" s="224"/>
      <c r="HH76" s="222"/>
      <c r="HO76" s="213"/>
      <c r="HW76" s="224"/>
      <c r="IB76" s="222"/>
      <c r="II76" s="213"/>
      <c r="IQ76" s="224"/>
      <c r="IV76" s="222"/>
    </row>
    <row r="77" spans="2:256" s="217" customFormat="1" ht="13.5" customHeight="1" x14ac:dyDescent="0.25">
      <c r="B77" s="179"/>
      <c r="C77" s="213"/>
      <c r="E77" s="185"/>
      <c r="F77" s="218"/>
      <c r="G77" s="219"/>
      <c r="H77" s="179"/>
      <c r="I77" s="218"/>
      <c r="J77" s="219"/>
      <c r="K77" s="185"/>
      <c r="L77" s="219"/>
      <c r="M77" s="219"/>
      <c r="P77" s="222"/>
      <c r="Q77" s="185"/>
      <c r="R77" s="219"/>
      <c r="S77" s="219"/>
      <c r="U77" s="219"/>
      <c r="V77" s="219"/>
      <c r="W77" s="213"/>
      <c r="Y77" s="185"/>
      <c r="Z77" s="218"/>
      <c r="AA77" s="218"/>
      <c r="AB77" s="179"/>
      <c r="AC77" s="218"/>
      <c r="AD77" s="218"/>
      <c r="AE77" s="185"/>
      <c r="AF77" s="219"/>
      <c r="AG77" s="219"/>
      <c r="AJ77" s="222"/>
      <c r="AK77" s="185"/>
      <c r="AM77" s="219"/>
      <c r="AO77" s="219"/>
      <c r="AP77" s="219"/>
      <c r="AQ77" s="213"/>
      <c r="AS77" s="185"/>
      <c r="AT77" s="218"/>
      <c r="AU77" s="218"/>
      <c r="AV77" s="179"/>
      <c r="AW77" s="218"/>
      <c r="AX77" s="218"/>
      <c r="AY77" s="185"/>
      <c r="AZ77" s="219"/>
      <c r="BA77" s="219"/>
      <c r="BD77" s="222"/>
      <c r="BE77" s="185"/>
      <c r="BF77" s="219"/>
      <c r="BG77" s="219"/>
      <c r="BI77" s="219"/>
      <c r="BJ77" s="219"/>
      <c r="BK77" s="213"/>
      <c r="BM77" s="185"/>
      <c r="BN77" s="218"/>
      <c r="BO77" s="218"/>
      <c r="BP77" s="179"/>
      <c r="BQ77" s="218"/>
      <c r="BR77" s="218"/>
      <c r="BS77" s="185"/>
      <c r="BT77" s="219"/>
      <c r="BU77" s="219"/>
      <c r="BX77" s="222"/>
      <c r="BY77" s="185"/>
      <c r="BZ77" s="219"/>
      <c r="CA77" s="219"/>
      <c r="CC77" s="219"/>
      <c r="CD77" s="219"/>
      <c r="CE77" s="185"/>
      <c r="CG77" s="185"/>
      <c r="CH77" s="218"/>
      <c r="CI77" s="218"/>
      <c r="CJ77" s="179"/>
      <c r="CK77" s="218"/>
      <c r="CL77" s="218"/>
      <c r="CM77" s="185"/>
      <c r="CN77" s="219"/>
      <c r="CO77" s="219"/>
      <c r="CR77" s="222"/>
      <c r="CS77" s="185"/>
      <c r="CT77" s="219"/>
      <c r="CU77" s="219"/>
      <c r="CW77" s="219"/>
      <c r="CX77" s="219"/>
      <c r="CY77" s="213"/>
      <c r="DA77" s="185"/>
      <c r="DB77" s="218"/>
      <c r="DC77" s="218"/>
      <c r="DD77" s="179"/>
      <c r="DE77" s="218"/>
      <c r="DF77" s="218"/>
      <c r="DG77" s="185"/>
      <c r="DH77" s="219"/>
      <c r="DI77" s="219"/>
      <c r="DL77" s="222"/>
      <c r="DM77" s="185"/>
      <c r="DN77" s="219"/>
      <c r="DO77" s="219"/>
      <c r="DQ77" s="219"/>
      <c r="DR77" s="219"/>
      <c r="DS77" s="213"/>
      <c r="DU77" s="185"/>
      <c r="DV77" s="218"/>
      <c r="DW77" s="218"/>
      <c r="DX77" s="179"/>
      <c r="DY77" s="218"/>
      <c r="DZ77" s="218"/>
      <c r="EA77" s="185"/>
      <c r="EC77" s="223"/>
      <c r="EF77" s="222"/>
      <c r="EG77" s="185"/>
      <c r="EH77" s="219"/>
      <c r="EI77" s="219"/>
      <c r="EK77" s="219"/>
      <c r="EL77" s="219"/>
      <c r="EM77" s="213"/>
      <c r="EO77" s="185"/>
      <c r="EP77" s="218"/>
      <c r="EQ77" s="218"/>
      <c r="ER77" s="179"/>
      <c r="ES77" s="218"/>
      <c r="ET77" s="218"/>
      <c r="EU77" s="185"/>
      <c r="EV77" s="219"/>
      <c r="EW77" s="219"/>
      <c r="EZ77" s="222"/>
      <c r="FA77" s="185"/>
      <c r="FB77" s="219"/>
      <c r="FC77" s="219"/>
      <c r="FE77" s="219"/>
      <c r="FF77" s="219"/>
      <c r="FG77" s="213"/>
      <c r="FI77" s="185"/>
      <c r="FJ77" s="218"/>
      <c r="FK77" s="218"/>
      <c r="FL77" s="179"/>
      <c r="FM77" s="218"/>
      <c r="FN77" s="218"/>
      <c r="FO77" s="185"/>
      <c r="FP77" s="219"/>
      <c r="FQ77" s="219"/>
      <c r="FT77" s="222"/>
      <c r="FU77" s="185"/>
      <c r="FV77" s="219"/>
      <c r="FW77" s="219"/>
      <c r="FY77" s="219"/>
      <c r="FZ77" s="219"/>
      <c r="GA77" s="213"/>
      <c r="GI77" s="224"/>
      <c r="GN77" s="222"/>
      <c r="GU77" s="213"/>
      <c r="HC77" s="224"/>
      <c r="HH77" s="222"/>
      <c r="HO77" s="213"/>
      <c r="HW77" s="224"/>
      <c r="IB77" s="222"/>
      <c r="II77" s="213"/>
      <c r="IQ77" s="224"/>
      <c r="IV77" s="222"/>
    </row>
    <row r="78" spans="2:256" s="217" customFormat="1" ht="13.5" customHeight="1" x14ac:dyDescent="0.25">
      <c r="B78" s="179"/>
      <c r="C78" s="213"/>
      <c r="E78" s="185"/>
      <c r="F78" s="218"/>
      <c r="G78" s="219"/>
      <c r="H78" s="179"/>
      <c r="I78" s="218"/>
      <c r="J78" s="219"/>
      <c r="K78" s="185"/>
      <c r="L78" s="219"/>
      <c r="M78" s="219"/>
      <c r="P78" s="222"/>
      <c r="Q78" s="185"/>
      <c r="R78" s="219"/>
      <c r="S78" s="219"/>
      <c r="U78" s="219"/>
      <c r="V78" s="219"/>
      <c r="W78" s="213"/>
      <c r="Y78" s="185"/>
      <c r="Z78" s="218"/>
      <c r="AA78" s="218"/>
      <c r="AB78" s="179"/>
      <c r="AC78" s="218"/>
      <c r="AD78" s="218"/>
      <c r="AE78" s="185"/>
      <c r="AF78" s="219"/>
      <c r="AG78" s="219"/>
      <c r="AJ78" s="222"/>
      <c r="AK78" s="185"/>
      <c r="AM78" s="219"/>
      <c r="AO78" s="219"/>
      <c r="AP78" s="219"/>
      <c r="AQ78" s="213"/>
      <c r="AS78" s="185"/>
      <c r="AT78" s="218"/>
      <c r="AU78" s="218"/>
      <c r="AV78" s="179"/>
      <c r="AW78" s="218"/>
      <c r="AX78" s="218"/>
      <c r="AY78" s="185"/>
      <c r="AZ78" s="219"/>
      <c r="BA78" s="219"/>
      <c r="BD78" s="222"/>
      <c r="BE78" s="185"/>
      <c r="BF78" s="219"/>
      <c r="BG78" s="219"/>
      <c r="BI78" s="219"/>
      <c r="BJ78" s="219"/>
      <c r="BK78" s="213"/>
      <c r="BM78" s="185"/>
      <c r="BN78" s="218"/>
      <c r="BO78" s="218"/>
      <c r="BP78" s="179"/>
      <c r="BQ78" s="218"/>
      <c r="BR78" s="218"/>
      <c r="BS78" s="185"/>
      <c r="BT78" s="219"/>
      <c r="BU78" s="219"/>
      <c r="BX78" s="222"/>
      <c r="BY78" s="185"/>
      <c r="BZ78" s="219"/>
      <c r="CA78" s="219"/>
      <c r="CC78" s="219"/>
      <c r="CD78" s="219"/>
      <c r="CE78" s="185"/>
      <c r="CG78" s="185"/>
      <c r="CH78" s="218"/>
      <c r="CI78" s="218"/>
      <c r="CJ78" s="179"/>
      <c r="CK78" s="218"/>
      <c r="CL78" s="218"/>
      <c r="CM78" s="185"/>
      <c r="CN78" s="219"/>
      <c r="CO78" s="219"/>
      <c r="CR78" s="222"/>
      <c r="CS78" s="185"/>
      <c r="CT78" s="219"/>
      <c r="CU78" s="219"/>
      <c r="CW78" s="219"/>
      <c r="CX78" s="219"/>
      <c r="CY78" s="213"/>
      <c r="DA78" s="185"/>
      <c r="DB78" s="218"/>
      <c r="DC78" s="218"/>
      <c r="DD78" s="179"/>
      <c r="DE78" s="218"/>
      <c r="DF78" s="218"/>
      <c r="DG78" s="185"/>
      <c r="DH78" s="219"/>
      <c r="DI78" s="219"/>
      <c r="DL78" s="222"/>
      <c r="DM78" s="185"/>
      <c r="DN78" s="219"/>
      <c r="DO78" s="219"/>
      <c r="DQ78" s="219"/>
      <c r="DR78" s="219"/>
      <c r="DS78" s="213"/>
      <c r="DU78" s="185"/>
      <c r="DV78" s="218"/>
      <c r="DW78" s="218"/>
      <c r="DX78" s="179"/>
      <c r="DY78" s="218"/>
      <c r="DZ78" s="218"/>
      <c r="EA78" s="185"/>
      <c r="EC78" s="223"/>
      <c r="EF78" s="222"/>
      <c r="EG78" s="185"/>
      <c r="EH78" s="219"/>
      <c r="EI78" s="219"/>
      <c r="EK78" s="219"/>
      <c r="EL78" s="219"/>
      <c r="EM78" s="213"/>
      <c r="EO78" s="185"/>
      <c r="EP78" s="218"/>
      <c r="EQ78" s="218"/>
      <c r="ER78" s="179"/>
      <c r="ES78" s="218"/>
      <c r="ET78" s="218"/>
      <c r="EU78" s="185"/>
      <c r="EV78" s="219"/>
      <c r="EW78" s="219"/>
      <c r="EZ78" s="222"/>
      <c r="FA78" s="185"/>
      <c r="FB78" s="219"/>
      <c r="FC78" s="219"/>
      <c r="FE78" s="219"/>
      <c r="FF78" s="219"/>
      <c r="FG78" s="213"/>
      <c r="FI78" s="185"/>
      <c r="FJ78" s="218"/>
      <c r="FK78" s="218"/>
      <c r="FL78" s="179"/>
      <c r="FM78" s="218"/>
      <c r="FN78" s="218"/>
      <c r="FO78" s="185"/>
      <c r="FP78" s="219"/>
      <c r="FQ78" s="219"/>
      <c r="FT78" s="222"/>
      <c r="FU78" s="185"/>
      <c r="FV78" s="219"/>
      <c r="FW78" s="219"/>
      <c r="FY78" s="219"/>
      <c r="FZ78" s="219"/>
      <c r="GA78" s="213"/>
      <c r="GI78" s="224"/>
      <c r="GN78" s="222"/>
      <c r="GU78" s="213"/>
      <c r="HC78" s="224"/>
      <c r="HH78" s="222"/>
      <c r="HO78" s="213"/>
      <c r="HW78" s="224"/>
      <c r="IB78" s="222"/>
      <c r="II78" s="213"/>
      <c r="IQ78" s="224"/>
      <c r="IV78" s="222"/>
    </row>
    <row r="79" spans="2:256" s="217" customFormat="1" ht="13.5" customHeight="1" x14ac:dyDescent="0.25">
      <c r="B79" s="179"/>
      <c r="C79" s="213"/>
      <c r="E79" s="185"/>
      <c r="F79" s="218"/>
      <c r="G79" s="219"/>
      <c r="H79" s="179"/>
      <c r="I79" s="218"/>
      <c r="J79" s="219"/>
      <c r="K79" s="185"/>
      <c r="L79" s="219"/>
      <c r="M79" s="219"/>
      <c r="P79" s="222"/>
      <c r="Q79" s="185"/>
      <c r="R79" s="219"/>
      <c r="S79" s="219"/>
      <c r="U79" s="219"/>
      <c r="V79" s="219"/>
      <c r="W79" s="213"/>
      <c r="Y79" s="185"/>
      <c r="Z79" s="218"/>
      <c r="AA79" s="218"/>
      <c r="AB79" s="179"/>
      <c r="AC79" s="218"/>
      <c r="AD79" s="218"/>
      <c r="AE79" s="185"/>
      <c r="AF79" s="219"/>
      <c r="AG79" s="219"/>
      <c r="AJ79" s="222"/>
      <c r="AK79" s="185"/>
      <c r="AM79" s="219"/>
      <c r="AO79" s="219"/>
      <c r="AP79" s="219"/>
      <c r="AQ79" s="213"/>
      <c r="AS79" s="185"/>
      <c r="AT79" s="218"/>
      <c r="AU79" s="218"/>
      <c r="AV79" s="179"/>
      <c r="AW79" s="218"/>
      <c r="AX79" s="218"/>
      <c r="AY79" s="185"/>
      <c r="AZ79" s="219"/>
      <c r="BA79" s="219"/>
      <c r="BD79" s="222"/>
      <c r="BE79" s="185"/>
      <c r="BF79" s="219"/>
      <c r="BG79" s="219"/>
      <c r="BI79" s="219"/>
      <c r="BJ79" s="219"/>
      <c r="BK79" s="213"/>
      <c r="BM79" s="185"/>
      <c r="BN79" s="218"/>
      <c r="BO79" s="218"/>
      <c r="BP79" s="179"/>
      <c r="BQ79" s="218"/>
      <c r="BR79" s="218"/>
      <c r="BS79" s="185"/>
      <c r="BT79" s="219"/>
      <c r="BU79" s="219"/>
      <c r="BX79" s="222"/>
      <c r="BY79" s="185"/>
      <c r="BZ79" s="219"/>
      <c r="CA79" s="219"/>
      <c r="CC79" s="219"/>
      <c r="CD79" s="219"/>
      <c r="CE79" s="185"/>
      <c r="CG79" s="185"/>
      <c r="CH79" s="218"/>
      <c r="CI79" s="218"/>
      <c r="CJ79" s="179"/>
      <c r="CK79" s="218"/>
      <c r="CL79" s="218"/>
      <c r="CM79" s="185"/>
      <c r="CN79" s="219"/>
      <c r="CO79" s="219"/>
      <c r="CR79" s="222"/>
      <c r="CS79" s="185"/>
      <c r="CT79" s="219"/>
      <c r="CU79" s="219"/>
      <c r="CW79" s="219"/>
      <c r="CX79" s="219"/>
      <c r="CY79" s="213"/>
      <c r="DA79" s="185"/>
      <c r="DB79" s="218"/>
      <c r="DC79" s="218"/>
      <c r="DD79" s="179"/>
      <c r="DE79" s="218"/>
      <c r="DF79" s="218"/>
      <c r="DG79" s="185"/>
      <c r="DH79" s="219"/>
      <c r="DI79" s="219"/>
      <c r="DL79" s="222"/>
      <c r="DM79" s="185"/>
      <c r="DN79" s="219"/>
      <c r="DO79" s="219"/>
      <c r="DQ79" s="219"/>
      <c r="DR79" s="219"/>
      <c r="DS79" s="213"/>
      <c r="DU79" s="185"/>
      <c r="DV79" s="218"/>
      <c r="DW79" s="218"/>
      <c r="DX79" s="179"/>
      <c r="DY79" s="218"/>
      <c r="DZ79" s="218"/>
      <c r="EA79" s="185"/>
      <c r="EC79" s="223"/>
      <c r="EF79" s="222"/>
      <c r="EG79" s="185"/>
      <c r="EH79" s="219"/>
      <c r="EI79" s="219"/>
      <c r="EK79" s="219"/>
      <c r="EL79" s="219"/>
      <c r="EM79" s="213"/>
      <c r="EO79" s="185"/>
      <c r="EP79" s="218"/>
      <c r="EQ79" s="218"/>
      <c r="ER79" s="179"/>
      <c r="ES79" s="218"/>
      <c r="ET79" s="218"/>
      <c r="EU79" s="185"/>
      <c r="EV79" s="219"/>
      <c r="EW79" s="219"/>
      <c r="EZ79" s="222"/>
      <c r="FA79" s="185"/>
      <c r="FB79" s="219"/>
      <c r="FC79" s="219"/>
      <c r="FE79" s="219"/>
      <c r="FF79" s="219"/>
      <c r="FG79" s="213"/>
      <c r="FI79" s="185"/>
      <c r="FJ79" s="218"/>
      <c r="FK79" s="218"/>
      <c r="FL79" s="179"/>
      <c r="FM79" s="218"/>
      <c r="FN79" s="218"/>
      <c r="FO79" s="185"/>
      <c r="FP79" s="219"/>
      <c r="FQ79" s="219"/>
      <c r="FT79" s="222"/>
      <c r="FU79" s="185"/>
      <c r="FV79" s="219"/>
      <c r="FW79" s="219"/>
      <c r="FY79" s="219"/>
      <c r="FZ79" s="219"/>
      <c r="GA79" s="213"/>
      <c r="GI79" s="224"/>
      <c r="GN79" s="222"/>
      <c r="GU79" s="213"/>
      <c r="HC79" s="224"/>
      <c r="HH79" s="222"/>
      <c r="HO79" s="213"/>
      <c r="HW79" s="224"/>
      <c r="IB79" s="222"/>
      <c r="II79" s="213"/>
      <c r="IQ79" s="224"/>
      <c r="IV79" s="222"/>
    </row>
    <row r="80" spans="2:256" s="217" customFormat="1" ht="13.5" customHeight="1" x14ac:dyDescent="0.25">
      <c r="B80" s="179"/>
      <c r="C80" s="213"/>
      <c r="E80" s="185"/>
      <c r="F80" s="218"/>
      <c r="G80" s="219"/>
      <c r="H80" s="179"/>
      <c r="I80" s="218"/>
      <c r="J80" s="219"/>
      <c r="K80" s="185"/>
      <c r="L80" s="219"/>
      <c r="M80" s="219"/>
      <c r="P80" s="222"/>
      <c r="Q80" s="185"/>
      <c r="R80" s="219"/>
      <c r="S80" s="219"/>
      <c r="U80" s="219"/>
      <c r="V80" s="219"/>
      <c r="W80" s="213"/>
      <c r="Y80" s="185"/>
      <c r="Z80" s="218"/>
      <c r="AA80" s="218"/>
      <c r="AB80" s="179"/>
      <c r="AC80" s="218"/>
      <c r="AD80" s="218"/>
      <c r="AE80" s="185"/>
      <c r="AF80" s="219"/>
      <c r="AG80" s="219"/>
      <c r="AJ80" s="222"/>
      <c r="AK80" s="185"/>
      <c r="AM80" s="219"/>
      <c r="AO80" s="219"/>
      <c r="AP80" s="219"/>
      <c r="AQ80" s="213"/>
      <c r="AS80" s="185"/>
      <c r="AT80" s="218"/>
      <c r="AU80" s="218"/>
      <c r="AV80" s="179"/>
      <c r="AW80" s="218"/>
      <c r="AX80" s="218"/>
      <c r="AY80" s="185"/>
      <c r="AZ80" s="219"/>
      <c r="BA80" s="219"/>
      <c r="BD80" s="222"/>
      <c r="BE80" s="185"/>
      <c r="BF80" s="219"/>
      <c r="BG80" s="219"/>
      <c r="BI80" s="219"/>
      <c r="BJ80" s="219"/>
      <c r="BK80" s="213"/>
      <c r="BM80" s="185"/>
      <c r="BN80" s="218"/>
      <c r="BO80" s="218"/>
      <c r="BP80" s="179"/>
      <c r="BQ80" s="218"/>
      <c r="BR80" s="218"/>
      <c r="BS80" s="185"/>
      <c r="BT80" s="219"/>
      <c r="BU80" s="219"/>
      <c r="BX80" s="222"/>
      <c r="BY80" s="185"/>
      <c r="BZ80" s="219"/>
      <c r="CA80" s="219"/>
      <c r="CC80" s="219"/>
      <c r="CD80" s="219"/>
      <c r="CE80" s="185"/>
      <c r="CG80" s="185"/>
      <c r="CH80" s="218"/>
      <c r="CI80" s="218"/>
      <c r="CJ80" s="179"/>
      <c r="CK80" s="218"/>
      <c r="CL80" s="218"/>
      <c r="CM80" s="185"/>
      <c r="CN80" s="219"/>
      <c r="CO80" s="219"/>
      <c r="CR80" s="222"/>
      <c r="CS80" s="185"/>
      <c r="CT80" s="219"/>
      <c r="CU80" s="219"/>
      <c r="CW80" s="219"/>
      <c r="CX80" s="219"/>
      <c r="CY80" s="213"/>
      <c r="DA80" s="185"/>
      <c r="DB80" s="218"/>
      <c r="DC80" s="218"/>
      <c r="DD80" s="179"/>
      <c r="DE80" s="218"/>
      <c r="DF80" s="218"/>
      <c r="DG80" s="185"/>
      <c r="DH80" s="219"/>
      <c r="DI80" s="219"/>
      <c r="DL80" s="222"/>
      <c r="DM80" s="185"/>
      <c r="DN80" s="219"/>
      <c r="DO80" s="219"/>
      <c r="DQ80" s="219"/>
      <c r="DR80" s="219"/>
      <c r="DS80" s="213"/>
      <c r="DU80" s="185"/>
      <c r="DV80" s="218"/>
      <c r="DW80" s="218"/>
      <c r="DX80" s="179"/>
      <c r="DY80" s="218"/>
      <c r="DZ80" s="218"/>
      <c r="EA80" s="185"/>
      <c r="EC80" s="223"/>
      <c r="EF80" s="222"/>
      <c r="EG80" s="185"/>
      <c r="EH80" s="219"/>
      <c r="EI80" s="219"/>
      <c r="EK80" s="219"/>
      <c r="EL80" s="219"/>
      <c r="EM80" s="213"/>
      <c r="EO80" s="185"/>
      <c r="EP80" s="218"/>
      <c r="EQ80" s="218"/>
      <c r="ER80" s="179"/>
      <c r="ES80" s="218"/>
      <c r="ET80" s="218"/>
      <c r="EU80" s="185"/>
      <c r="EV80" s="219"/>
      <c r="EW80" s="219"/>
      <c r="EZ80" s="222"/>
      <c r="FA80" s="185"/>
      <c r="FB80" s="219"/>
      <c r="FC80" s="219"/>
      <c r="FE80" s="219"/>
      <c r="FF80" s="219"/>
      <c r="FG80" s="213"/>
      <c r="FI80" s="185"/>
      <c r="FJ80" s="218"/>
      <c r="FK80" s="218"/>
      <c r="FL80" s="179"/>
      <c r="FM80" s="218"/>
      <c r="FN80" s="218"/>
      <c r="FO80" s="185"/>
      <c r="FP80" s="219"/>
      <c r="FQ80" s="219"/>
      <c r="FT80" s="222"/>
      <c r="FU80" s="185"/>
      <c r="FV80" s="219"/>
      <c r="FW80" s="219"/>
      <c r="FY80" s="219"/>
      <c r="FZ80" s="219"/>
      <c r="GA80" s="213"/>
      <c r="GI80" s="224"/>
      <c r="GN80" s="222"/>
      <c r="GU80" s="213"/>
      <c r="HC80" s="224"/>
      <c r="HH80" s="222"/>
      <c r="HO80" s="213"/>
      <c r="HW80" s="224"/>
      <c r="IB80" s="222"/>
      <c r="II80" s="213"/>
      <c r="IQ80" s="224"/>
      <c r="IV80" s="222"/>
    </row>
    <row r="81" spans="1:256" s="217" customFormat="1" ht="13.5" customHeight="1" x14ac:dyDescent="0.25">
      <c r="B81" s="179"/>
      <c r="C81" s="213"/>
      <c r="E81" s="185"/>
      <c r="F81" s="218"/>
      <c r="G81" s="219"/>
      <c r="H81" s="179"/>
      <c r="I81" s="218"/>
      <c r="J81" s="219"/>
      <c r="K81" s="185"/>
      <c r="L81" s="219"/>
      <c r="M81" s="219"/>
      <c r="P81" s="222"/>
      <c r="Q81" s="185"/>
      <c r="R81" s="219"/>
      <c r="S81" s="219"/>
      <c r="U81" s="219"/>
      <c r="V81" s="219"/>
      <c r="W81" s="213"/>
      <c r="Y81" s="185"/>
      <c r="Z81" s="218"/>
      <c r="AA81" s="218"/>
      <c r="AB81" s="179"/>
      <c r="AC81" s="218"/>
      <c r="AD81" s="218"/>
      <c r="AE81" s="185"/>
      <c r="AF81" s="219"/>
      <c r="AG81" s="219"/>
      <c r="AJ81" s="222"/>
      <c r="AK81" s="185"/>
      <c r="AM81" s="219"/>
      <c r="AO81" s="219"/>
      <c r="AP81" s="219"/>
      <c r="AQ81" s="213"/>
      <c r="AS81" s="185"/>
      <c r="AT81" s="218"/>
      <c r="AU81" s="218"/>
      <c r="AV81" s="179"/>
      <c r="AW81" s="218"/>
      <c r="AX81" s="218"/>
      <c r="AY81" s="185"/>
      <c r="AZ81" s="219"/>
      <c r="BA81" s="219"/>
      <c r="BD81" s="222"/>
      <c r="BE81" s="185"/>
      <c r="BF81" s="219"/>
      <c r="BG81" s="219"/>
      <c r="BI81" s="219"/>
      <c r="BJ81" s="219"/>
      <c r="BK81" s="213"/>
      <c r="BM81" s="185"/>
      <c r="BN81" s="218"/>
      <c r="BO81" s="218"/>
      <c r="BP81" s="179"/>
      <c r="BQ81" s="218"/>
      <c r="BR81" s="218"/>
      <c r="BS81" s="185"/>
      <c r="BT81" s="219"/>
      <c r="BU81" s="219"/>
      <c r="BX81" s="222"/>
      <c r="BY81" s="185"/>
      <c r="BZ81" s="219"/>
      <c r="CA81" s="219"/>
      <c r="CC81" s="219"/>
      <c r="CD81" s="219"/>
      <c r="CE81" s="185"/>
      <c r="CG81" s="185"/>
      <c r="CH81" s="218"/>
      <c r="CI81" s="218"/>
      <c r="CJ81" s="179"/>
      <c r="CK81" s="218"/>
      <c r="CL81" s="218"/>
      <c r="CM81" s="185"/>
      <c r="CN81" s="219"/>
      <c r="CO81" s="219"/>
      <c r="CR81" s="222"/>
      <c r="CS81" s="185"/>
      <c r="CT81" s="219"/>
      <c r="CU81" s="219"/>
      <c r="CW81" s="219"/>
      <c r="CX81" s="219"/>
      <c r="CY81" s="213"/>
      <c r="DA81" s="185"/>
      <c r="DB81" s="218"/>
      <c r="DC81" s="218"/>
      <c r="DD81" s="179"/>
      <c r="DE81" s="218"/>
      <c r="DF81" s="218"/>
      <c r="DG81" s="185"/>
      <c r="DH81" s="219"/>
      <c r="DI81" s="219"/>
      <c r="DL81" s="222"/>
      <c r="DM81" s="185"/>
      <c r="DN81" s="219"/>
      <c r="DO81" s="219"/>
      <c r="DQ81" s="219"/>
      <c r="DR81" s="219"/>
      <c r="DS81" s="213"/>
      <c r="DU81" s="185"/>
      <c r="DV81" s="218"/>
      <c r="DW81" s="218"/>
      <c r="DX81" s="179"/>
      <c r="DY81" s="218"/>
      <c r="DZ81" s="218"/>
      <c r="EA81" s="185"/>
      <c r="EC81" s="223"/>
      <c r="EF81" s="222"/>
      <c r="EG81" s="185"/>
      <c r="EH81" s="219"/>
      <c r="EI81" s="219"/>
      <c r="EK81" s="219"/>
      <c r="EL81" s="219"/>
      <c r="EM81" s="213"/>
      <c r="EO81" s="185"/>
      <c r="EP81" s="218"/>
      <c r="EQ81" s="218"/>
      <c r="ER81" s="179"/>
      <c r="ES81" s="218"/>
      <c r="ET81" s="218"/>
      <c r="EU81" s="185"/>
      <c r="EV81" s="219"/>
      <c r="EW81" s="219"/>
      <c r="EZ81" s="222"/>
      <c r="FA81" s="185"/>
      <c r="FB81" s="219"/>
      <c r="FC81" s="219"/>
      <c r="FE81" s="219"/>
      <c r="FF81" s="219"/>
      <c r="FG81" s="213"/>
      <c r="FI81" s="185"/>
      <c r="FJ81" s="218"/>
      <c r="FK81" s="218"/>
      <c r="FL81" s="179"/>
      <c r="FM81" s="218"/>
      <c r="FN81" s="218"/>
      <c r="FO81" s="185"/>
      <c r="FP81" s="219"/>
      <c r="FQ81" s="219"/>
      <c r="FT81" s="222"/>
      <c r="FU81" s="185"/>
      <c r="FV81" s="219"/>
      <c r="FW81" s="219"/>
      <c r="FY81" s="219"/>
      <c r="FZ81" s="219"/>
      <c r="GA81" s="213"/>
      <c r="GI81" s="224"/>
      <c r="GN81" s="222"/>
      <c r="GU81" s="213"/>
      <c r="HC81" s="224"/>
      <c r="HH81" s="222"/>
      <c r="HO81" s="213"/>
      <c r="HW81" s="224"/>
      <c r="IB81" s="222"/>
      <c r="II81" s="213"/>
      <c r="IQ81" s="224"/>
      <c r="IV81" s="222"/>
    </row>
    <row r="82" spans="1:256" s="217" customFormat="1" ht="13.5" customHeight="1" x14ac:dyDescent="0.25">
      <c r="B82" s="179"/>
      <c r="C82" s="213"/>
      <c r="E82" s="185"/>
      <c r="F82" s="218"/>
      <c r="G82" s="219"/>
      <c r="H82" s="179"/>
      <c r="I82" s="218"/>
      <c r="J82" s="219"/>
      <c r="K82" s="185"/>
      <c r="L82" s="219"/>
      <c r="M82" s="219"/>
      <c r="P82" s="222"/>
      <c r="Q82" s="185"/>
      <c r="R82" s="219"/>
      <c r="S82" s="219"/>
      <c r="U82" s="219"/>
      <c r="V82" s="219"/>
      <c r="W82" s="213"/>
      <c r="Y82" s="185"/>
      <c r="Z82" s="218"/>
      <c r="AA82" s="218"/>
      <c r="AB82" s="179"/>
      <c r="AC82" s="218"/>
      <c r="AD82" s="218"/>
      <c r="AE82" s="185"/>
      <c r="AF82" s="219"/>
      <c r="AG82" s="219"/>
      <c r="AJ82" s="222"/>
      <c r="AK82" s="185"/>
      <c r="AM82" s="219"/>
      <c r="AO82" s="219"/>
      <c r="AP82" s="219"/>
      <c r="AQ82" s="213"/>
      <c r="AS82" s="185"/>
      <c r="AT82" s="218"/>
      <c r="AU82" s="218"/>
      <c r="AV82" s="179"/>
      <c r="AW82" s="218"/>
      <c r="AX82" s="218"/>
      <c r="AY82" s="185"/>
      <c r="AZ82" s="219"/>
      <c r="BA82" s="219"/>
      <c r="BD82" s="222"/>
      <c r="BE82" s="185"/>
      <c r="BF82" s="219"/>
      <c r="BG82" s="219"/>
      <c r="BI82" s="219"/>
      <c r="BJ82" s="219"/>
      <c r="BK82" s="213"/>
      <c r="BM82" s="185"/>
      <c r="BN82" s="218"/>
      <c r="BO82" s="218"/>
      <c r="BP82" s="179"/>
      <c r="BQ82" s="218"/>
      <c r="BR82" s="218"/>
      <c r="BS82" s="185"/>
      <c r="BT82" s="219"/>
      <c r="BU82" s="219"/>
      <c r="BX82" s="222"/>
      <c r="BY82" s="185"/>
      <c r="BZ82" s="219"/>
      <c r="CA82" s="219"/>
      <c r="CC82" s="219"/>
      <c r="CD82" s="219"/>
      <c r="CE82" s="185"/>
      <c r="CG82" s="185"/>
      <c r="CH82" s="218"/>
      <c r="CI82" s="218"/>
      <c r="CJ82" s="179"/>
      <c r="CK82" s="218"/>
      <c r="CL82" s="218"/>
      <c r="CM82" s="185"/>
      <c r="CN82" s="219"/>
      <c r="CO82" s="219"/>
      <c r="CR82" s="222"/>
      <c r="CS82" s="185"/>
      <c r="CT82" s="219"/>
      <c r="CU82" s="219"/>
      <c r="CW82" s="219"/>
      <c r="CX82" s="219"/>
      <c r="CY82" s="213"/>
      <c r="DA82" s="185"/>
      <c r="DB82" s="218"/>
      <c r="DC82" s="218"/>
      <c r="DD82" s="179"/>
      <c r="DE82" s="218"/>
      <c r="DF82" s="218"/>
      <c r="DG82" s="185"/>
      <c r="DH82" s="219"/>
      <c r="DI82" s="219"/>
      <c r="DL82" s="222"/>
      <c r="DM82" s="185"/>
      <c r="DN82" s="219"/>
      <c r="DO82" s="219"/>
      <c r="DQ82" s="219"/>
      <c r="DR82" s="219"/>
      <c r="DS82" s="213"/>
      <c r="DU82" s="185"/>
      <c r="DV82" s="218"/>
      <c r="DW82" s="218"/>
      <c r="DX82" s="179"/>
      <c r="DY82" s="218"/>
      <c r="DZ82" s="218"/>
      <c r="EA82" s="185"/>
      <c r="EC82" s="223"/>
      <c r="EF82" s="222"/>
      <c r="EG82" s="185"/>
      <c r="EH82" s="219"/>
      <c r="EI82" s="219"/>
      <c r="EK82" s="219"/>
      <c r="EL82" s="219"/>
      <c r="EM82" s="213"/>
      <c r="EO82" s="185"/>
      <c r="EP82" s="218"/>
      <c r="EQ82" s="218"/>
      <c r="ER82" s="179"/>
      <c r="ES82" s="218"/>
      <c r="ET82" s="218"/>
      <c r="EU82" s="185"/>
      <c r="EV82" s="219"/>
      <c r="EW82" s="219"/>
      <c r="EZ82" s="222"/>
      <c r="FA82" s="185"/>
      <c r="FB82" s="219"/>
      <c r="FC82" s="219"/>
      <c r="FE82" s="219"/>
      <c r="FF82" s="219"/>
      <c r="FG82" s="213"/>
      <c r="FI82" s="185"/>
      <c r="FJ82" s="218"/>
      <c r="FK82" s="218"/>
      <c r="FL82" s="179"/>
      <c r="FM82" s="218"/>
      <c r="FN82" s="218"/>
      <c r="FO82" s="185"/>
      <c r="FP82" s="219"/>
      <c r="FQ82" s="219"/>
      <c r="FT82" s="222"/>
      <c r="FU82" s="185"/>
      <c r="FV82" s="219"/>
      <c r="FW82" s="219"/>
      <c r="FY82" s="219"/>
      <c r="FZ82" s="219"/>
      <c r="GA82" s="213"/>
      <c r="GI82" s="224"/>
      <c r="GN82" s="222"/>
      <c r="GU82" s="213"/>
      <c r="HC82" s="224"/>
      <c r="HH82" s="222"/>
      <c r="HO82" s="213"/>
      <c r="HW82" s="224"/>
      <c r="IB82" s="222"/>
      <c r="II82" s="213"/>
      <c r="IQ82" s="224"/>
      <c r="IV82" s="222"/>
    </row>
    <row r="83" spans="1:256" s="217" customFormat="1" ht="13.5" customHeight="1" x14ac:dyDescent="0.25">
      <c r="B83" s="179"/>
      <c r="C83" s="213"/>
      <c r="E83" s="185"/>
      <c r="F83" s="218"/>
      <c r="G83" s="219"/>
      <c r="H83" s="179"/>
      <c r="I83" s="218"/>
      <c r="J83" s="219"/>
      <c r="K83" s="185"/>
      <c r="L83" s="219"/>
      <c r="M83" s="219"/>
      <c r="P83" s="222"/>
      <c r="Q83" s="185"/>
      <c r="R83" s="219"/>
      <c r="S83" s="219"/>
      <c r="U83" s="219"/>
      <c r="V83" s="219"/>
      <c r="W83" s="213"/>
      <c r="Y83" s="185"/>
      <c r="Z83" s="218"/>
      <c r="AA83" s="218"/>
      <c r="AB83" s="179"/>
      <c r="AC83" s="218"/>
      <c r="AD83" s="218"/>
      <c r="AE83" s="185"/>
      <c r="AF83" s="219"/>
      <c r="AG83" s="219"/>
      <c r="AJ83" s="222"/>
      <c r="AK83" s="185"/>
      <c r="AM83" s="219"/>
      <c r="AO83" s="219"/>
      <c r="AP83" s="219"/>
      <c r="AQ83" s="213"/>
      <c r="AS83" s="185"/>
      <c r="AT83" s="218"/>
      <c r="AU83" s="218"/>
      <c r="AV83" s="179"/>
      <c r="AW83" s="218"/>
      <c r="AX83" s="218"/>
      <c r="AY83" s="185"/>
      <c r="AZ83" s="219"/>
      <c r="BA83" s="219"/>
      <c r="BD83" s="222"/>
      <c r="BE83" s="185"/>
      <c r="BF83" s="219"/>
      <c r="BG83" s="219"/>
      <c r="BI83" s="219"/>
      <c r="BJ83" s="219"/>
      <c r="BK83" s="213"/>
      <c r="BM83" s="185"/>
      <c r="BN83" s="218"/>
      <c r="BO83" s="218"/>
      <c r="BP83" s="179"/>
      <c r="BQ83" s="218"/>
      <c r="BR83" s="218"/>
      <c r="BS83" s="185"/>
      <c r="BT83" s="219"/>
      <c r="BU83" s="219"/>
      <c r="BX83" s="222"/>
      <c r="BY83" s="185"/>
      <c r="BZ83" s="219"/>
      <c r="CA83" s="219"/>
      <c r="CC83" s="219"/>
      <c r="CD83" s="219"/>
      <c r="CE83" s="185"/>
      <c r="CG83" s="185"/>
      <c r="CH83" s="218"/>
      <c r="CI83" s="218"/>
      <c r="CJ83" s="179"/>
      <c r="CK83" s="218"/>
      <c r="CL83" s="218"/>
      <c r="CM83" s="185"/>
      <c r="CN83" s="219"/>
      <c r="CO83" s="219"/>
      <c r="CR83" s="222"/>
      <c r="CS83" s="185"/>
      <c r="CT83" s="219"/>
      <c r="CU83" s="219"/>
      <c r="CW83" s="219"/>
      <c r="CX83" s="219"/>
      <c r="CY83" s="213"/>
      <c r="DA83" s="185"/>
      <c r="DB83" s="218"/>
      <c r="DC83" s="218"/>
      <c r="DD83" s="179"/>
      <c r="DE83" s="218"/>
      <c r="DF83" s="218"/>
      <c r="DG83" s="185"/>
      <c r="DH83" s="219"/>
      <c r="DI83" s="219"/>
      <c r="DL83" s="222"/>
      <c r="DM83" s="185"/>
      <c r="DN83" s="219"/>
      <c r="DO83" s="219"/>
      <c r="DQ83" s="219"/>
      <c r="DR83" s="219"/>
      <c r="DS83" s="213"/>
      <c r="DU83" s="185"/>
      <c r="DV83" s="218"/>
      <c r="DW83" s="218"/>
      <c r="DX83" s="179"/>
      <c r="DY83" s="218"/>
      <c r="DZ83" s="218"/>
      <c r="EA83" s="185"/>
      <c r="EC83" s="223"/>
      <c r="EF83" s="222"/>
      <c r="EG83" s="185"/>
      <c r="EH83" s="219"/>
      <c r="EI83" s="219"/>
      <c r="EK83" s="219"/>
      <c r="EL83" s="219"/>
      <c r="EM83" s="213"/>
      <c r="EO83" s="185"/>
      <c r="EP83" s="218"/>
      <c r="EQ83" s="218"/>
      <c r="ER83" s="179"/>
      <c r="ES83" s="218"/>
      <c r="ET83" s="218"/>
      <c r="EU83" s="185"/>
      <c r="EV83" s="219"/>
      <c r="EW83" s="219"/>
      <c r="EZ83" s="222"/>
      <c r="FA83" s="185"/>
      <c r="FB83" s="219"/>
      <c r="FC83" s="219"/>
      <c r="FE83" s="219"/>
      <c r="FF83" s="219"/>
      <c r="FG83" s="213"/>
      <c r="FI83" s="185"/>
      <c r="FJ83" s="218"/>
      <c r="FK83" s="218"/>
      <c r="FL83" s="179"/>
      <c r="FM83" s="218"/>
      <c r="FN83" s="218"/>
      <c r="FO83" s="185"/>
      <c r="FP83" s="219"/>
      <c r="FQ83" s="219"/>
      <c r="FT83" s="222"/>
      <c r="FU83" s="185"/>
      <c r="FV83" s="219"/>
      <c r="FW83" s="219"/>
      <c r="FY83" s="219"/>
      <c r="FZ83" s="219"/>
      <c r="GA83" s="213"/>
      <c r="GI83" s="224"/>
      <c r="GN83" s="222"/>
      <c r="GU83" s="213"/>
      <c r="HC83" s="224"/>
      <c r="HH83" s="222"/>
      <c r="HO83" s="213"/>
      <c r="HW83" s="224"/>
      <c r="IB83" s="222"/>
      <c r="II83" s="213"/>
      <c r="IQ83" s="224"/>
      <c r="IV83" s="222"/>
    </row>
    <row r="84" spans="1:256" s="217" customFormat="1" ht="13.5" customHeight="1" x14ac:dyDescent="0.25">
      <c r="B84" s="179"/>
      <c r="C84" s="213"/>
      <c r="E84" s="185"/>
      <c r="F84" s="218"/>
      <c r="G84" s="219"/>
      <c r="H84" s="179"/>
      <c r="I84" s="218"/>
      <c r="J84" s="219"/>
      <c r="K84" s="185"/>
      <c r="L84" s="219"/>
      <c r="M84" s="219"/>
      <c r="P84" s="222"/>
      <c r="Q84" s="185"/>
      <c r="R84" s="219"/>
      <c r="S84" s="219"/>
      <c r="U84" s="219"/>
      <c r="V84" s="219"/>
      <c r="W84" s="213"/>
      <c r="Y84" s="185"/>
      <c r="Z84" s="218"/>
      <c r="AA84" s="218"/>
      <c r="AB84" s="179"/>
      <c r="AC84" s="218"/>
      <c r="AD84" s="218"/>
      <c r="AE84" s="185"/>
      <c r="AF84" s="219"/>
      <c r="AG84" s="219"/>
      <c r="AJ84" s="222"/>
      <c r="AK84" s="185"/>
      <c r="AM84" s="219"/>
      <c r="AO84" s="219"/>
      <c r="AP84" s="219"/>
      <c r="AQ84" s="213"/>
      <c r="AS84" s="185"/>
      <c r="AT84" s="218"/>
      <c r="AU84" s="218"/>
      <c r="AV84" s="179"/>
      <c r="AW84" s="218"/>
      <c r="AX84" s="218"/>
      <c r="AY84" s="185"/>
      <c r="AZ84" s="219"/>
      <c r="BA84" s="219"/>
      <c r="BD84" s="222"/>
      <c r="BE84" s="185"/>
      <c r="BF84" s="219"/>
      <c r="BG84" s="219"/>
      <c r="BI84" s="219"/>
      <c r="BJ84" s="219"/>
      <c r="BK84" s="213"/>
      <c r="BM84" s="185"/>
      <c r="BN84" s="218"/>
      <c r="BO84" s="218"/>
      <c r="BP84" s="179"/>
      <c r="BQ84" s="218"/>
      <c r="BR84" s="218"/>
      <c r="BS84" s="185"/>
      <c r="BT84" s="219"/>
      <c r="BU84" s="219"/>
      <c r="BX84" s="222"/>
      <c r="BY84" s="185"/>
      <c r="BZ84" s="219"/>
      <c r="CA84" s="219"/>
      <c r="CC84" s="219"/>
      <c r="CD84" s="219"/>
      <c r="CE84" s="185"/>
      <c r="CG84" s="185"/>
      <c r="CH84" s="218"/>
      <c r="CI84" s="218"/>
      <c r="CJ84" s="179"/>
      <c r="CK84" s="218"/>
      <c r="CL84" s="218"/>
      <c r="CM84" s="185"/>
      <c r="CN84" s="219"/>
      <c r="CO84" s="219"/>
      <c r="CR84" s="222"/>
      <c r="CS84" s="185"/>
      <c r="CT84" s="219"/>
      <c r="CU84" s="219"/>
      <c r="CW84" s="219"/>
      <c r="CX84" s="219"/>
      <c r="CY84" s="213"/>
      <c r="DA84" s="185"/>
      <c r="DB84" s="218"/>
      <c r="DC84" s="218"/>
      <c r="DD84" s="179"/>
      <c r="DE84" s="218"/>
      <c r="DF84" s="218"/>
      <c r="DG84" s="185"/>
      <c r="DH84" s="219"/>
      <c r="DI84" s="219"/>
      <c r="DL84" s="222"/>
      <c r="DM84" s="185"/>
      <c r="DN84" s="219"/>
      <c r="DO84" s="219"/>
      <c r="DQ84" s="219"/>
      <c r="DR84" s="219"/>
      <c r="DS84" s="213"/>
      <c r="DU84" s="185"/>
      <c r="DV84" s="218"/>
      <c r="DW84" s="218"/>
      <c r="DX84" s="179"/>
      <c r="DY84" s="218"/>
      <c r="DZ84" s="218"/>
      <c r="EA84" s="185"/>
      <c r="EC84" s="223"/>
      <c r="EF84" s="222"/>
      <c r="EG84" s="185"/>
      <c r="EH84" s="219"/>
      <c r="EI84" s="219"/>
      <c r="EK84" s="219"/>
      <c r="EL84" s="219"/>
      <c r="EM84" s="213"/>
      <c r="EO84" s="185"/>
      <c r="EP84" s="218"/>
      <c r="EQ84" s="218"/>
      <c r="ER84" s="179"/>
      <c r="ES84" s="218"/>
      <c r="ET84" s="218"/>
      <c r="EU84" s="185"/>
      <c r="EV84" s="219"/>
      <c r="EW84" s="219"/>
      <c r="EZ84" s="222"/>
      <c r="FA84" s="185"/>
      <c r="FB84" s="219"/>
      <c r="FC84" s="219"/>
      <c r="FE84" s="219"/>
      <c r="FF84" s="219"/>
      <c r="FG84" s="213"/>
      <c r="FI84" s="185"/>
      <c r="FJ84" s="218"/>
      <c r="FK84" s="218"/>
      <c r="FL84" s="179"/>
      <c r="FM84" s="218"/>
      <c r="FN84" s="218"/>
      <c r="FO84" s="185"/>
      <c r="FP84" s="219"/>
      <c r="FQ84" s="219"/>
      <c r="FT84" s="222"/>
      <c r="FU84" s="185"/>
      <c r="FV84" s="219"/>
      <c r="FW84" s="219"/>
      <c r="FY84" s="219"/>
      <c r="FZ84" s="219"/>
      <c r="GA84" s="213"/>
      <c r="GI84" s="224"/>
      <c r="GN84" s="222"/>
      <c r="GU84" s="213"/>
      <c r="HC84" s="224"/>
      <c r="HH84" s="222"/>
      <c r="HO84" s="213"/>
      <c r="HW84" s="224"/>
      <c r="IB84" s="222"/>
      <c r="II84" s="213"/>
      <c r="IQ84" s="224"/>
      <c r="IV84" s="222"/>
    </row>
    <row r="85" spans="1:256" s="217" customFormat="1" ht="13.5" customHeight="1" x14ac:dyDescent="0.25">
      <c r="B85" s="179"/>
      <c r="C85" s="213"/>
      <c r="E85" s="185"/>
      <c r="F85" s="218"/>
      <c r="G85" s="219"/>
      <c r="H85" s="179"/>
      <c r="I85" s="218"/>
      <c r="J85" s="219"/>
      <c r="K85" s="185"/>
      <c r="L85" s="219"/>
      <c r="M85" s="219"/>
      <c r="P85" s="222"/>
      <c r="Q85" s="185"/>
      <c r="R85" s="219"/>
      <c r="S85" s="219"/>
      <c r="U85" s="219"/>
      <c r="V85" s="219"/>
      <c r="W85" s="213"/>
      <c r="Y85" s="185"/>
      <c r="Z85" s="218"/>
      <c r="AA85" s="218"/>
      <c r="AB85" s="179"/>
      <c r="AC85" s="218"/>
      <c r="AD85" s="218"/>
      <c r="AE85" s="185"/>
      <c r="AF85" s="219"/>
      <c r="AG85" s="219"/>
      <c r="AJ85" s="222"/>
      <c r="AK85" s="185"/>
      <c r="AM85" s="219"/>
      <c r="AO85" s="219"/>
      <c r="AP85" s="219"/>
      <c r="AQ85" s="213"/>
      <c r="AS85" s="185"/>
      <c r="AT85" s="218"/>
      <c r="AU85" s="218"/>
      <c r="AV85" s="179"/>
      <c r="AW85" s="218"/>
      <c r="AX85" s="218"/>
      <c r="AY85" s="185"/>
      <c r="AZ85" s="219"/>
      <c r="BA85" s="219"/>
      <c r="BD85" s="222"/>
      <c r="BE85" s="185"/>
      <c r="BF85" s="219"/>
      <c r="BG85" s="219"/>
      <c r="BI85" s="219"/>
      <c r="BJ85" s="219"/>
      <c r="BK85" s="213"/>
      <c r="BM85" s="185"/>
      <c r="BN85" s="218"/>
      <c r="BO85" s="218"/>
      <c r="BP85" s="179"/>
      <c r="BQ85" s="218"/>
      <c r="BR85" s="218"/>
      <c r="BS85" s="185"/>
      <c r="BT85" s="219"/>
      <c r="BU85" s="219"/>
      <c r="BX85" s="222"/>
      <c r="BY85" s="185"/>
      <c r="BZ85" s="219"/>
      <c r="CA85" s="219"/>
      <c r="CC85" s="219"/>
      <c r="CD85" s="219"/>
      <c r="CE85" s="185"/>
      <c r="CG85" s="185"/>
      <c r="CH85" s="218"/>
      <c r="CI85" s="218"/>
      <c r="CJ85" s="179"/>
      <c r="CK85" s="218"/>
      <c r="CL85" s="218"/>
      <c r="CM85" s="185"/>
      <c r="CN85" s="219"/>
      <c r="CO85" s="219"/>
      <c r="CR85" s="222"/>
      <c r="CS85" s="185"/>
      <c r="CT85" s="219"/>
      <c r="CU85" s="219"/>
      <c r="CW85" s="219"/>
      <c r="CX85" s="219"/>
      <c r="CY85" s="213"/>
      <c r="DA85" s="185"/>
      <c r="DB85" s="218"/>
      <c r="DC85" s="218"/>
      <c r="DD85" s="179"/>
      <c r="DE85" s="218"/>
      <c r="DF85" s="218"/>
      <c r="DG85" s="185"/>
      <c r="DH85" s="219"/>
      <c r="DI85" s="219"/>
      <c r="DL85" s="222"/>
      <c r="DM85" s="185"/>
      <c r="DN85" s="219"/>
      <c r="DO85" s="219"/>
      <c r="DQ85" s="219"/>
      <c r="DR85" s="219"/>
      <c r="DS85" s="213"/>
      <c r="DU85" s="185"/>
      <c r="DV85" s="218"/>
      <c r="DW85" s="218"/>
      <c r="DX85" s="179"/>
      <c r="DY85" s="218"/>
      <c r="DZ85" s="218"/>
      <c r="EA85" s="185"/>
      <c r="EC85" s="223"/>
      <c r="EF85" s="222"/>
      <c r="EG85" s="185"/>
      <c r="EH85" s="219"/>
      <c r="EI85" s="219"/>
      <c r="EK85" s="219"/>
      <c r="EL85" s="219"/>
      <c r="EM85" s="213"/>
      <c r="EO85" s="185"/>
      <c r="EP85" s="218"/>
      <c r="EQ85" s="218"/>
      <c r="ER85" s="179"/>
      <c r="ES85" s="218"/>
      <c r="ET85" s="218"/>
      <c r="EU85" s="185"/>
      <c r="EV85" s="219"/>
      <c r="EW85" s="219"/>
      <c r="EZ85" s="222"/>
      <c r="FA85" s="185"/>
      <c r="FB85" s="219"/>
      <c r="FC85" s="219"/>
      <c r="FE85" s="219"/>
      <c r="FF85" s="219"/>
      <c r="FG85" s="213"/>
      <c r="FI85" s="185"/>
      <c r="FJ85" s="218"/>
      <c r="FK85" s="218"/>
      <c r="FL85" s="179"/>
      <c r="FM85" s="218"/>
      <c r="FN85" s="218"/>
      <c r="FO85" s="185"/>
      <c r="FP85" s="219"/>
      <c r="FQ85" s="219"/>
      <c r="FT85" s="222"/>
      <c r="FU85" s="185"/>
      <c r="FV85" s="219"/>
      <c r="FW85" s="219"/>
      <c r="FY85" s="219"/>
      <c r="FZ85" s="219"/>
      <c r="GA85" s="213"/>
      <c r="GI85" s="224"/>
      <c r="GN85" s="222"/>
      <c r="GU85" s="213"/>
      <c r="HC85" s="224"/>
      <c r="HH85" s="222"/>
      <c r="HO85" s="213"/>
      <c r="HW85" s="224"/>
      <c r="IB85" s="222"/>
      <c r="II85" s="213"/>
      <c r="IQ85" s="224"/>
      <c r="IV85" s="222"/>
    </row>
    <row r="86" spans="1:256" s="217" customFormat="1" ht="13.5" customHeight="1" x14ac:dyDescent="0.25">
      <c r="B86" s="179"/>
      <c r="C86" s="213"/>
      <c r="E86" s="185"/>
      <c r="F86" s="218"/>
      <c r="G86" s="219"/>
      <c r="H86" s="179"/>
      <c r="I86" s="218"/>
      <c r="J86" s="219"/>
      <c r="K86" s="185"/>
      <c r="L86" s="219"/>
      <c r="M86" s="219"/>
      <c r="P86" s="222"/>
      <c r="Q86" s="185"/>
      <c r="R86" s="219"/>
      <c r="S86" s="219"/>
      <c r="U86" s="219"/>
      <c r="V86" s="219"/>
      <c r="W86" s="213"/>
      <c r="Y86" s="185"/>
      <c r="Z86" s="218"/>
      <c r="AA86" s="218"/>
      <c r="AB86" s="179"/>
      <c r="AC86" s="218"/>
      <c r="AD86" s="218"/>
      <c r="AE86" s="185"/>
      <c r="AF86" s="219"/>
      <c r="AG86" s="219"/>
      <c r="AJ86" s="222"/>
      <c r="AK86" s="185"/>
      <c r="AM86" s="219"/>
      <c r="AO86" s="219"/>
      <c r="AP86" s="219"/>
      <c r="AQ86" s="213"/>
      <c r="AS86" s="185"/>
      <c r="AT86" s="218"/>
      <c r="AU86" s="218"/>
      <c r="AV86" s="179"/>
      <c r="AW86" s="218"/>
      <c r="AX86" s="218"/>
      <c r="AY86" s="185"/>
      <c r="AZ86" s="219"/>
      <c r="BA86" s="219"/>
      <c r="BD86" s="222"/>
      <c r="BE86" s="185"/>
      <c r="BF86" s="219"/>
      <c r="BG86" s="219"/>
      <c r="BI86" s="219"/>
      <c r="BJ86" s="219"/>
      <c r="BK86" s="213"/>
      <c r="BM86" s="185"/>
      <c r="BN86" s="218"/>
      <c r="BO86" s="218"/>
      <c r="BP86" s="179"/>
      <c r="BQ86" s="218"/>
      <c r="BR86" s="218"/>
      <c r="BS86" s="185"/>
      <c r="BT86" s="219"/>
      <c r="BU86" s="219"/>
      <c r="BX86" s="222"/>
      <c r="BY86" s="185"/>
      <c r="BZ86" s="219"/>
      <c r="CA86" s="219"/>
      <c r="CC86" s="219"/>
      <c r="CD86" s="219"/>
      <c r="CE86" s="185"/>
      <c r="CG86" s="185"/>
      <c r="CH86" s="218"/>
      <c r="CI86" s="218"/>
      <c r="CJ86" s="179"/>
      <c r="CK86" s="218"/>
      <c r="CL86" s="218"/>
      <c r="CM86" s="185"/>
      <c r="CN86" s="219"/>
      <c r="CO86" s="219"/>
      <c r="CR86" s="222"/>
      <c r="CS86" s="185"/>
      <c r="CT86" s="219"/>
      <c r="CU86" s="219"/>
      <c r="CW86" s="219"/>
      <c r="CX86" s="219"/>
      <c r="CY86" s="213"/>
      <c r="DA86" s="185"/>
      <c r="DB86" s="218"/>
      <c r="DC86" s="218"/>
      <c r="DD86" s="179"/>
      <c r="DE86" s="218"/>
      <c r="DF86" s="218"/>
      <c r="DG86" s="185"/>
      <c r="DH86" s="219"/>
      <c r="DI86" s="219"/>
      <c r="DL86" s="222"/>
      <c r="DM86" s="185"/>
      <c r="DN86" s="219"/>
      <c r="DO86" s="219"/>
      <c r="DQ86" s="219"/>
      <c r="DR86" s="219"/>
      <c r="DS86" s="213"/>
      <c r="DU86" s="185"/>
      <c r="DV86" s="218"/>
      <c r="DW86" s="218"/>
      <c r="DX86" s="179"/>
      <c r="DY86" s="218"/>
      <c r="DZ86" s="218"/>
      <c r="EA86" s="185"/>
      <c r="EC86" s="223"/>
      <c r="EF86" s="222"/>
      <c r="EG86" s="185"/>
      <c r="EH86" s="219"/>
      <c r="EI86" s="219"/>
      <c r="EK86" s="219"/>
      <c r="EL86" s="219"/>
      <c r="EM86" s="213"/>
      <c r="EO86" s="185"/>
      <c r="EP86" s="218"/>
      <c r="EQ86" s="218"/>
      <c r="ER86" s="179"/>
      <c r="ES86" s="218"/>
      <c r="ET86" s="218"/>
      <c r="EU86" s="185"/>
      <c r="EV86" s="219"/>
      <c r="EW86" s="219"/>
      <c r="EZ86" s="222"/>
      <c r="FA86" s="185"/>
      <c r="FB86" s="219"/>
      <c r="FC86" s="219"/>
      <c r="FE86" s="219"/>
      <c r="FF86" s="219"/>
      <c r="FG86" s="213"/>
      <c r="FI86" s="185"/>
      <c r="FJ86" s="218"/>
      <c r="FK86" s="218"/>
      <c r="FL86" s="179"/>
      <c r="FM86" s="218"/>
      <c r="FN86" s="218"/>
      <c r="FO86" s="185"/>
      <c r="FP86" s="219"/>
      <c r="FQ86" s="219"/>
      <c r="FT86" s="222"/>
      <c r="FU86" s="185"/>
      <c r="FV86" s="219"/>
      <c r="FW86" s="219"/>
      <c r="FY86" s="219"/>
      <c r="FZ86" s="219"/>
      <c r="GA86" s="213"/>
      <c r="GI86" s="224"/>
      <c r="GN86" s="222"/>
      <c r="GU86" s="213"/>
      <c r="HC86" s="224"/>
      <c r="HH86" s="222"/>
      <c r="HO86" s="213"/>
      <c r="HW86" s="224"/>
      <c r="IB86" s="222"/>
      <c r="II86" s="213"/>
      <c r="IQ86" s="224"/>
      <c r="IV86" s="222"/>
    </row>
    <row r="87" spans="1:256" ht="13.5" customHeight="1" x14ac:dyDescent="0.25">
      <c r="A87" s="217"/>
      <c r="C87" s="213"/>
      <c r="D87" s="217"/>
      <c r="E87" s="185"/>
      <c r="F87" s="218"/>
      <c r="G87" s="219"/>
      <c r="I87" s="218"/>
      <c r="J87" s="219"/>
      <c r="K87" s="185"/>
      <c r="L87" s="219"/>
      <c r="M87" s="219"/>
      <c r="N87" s="217"/>
      <c r="O87" s="217"/>
      <c r="P87" s="222"/>
      <c r="Q87" s="185"/>
      <c r="R87" s="219"/>
      <c r="S87" s="219"/>
      <c r="T87" s="217"/>
      <c r="U87" s="219"/>
      <c r="V87" s="219"/>
      <c r="W87" s="213"/>
      <c r="X87" s="217"/>
      <c r="Y87" s="185"/>
      <c r="Z87" s="218"/>
      <c r="AA87" s="218"/>
      <c r="AC87" s="218"/>
      <c r="AD87" s="218"/>
      <c r="AE87" s="185"/>
      <c r="AF87" s="219"/>
      <c r="AG87" s="219"/>
      <c r="AH87" s="217"/>
      <c r="AI87" s="217"/>
      <c r="AJ87" s="222"/>
      <c r="AK87" s="185"/>
      <c r="AL87" s="217"/>
      <c r="AM87" s="219"/>
      <c r="AN87" s="217"/>
      <c r="AO87" s="219"/>
      <c r="AP87" s="219"/>
      <c r="AQ87" s="213"/>
      <c r="AR87" s="217"/>
      <c r="AS87" s="185"/>
      <c r="AT87" s="218"/>
      <c r="AU87" s="218"/>
      <c r="AW87" s="218"/>
      <c r="AX87" s="218"/>
      <c r="AY87" s="185"/>
      <c r="AZ87" s="219"/>
      <c r="BA87" s="219"/>
      <c r="BB87" s="217"/>
      <c r="BC87" s="217"/>
      <c r="BD87" s="222"/>
      <c r="BE87" s="185"/>
      <c r="BF87" s="219"/>
      <c r="BG87" s="219"/>
      <c r="BH87" s="217"/>
      <c r="BI87" s="219"/>
      <c r="BJ87" s="219"/>
      <c r="BK87" s="213"/>
      <c r="BL87" s="217"/>
      <c r="BM87" s="185"/>
      <c r="BN87" s="218"/>
      <c r="BO87" s="218"/>
      <c r="BQ87" s="218"/>
      <c r="BR87" s="218"/>
      <c r="BS87" s="185"/>
      <c r="BT87" s="219"/>
      <c r="BU87" s="219"/>
      <c r="BV87" s="217"/>
      <c r="BW87" s="217"/>
      <c r="BX87" s="222"/>
      <c r="BY87" s="185"/>
      <c r="BZ87" s="219"/>
      <c r="CA87" s="219"/>
      <c r="CB87" s="217"/>
      <c r="CC87" s="219"/>
      <c r="CD87" s="219"/>
      <c r="CE87" s="185"/>
      <c r="CF87" s="217"/>
      <c r="CG87" s="185"/>
      <c r="CH87" s="218"/>
      <c r="CI87" s="218"/>
      <c r="CK87" s="218"/>
      <c r="CL87" s="218"/>
      <c r="CM87" s="185"/>
      <c r="CN87" s="219"/>
      <c r="CO87" s="219"/>
      <c r="CP87" s="217"/>
      <c r="CQ87" s="217"/>
      <c r="CR87" s="222"/>
      <c r="CS87" s="185"/>
      <c r="CT87" s="219"/>
      <c r="CU87" s="219"/>
      <c r="CV87" s="217"/>
      <c r="CW87" s="219"/>
      <c r="CX87" s="219"/>
      <c r="CY87" s="213"/>
      <c r="CZ87" s="217"/>
      <c r="DA87" s="185"/>
      <c r="DB87" s="218"/>
      <c r="DC87" s="218"/>
      <c r="DE87" s="218"/>
      <c r="DF87" s="218"/>
      <c r="DG87" s="185"/>
      <c r="DH87" s="219"/>
      <c r="DI87" s="219"/>
      <c r="DJ87" s="217"/>
      <c r="DK87" s="217"/>
      <c r="DL87" s="222"/>
      <c r="DM87" s="185"/>
      <c r="DN87" s="219"/>
      <c r="DO87" s="219"/>
      <c r="DP87" s="217"/>
      <c r="DQ87" s="219"/>
      <c r="DR87" s="219"/>
      <c r="DS87" s="213"/>
      <c r="DT87" s="217"/>
      <c r="DU87" s="185"/>
      <c r="DV87" s="218"/>
      <c r="DW87" s="218"/>
      <c r="DY87" s="218"/>
      <c r="DZ87" s="218"/>
      <c r="EA87" s="185"/>
      <c r="EB87" s="217"/>
      <c r="EC87" s="223"/>
      <c r="ED87" s="217"/>
      <c r="EE87" s="217"/>
      <c r="EF87" s="222"/>
      <c r="EG87" s="185"/>
      <c r="EH87" s="219"/>
      <c r="EI87" s="219"/>
      <c r="EJ87" s="217"/>
      <c r="EK87" s="219"/>
      <c r="EL87" s="219"/>
      <c r="EM87" s="213"/>
      <c r="EN87" s="217"/>
      <c r="EO87" s="185"/>
      <c r="EP87" s="218"/>
      <c r="EQ87" s="218"/>
      <c r="ES87" s="218"/>
      <c r="ET87" s="218"/>
      <c r="EU87" s="185"/>
      <c r="EV87" s="219"/>
      <c r="EW87" s="219"/>
      <c r="EX87" s="217"/>
      <c r="EY87" s="217"/>
      <c r="EZ87" s="222"/>
      <c r="FA87" s="185"/>
      <c r="FB87" s="219"/>
      <c r="FC87" s="219"/>
      <c r="FD87" s="217"/>
      <c r="FE87" s="219"/>
      <c r="FF87" s="219"/>
      <c r="FG87" s="213"/>
      <c r="FH87" s="217"/>
      <c r="FI87" s="185"/>
      <c r="FJ87" s="218"/>
      <c r="FK87" s="218"/>
      <c r="FM87" s="218"/>
      <c r="FN87" s="218"/>
      <c r="FO87" s="185"/>
      <c r="FP87" s="219"/>
      <c r="FQ87" s="219"/>
      <c r="FR87" s="217"/>
      <c r="FS87" s="217"/>
      <c r="FT87" s="222"/>
      <c r="FU87" s="185"/>
      <c r="FV87" s="219"/>
      <c r="FW87" s="219"/>
      <c r="FX87" s="217"/>
      <c r="FY87" s="219"/>
      <c r="FZ87" s="219"/>
      <c r="GA87" s="180"/>
      <c r="GI87" s="202"/>
      <c r="GN87" s="203"/>
      <c r="GU87" s="180"/>
      <c r="HC87" s="202"/>
      <c r="HH87" s="203"/>
      <c r="HO87" s="180"/>
      <c r="HW87" s="202"/>
      <c r="IB87" s="203"/>
      <c r="II87" s="180"/>
      <c r="IQ87" s="202"/>
      <c r="IV87" s="203"/>
    </row>
    <row r="88" spans="1:256" ht="13.5" customHeight="1" x14ac:dyDescent="0.25">
      <c r="A88" s="217"/>
      <c r="C88" s="213"/>
      <c r="D88" s="217"/>
      <c r="E88" s="185"/>
      <c r="F88" s="218"/>
      <c r="G88" s="219"/>
      <c r="I88" s="218"/>
      <c r="J88" s="219"/>
      <c r="K88" s="185"/>
      <c r="L88" s="219"/>
      <c r="M88" s="219"/>
      <c r="N88" s="217"/>
      <c r="O88" s="217"/>
      <c r="P88" s="222"/>
      <c r="Q88" s="185"/>
      <c r="R88" s="219"/>
      <c r="S88" s="219"/>
      <c r="T88" s="217"/>
      <c r="U88" s="219"/>
      <c r="V88" s="219"/>
      <c r="W88" s="213"/>
      <c r="X88" s="217"/>
      <c r="Y88" s="185"/>
      <c r="Z88" s="218"/>
      <c r="AA88" s="218"/>
      <c r="AC88" s="218"/>
      <c r="AD88" s="218"/>
      <c r="AE88" s="185"/>
      <c r="AF88" s="219"/>
      <c r="AG88" s="219"/>
      <c r="AH88" s="217"/>
      <c r="AI88" s="217"/>
      <c r="AJ88" s="222"/>
      <c r="AK88" s="185"/>
      <c r="AL88" s="217"/>
      <c r="AM88" s="219"/>
      <c r="AN88" s="217"/>
      <c r="AO88" s="219"/>
      <c r="AP88" s="219"/>
      <c r="AQ88" s="213"/>
      <c r="AR88" s="217"/>
      <c r="AS88" s="185"/>
      <c r="AT88" s="218"/>
      <c r="AU88" s="218"/>
      <c r="AW88" s="218"/>
      <c r="AX88" s="218"/>
      <c r="AY88" s="185"/>
      <c r="AZ88" s="219"/>
      <c r="BA88" s="219"/>
      <c r="BB88" s="217"/>
      <c r="BC88" s="217"/>
      <c r="BD88" s="222"/>
      <c r="BE88" s="185"/>
      <c r="BF88" s="219"/>
      <c r="BG88" s="219"/>
      <c r="BH88" s="217"/>
      <c r="BI88" s="219"/>
      <c r="BJ88" s="219"/>
      <c r="BK88" s="213"/>
      <c r="BL88" s="217"/>
      <c r="BM88" s="185"/>
      <c r="BN88" s="218"/>
      <c r="BO88" s="218"/>
      <c r="BQ88" s="218"/>
      <c r="BR88" s="218"/>
      <c r="BS88" s="185"/>
      <c r="BT88" s="219"/>
      <c r="BU88" s="219"/>
      <c r="BV88" s="217"/>
      <c r="BW88" s="217"/>
      <c r="BX88" s="222"/>
      <c r="BY88" s="185"/>
      <c r="BZ88" s="219"/>
      <c r="CA88" s="219"/>
      <c r="CB88" s="217"/>
      <c r="CC88" s="219"/>
      <c r="CD88" s="219"/>
      <c r="CE88" s="185"/>
      <c r="CF88" s="217"/>
      <c r="CG88" s="185"/>
      <c r="CH88" s="218"/>
      <c r="CI88" s="218"/>
      <c r="CK88" s="218"/>
      <c r="CL88" s="218"/>
      <c r="CM88" s="185"/>
      <c r="CN88" s="219"/>
      <c r="CO88" s="219"/>
      <c r="CP88" s="217"/>
      <c r="CQ88" s="217"/>
      <c r="CR88" s="222"/>
      <c r="CS88" s="185"/>
      <c r="CT88" s="219"/>
      <c r="CU88" s="219"/>
      <c r="CV88" s="217"/>
      <c r="CW88" s="219"/>
      <c r="CX88" s="219"/>
      <c r="CY88" s="213"/>
      <c r="CZ88" s="217"/>
      <c r="DA88" s="185"/>
      <c r="DB88" s="218"/>
      <c r="DC88" s="218"/>
      <c r="DE88" s="218"/>
      <c r="DF88" s="218"/>
      <c r="DG88" s="185"/>
      <c r="DH88" s="219"/>
      <c r="DI88" s="219"/>
      <c r="DJ88" s="217"/>
      <c r="DK88" s="217"/>
      <c r="DL88" s="222"/>
      <c r="DM88" s="185"/>
      <c r="DN88" s="219"/>
      <c r="DO88" s="219"/>
      <c r="DP88" s="217"/>
      <c r="DQ88" s="219"/>
      <c r="DR88" s="219"/>
      <c r="DS88" s="213"/>
      <c r="DT88" s="217"/>
      <c r="DU88" s="185"/>
      <c r="DV88" s="218"/>
      <c r="DW88" s="218"/>
      <c r="DY88" s="218"/>
      <c r="DZ88" s="218"/>
      <c r="EA88" s="185"/>
      <c r="EB88" s="217"/>
      <c r="EC88" s="223"/>
      <c r="ED88" s="217"/>
      <c r="EE88" s="217"/>
      <c r="EF88" s="222"/>
      <c r="EG88" s="185"/>
      <c r="EH88" s="219"/>
      <c r="EI88" s="219"/>
      <c r="EJ88" s="217"/>
      <c r="EK88" s="219"/>
      <c r="EL88" s="219"/>
      <c r="EM88" s="213"/>
      <c r="EN88" s="217"/>
      <c r="EO88" s="185"/>
      <c r="EP88" s="218"/>
      <c r="EQ88" s="218"/>
      <c r="ES88" s="218"/>
      <c r="ET88" s="218"/>
      <c r="EU88" s="185"/>
      <c r="EV88" s="219"/>
      <c r="EW88" s="219"/>
      <c r="EX88" s="217"/>
      <c r="EY88" s="217"/>
      <c r="EZ88" s="222"/>
      <c r="FA88" s="185"/>
      <c r="FB88" s="219"/>
      <c r="FC88" s="219"/>
      <c r="FD88" s="217"/>
      <c r="FE88" s="219"/>
      <c r="FF88" s="219"/>
      <c r="FG88" s="213"/>
      <c r="FH88" s="217"/>
      <c r="FI88" s="185"/>
      <c r="FJ88" s="218"/>
      <c r="FK88" s="218"/>
      <c r="FM88" s="218"/>
      <c r="FN88" s="218"/>
      <c r="FO88" s="185"/>
      <c r="FP88" s="219"/>
      <c r="FQ88" s="219"/>
      <c r="FR88" s="217"/>
      <c r="FS88" s="217"/>
      <c r="FT88" s="222"/>
      <c r="FU88" s="185"/>
      <c r="FV88" s="219"/>
      <c r="FW88" s="219"/>
      <c r="FX88" s="217"/>
      <c r="FY88" s="219"/>
      <c r="FZ88" s="219"/>
      <c r="GA88" s="180"/>
      <c r="GI88" s="202"/>
      <c r="GN88" s="203"/>
      <c r="GU88" s="180"/>
      <c r="HC88" s="202"/>
      <c r="HH88" s="203"/>
      <c r="HO88" s="180"/>
      <c r="HW88" s="202"/>
      <c r="IB88" s="203"/>
      <c r="II88" s="180"/>
      <c r="IQ88" s="202"/>
      <c r="IV88" s="203"/>
    </row>
    <row r="89" spans="1:256" ht="13.5" customHeight="1" x14ac:dyDescent="0.25">
      <c r="A89" s="217"/>
      <c r="C89" s="213"/>
      <c r="D89" s="217"/>
      <c r="E89" s="185"/>
      <c r="F89" s="218"/>
      <c r="G89" s="219"/>
      <c r="I89" s="218"/>
      <c r="J89" s="219"/>
      <c r="K89" s="185"/>
      <c r="L89" s="219"/>
      <c r="M89" s="219"/>
      <c r="N89" s="217"/>
      <c r="O89" s="217"/>
      <c r="P89" s="222"/>
      <c r="Q89" s="185"/>
      <c r="R89" s="219"/>
      <c r="S89" s="219"/>
      <c r="T89" s="217"/>
      <c r="U89" s="219"/>
      <c r="V89" s="219"/>
      <c r="W89" s="213"/>
      <c r="X89" s="217"/>
      <c r="Y89" s="185"/>
      <c r="Z89" s="218"/>
      <c r="AA89" s="218"/>
      <c r="AC89" s="218"/>
      <c r="AD89" s="218"/>
      <c r="AE89" s="185"/>
      <c r="AF89" s="219"/>
      <c r="AG89" s="219"/>
      <c r="AH89" s="217"/>
      <c r="AI89" s="217"/>
      <c r="AJ89" s="222"/>
      <c r="AK89" s="185"/>
      <c r="AL89" s="217"/>
      <c r="AM89" s="219"/>
      <c r="AN89" s="217"/>
      <c r="AO89" s="219"/>
      <c r="AP89" s="219"/>
      <c r="AQ89" s="213"/>
      <c r="AR89" s="217"/>
      <c r="AS89" s="185"/>
      <c r="AT89" s="218"/>
      <c r="AU89" s="218"/>
      <c r="AW89" s="218"/>
      <c r="AX89" s="218"/>
      <c r="AY89" s="185"/>
      <c r="AZ89" s="219"/>
      <c r="BA89" s="219"/>
      <c r="BB89" s="217"/>
      <c r="BC89" s="217"/>
      <c r="BD89" s="222"/>
      <c r="BE89" s="185"/>
      <c r="BF89" s="219"/>
      <c r="BG89" s="219"/>
      <c r="BH89" s="217"/>
      <c r="BI89" s="219"/>
      <c r="BJ89" s="219"/>
      <c r="BK89" s="213"/>
      <c r="BL89" s="217"/>
      <c r="BM89" s="185"/>
      <c r="BN89" s="218"/>
      <c r="BO89" s="218"/>
      <c r="BQ89" s="218"/>
      <c r="BR89" s="218"/>
      <c r="BS89" s="185"/>
      <c r="BT89" s="219"/>
      <c r="BU89" s="219"/>
      <c r="BV89" s="217"/>
      <c r="BW89" s="217"/>
      <c r="BX89" s="222"/>
      <c r="BY89" s="185"/>
      <c r="BZ89" s="219"/>
      <c r="CA89" s="219"/>
      <c r="CB89" s="217"/>
      <c r="CC89" s="219"/>
      <c r="CD89" s="219"/>
      <c r="CE89" s="185"/>
      <c r="CF89" s="217"/>
      <c r="CG89" s="185"/>
      <c r="CH89" s="218"/>
      <c r="CI89" s="218"/>
      <c r="CK89" s="218"/>
      <c r="CL89" s="218"/>
      <c r="CM89" s="185"/>
      <c r="CN89" s="219"/>
      <c r="CO89" s="219"/>
      <c r="CP89" s="217"/>
      <c r="CQ89" s="217"/>
      <c r="CR89" s="222"/>
      <c r="CS89" s="185"/>
      <c r="CT89" s="219"/>
      <c r="CU89" s="219"/>
      <c r="CV89" s="217"/>
      <c r="CW89" s="219"/>
      <c r="CX89" s="219"/>
      <c r="CY89" s="213"/>
      <c r="CZ89" s="217"/>
      <c r="DA89" s="185"/>
      <c r="DB89" s="218"/>
      <c r="DC89" s="218"/>
      <c r="DE89" s="218"/>
      <c r="DF89" s="218"/>
      <c r="DG89" s="185"/>
      <c r="DH89" s="219"/>
      <c r="DI89" s="219"/>
      <c r="DJ89" s="217"/>
      <c r="DK89" s="217"/>
      <c r="DL89" s="222"/>
      <c r="DM89" s="185"/>
      <c r="DN89" s="219"/>
      <c r="DO89" s="219"/>
      <c r="DP89" s="217"/>
      <c r="DQ89" s="219"/>
      <c r="DR89" s="219"/>
      <c r="DS89" s="213"/>
      <c r="DT89" s="217"/>
      <c r="DU89" s="185"/>
      <c r="DV89" s="218"/>
      <c r="DW89" s="218"/>
      <c r="DY89" s="218"/>
      <c r="DZ89" s="218"/>
      <c r="EA89" s="185"/>
      <c r="EB89" s="217"/>
      <c r="EC89" s="223"/>
      <c r="ED89" s="217"/>
      <c r="EE89" s="217"/>
      <c r="EF89" s="222"/>
      <c r="EG89" s="185"/>
      <c r="EH89" s="219"/>
      <c r="EI89" s="219"/>
      <c r="EJ89" s="217"/>
      <c r="EK89" s="219"/>
      <c r="EL89" s="219"/>
      <c r="EM89" s="213"/>
      <c r="EN89" s="217"/>
      <c r="EO89" s="185"/>
      <c r="EP89" s="218"/>
      <c r="EQ89" s="218"/>
      <c r="ES89" s="218"/>
      <c r="ET89" s="218"/>
      <c r="EU89" s="185"/>
      <c r="EV89" s="219"/>
      <c r="EW89" s="219"/>
      <c r="EX89" s="217"/>
      <c r="EY89" s="217"/>
      <c r="EZ89" s="222"/>
      <c r="FA89" s="185"/>
      <c r="FB89" s="219"/>
      <c r="FC89" s="219"/>
      <c r="FD89" s="217"/>
      <c r="FE89" s="219"/>
      <c r="FF89" s="219"/>
      <c r="FG89" s="213"/>
      <c r="FH89" s="217"/>
      <c r="FI89" s="185"/>
      <c r="FJ89" s="218"/>
      <c r="FK89" s="218"/>
      <c r="FM89" s="218"/>
      <c r="FN89" s="218"/>
      <c r="FO89" s="185"/>
      <c r="FP89" s="219"/>
      <c r="FQ89" s="219"/>
      <c r="FR89" s="217"/>
      <c r="FS89" s="217"/>
      <c r="FT89" s="222"/>
      <c r="FU89" s="185"/>
      <c r="FV89" s="219"/>
      <c r="FW89" s="219"/>
      <c r="FX89" s="217"/>
      <c r="FY89" s="219"/>
      <c r="FZ89" s="219"/>
      <c r="GA89" s="180"/>
      <c r="GI89" s="202"/>
      <c r="GN89" s="203"/>
      <c r="GU89" s="180"/>
      <c r="HC89" s="202"/>
      <c r="HH89" s="203"/>
      <c r="HO89" s="180"/>
      <c r="HW89" s="202"/>
      <c r="IB89" s="203"/>
      <c r="II89" s="180"/>
      <c r="IQ89" s="202"/>
      <c r="IV89" s="203"/>
    </row>
    <row r="90" spans="1:256" ht="13.5" customHeight="1" x14ac:dyDescent="0.25">
      <c r="A90" s="217"/>
      <c r="C90" s="213"/>
      <c r="D90" s="217"/>
      <c r="E90" s="185"/>
      <c r="F90" s="218"/>
      <c r="G90" s="219"/>
      <c r="I90" s="218"/>
      <c r="J90" s="219"/>
      <c r="K90" s="185"/>
      <c r="L90" s="219"/>
      <c r="M90" s="219"/>
      <c r="N90" s="217"/>
      <c r="O90" s="217"/>
      <c r="P90" s="222"/>
      <c r="Q90" s="185"/>
      <c r="R90" s="219"/>
      <c r="S90" s="219"/>
      <c r="T90" s="217"/>
      <c r="U90" s="219"/>
      <c r="V90" s="219"/>
      <c r="W90" s="213"/>
      <c r="X90" s="217"/>
      <c r="Y90" s="185"/>
      <c r="Z90" s="218"/>
      <c r="AA90" s="218"/>
      <c r="AC90" s="218"/>
      <c r="AD90" s="218"/>
      <c r="AE90" s="185"/>
      <c r="AF90" s="219"/>
      <c r="AG90" s="219"/>
      <c r="AH90" s="217"/>
      <c r="AI90" s="217"/>
      <c r="AJ90" s="222"/>
      <c r="AK90" s="185"/>
      <c r="AL90" s="217"/>
      <c r="AM90" s="219"/>
      <c r="AN90" s="217"/>
      <c r="AO90" s="219"/>
      <c r="AP90" s="219"/>
      <c r="AQ90" s="213"/>
      <c r="AR90" s="217"/>
      <c r="AS90" s="185"/>
      <c r="AT90" s="218"/>
      <c r="AU90" s="218"/>
      <c r="AW90" s="218"/>
      <c r="AX90" s="218"/>
      <c r="AY90" s="185"/>
      <c r="AZ90" s="219"/>
      <c r="BA90" s="219"/>
      <c r="BB90" s="217"/>
      <c r="BC90" s="217"/>
      <c r="BD90" s="222"/>
      <c r="BE90" s="185"/>
      <c r="BF90" s="219"/>
      <c r="BG90" s="219"/>
      <c r="BH90" s="217"/>
      <c r="BI90" s="219"/>
      <c r="BJ90" s="219"/>
      <c r="BK90" s="213"/>
      <c r="BL90" s="217"/>
      <c r="BM90" s="185"/>
      <c r="BN90" s="218"/>
      <c r="BO90" s="218"/>
      <c r="BQ90" s="218"/>
      <c r="BR90" s="218"/>
      <c r="BS90" s="185"/>
      <c r="BT90" s="219"/>
      <c r="BU90" s="219"/>
      <c r="BV90" s="217"/>
      <c r="BW90" s="217"/>
      <c r="BX90" s="222"/>
      <c r="BY90" s="185"/>
      <c r="BZ90" s="219"/>
      <c r="CA90" s="219"/>
      <c r="CB90" s="217"/>
      <c r="CC90" s="219"/>
      <c r="CD90" s="219"/>
      <c r="CE90" s="185"/>
      <c r="CF90" s="217"/>
      <c r="CG90" s="185"/>
      <c r="CH90" s="218"/>
      <c r="CI90" s="218"/>
      <c r="CK90" s="218"/>
      <c r="CL90" s="218"/>
      <c r="CM90" s="185"/>
      <c r="CN90" s="219"/>
      <c r="CO90" s="219"/>
      <c r="CP90" s="217"/>
      <c r="CQ90" s="217"/>
      <c r="CR90" s="222"/>
      <c r="CS90" s="185"/>
      <c r="CT90" s="219"/>
      <c r="CU90" s="219"/>
      <c r="CV90" s="217"/>
      <c r="CW90" s="219"/>
      <c r="CX90" s="219"/>
      <c r="CY90" s="213"/>
      <c r="CZ90" s="217"/>
      <c r="DA90" s="185"/>
      <c r="DB90" s="218"/>
      <c r="DC90" s="218"/>
      <c r="DE90" s="218"/>
      <c r="DF90" s="218"/>
      <c r="DG90" s="185"/>
      <c r="DH90" s="219"/>
      <c r="DI90" s="219"/>
      <c r="DJ90" s="217"/>
      <c r="DK90" s="217"/>
      <c r="DL90" s="222"/>
      <c r="DM90" s="185"/>
      <c r="DN90" s="219"/>
      <c r="DO90" s="219"/>
      <c r="DP90" s="217"/>
      <c r="DQ90" s="219"/>
      <c r="DR90" s="219"/>
      <c r="DS90" s="213"/>
      <c r="DT90" s="217"/>
      <c r="DU90" s="185"/>
      <c r="DV90" s="218"/>
      <c r="DW90" s="218"/>
      <c r="DY90" s="218"/>
      <c r="DZ90" s="218"/>
      <c r="EA90" s="185"/>
      <c r="EB90" s="217"/>
      <c r="EC90" s="223"/>
      <c r="ED90" s="217"/>
      <c r="EE90" s="217"/>
      <c r="EF90" s="222"/>
      <c r="EG90" s="185"/>
      <c r="EH90" s="219"/>
      <c r="EI90" s="219"/>
      <c r="EJ90" s="217"/>
      <c r="EK90" s="219"/>
      <c r="EL90" s="219"/>
      <c r="EM90" s="213"/>
      <c r="EN90" s="217"/>
      <c r="EO90" s="185"/>
      <c r="EP90" s="218"/>
      <c r="EQ90" s="218"/>
      <c r="ES90" s="218"/>
      <c r="ET90" s="218"/>
      <c r="EU90" s="185"/>
      <c r="EV90" s="219"/>
      <c r="EW90" s="219"/>
      <c r="EX90" s="217"/>
      <c r="EY90" s="217"/>
      <c r="EZ90" s="222"/>
      <c r="FA90" s="185"/>
      <c r="FB90" s="219"/>
      <c r="FC90" s="219"/>
      <c r="FD90" s="217"/>
      <c r="FE90" s="219"/>
      <c r="FF90" s="219"/>
      <c r="FG90" s="213"/>
      <c r="FH90" s="217"/>
      <c r="FI90" s="185"/>
      <c r="FJ90" s="218"/>
      <c r="FK90" s="218"/>
      <c r="FM90" s="218"/>
      <c r="FN90" s="218"/>
      <c r="FO90" s="185"/>
      <c r="FP90" s="219"/>
      <c r="FQ90" s="219"/>
      <c r="FR90" s="217"/>
      <c r="FS90" s="217"/>
      <c r="FT90" s="222"/>
      <c r="FU90" s="185"/>
      <c r="FV90" s="219"/>
      <c r="FW90" s="219"/>
      <c r="FX90" s="217"/>
      <c r="FY90" s="219"/>
      <c r="FZ90" s="219"/>
      <c r="GA90" s="180"/>
      <c r="GI90" s="202"/>
      <c r="GN90" s="203"/>
      <c r="GU90" s="180"/>
      <c r="HC90" s="202"/>
      <c r="HH90" s="203"/>
      <c r="HO90" s="180"/>
      <c r="HW90" s="202"/>
      <c r="IB90" s="203"/>
      <c r="II90" s="180"/>
      <c r="IQ90" s="202"/>
      <c r="IV90" s="203"/>
    </row>
    <row r="91" spans="1:256" ht="13.5" customHeight="1" x14ac:dyDescent="0.25">
      <c r="A91" s="217"/>
      <c r="C91" s="213"/>
      <c r="D91" s="217"/>
      <c r="E91" s="185"/>
      <c r="F91" s="218"/>
      <c r="G91" s="219"/>
      <c r="I91" s="218"/>
      <c r="J91" s="219"/>
      <c r="K91" s="185"/>
      <c r="L91" s="219"/>
      <c r="M91" s="219"/>
      <c r="N91" s="217"/>
      <c r="O91" s="217"/>
      <c r="P91" s="222"/>
      <c r="Q91" s="185"/>
      <c r="R91" s="219"/>
      <c r="S91" s="219"/>
      <c r="T91" s="217"/>
      <c r="U91" s="219"/>
      <c r="V91" s="219"/>
      <c r="W91" s="213"/>
      <c r="X91" s="217"/>
      <c r="Y91" s="185"/>
      <c r="Z91" s="218"/>
      <c r="AA91" s="218"/>
      <c r="AC91" s="218"/>
      <c r="AD91" s="218"/>
      <c r="AE91" s="185"/>
      <c r="AF91" s="219"/>
      <c r="AG91" s="219"/>
      <c r="AH91" s="217"/>
      <c r="AI91" s="217"/>
      <c r="AJ91" s="222"/>
      <c r="AK91" s="185"/>
      <c r="AL91" s="217"/>
      <c r="AM91" s="219"/>
      <c r="AN91" s="217"/>
      <c r="AO91" s="219"/>
      <c r="AP91" s="219"/>
      <c r="AQ91" s="213"/>
      <c r="AR91" s="217"/>
      <c r="AS91" s="185"/>
      <c r="AT91" s="218"/>
      <c r="AU91" s="218"/>
      <c r="AW91" s="218"/>
      <c r="AX91" s="218"/>
      <c r="AY91" s="185"/>
      <c r="AZ91" s="219"/>
      <c r="BA91" s="219"/>
      <c r="BB91" s="217"/>
      <c r="BC91" s="217"/>
      <c r="BD91" s="222"/>
      <c r="BE91" s="185"/>
      <c r="BF91" s="219"/>
      <c r="BG91" s="219"/>
      <c r="BH91" s="217"/>
      <c r="BI91" s="219"/>
      <c r="BJ91" s="219"/>
      <c r="BK91" s="213"/>
      <c r="BL91" s="217"/>
      <c r="BM91" s="185"/>
      <c r="BN91" s="218"/>
      <c r="BO91" s="218"/>
      <c r="BQ91" s="218"/>
      <c r="BR91" s="218"/>
      <c r="BS91" s="185"/>
      <c r="BT91" s="219"/>
      <c r="BU91" s="219"/>
      <c r="BV91" s="217"/>
      <c r="BW91" s="217"/>
      <c r="BX91" s="222"/>
      <c r="BY91" s="185"/>
      <c r="BZ91" s="219"/>
      <c r="CA91" s="219"/>
      <c r="CB91" s="217"/>
      <c r="CC91" s="219"/>
      <c r="CD91" s="219"/>
      <c r="CE91" s="185"/>
      <c r="CF91" s="217"/>
      <c r="CG91" s="185"/>
      <c r="CH91" s="218"/>
      <c r="CI91" s="218"/>
      <c r="CK91" s="218"/>
      <c r="CL91" s="218"/>
      <c r="CM91" s="185"/>
      <c r="CN91" s="219"/>
      <c r="CO91" s="219"/>
      <c r="CP91" s="217"/>
      <c r="CQ91" s="217"/>
      <c r="CR91" s="222"/>
      <c r="CS91" s="185"/>
      <c r="CT91" s="219"/>
      <c r="CU91" s="219"/>
      <c r="CV91" s="217"/>
      <c r="CW91" s="219"/>
      <c r="CX91" s="219"/>
      <c r="CY91" s="213"/>
      <c r="CZ91" s="217"/>
      <c r="DA91" s="185"/>
      <c r="DB91" s="218"/>
      <c r="DC91" s="218"/>
      <c r="DE91" s="218"/>
      <c r="DF91" s="218"/>
      <c r="DG91" s="185"/>
      <c r="DH91" s="219"/>
      <c r="DI91" s="219"/>
      <c r="DJ91" s="217"/>
      <c r="DK91" s="217"/>
      <c r="DL91" s="222"/>
      <c r="DM91" s="185"/>
      <c r="DN91" s="219"/>
      <c r="DO91" s="219"/>
      <c r="DP91" s="217"/>
      <c r="DQ91" s="219"/>
      <c r="DR91" s="219"/>
      <c r="DS91" s="213"/>
      <c r="DT91" s="217"/>
      <c r="DU91" s="185"/>
      <c r="DV91" s="218"/>
      <c r="DW91" s="218"/>
      <c r="DY91" s="218"/>
      <c r="DZ91" s="218"/>
      <c r="EA91" s="185"/>
      <c r="EB91" s="217"/>
      <c r="EC91" s="223"/>
      <c r="ED91" s="217"/>
      <c r="EE91" s="217"/>
      <c r="EF91" s="222"/>
      <c r="EG91" s="185"/>
      <c r="EH91" s="219"/>
      <c r="EI91" s="219"/>
      <c r="EJ91" s="217"/>
      <c r="EK91" s="219"/>
      <c r="EL91" s="219"/>
      <c r="EM91" s="213"/>
      <c r="EN91" s="217"/>
      <c r="EO91" s="185"/>
      <c r="EP91" s="218"/>
      <c r="EQ91" s="218"/>
      <c r="ES91" s="218"/>
      <c r="ET91" s="218"/>
      <c r="EU91" s="185"/>
      <c r="EV91" s="219"/>
      <c r="EW91" s="219"/>
      <c r="EX91" s="217"/>
      <c r="EY91" s="217"/>
      <c r="EZ91" s="222"/>
      <c r="FA91" s="185"/>
      <c r="FB91" s="219"/>
      <c r="FC91" s="219"/>
      <c r="FD91" s="217"/>
      <c r="FE91" s="219"/>
      <c r="FF91" s="219"/>
      <c r="FG91" s="213"/>
      <c r="FH91" s="217"/>
      <c r="FI91" s="185"/>
      <c r="FJ91" s="218"/>
      <c r="FK91" s="218"/>
      <c r="FM91" s="218"/>
      <c r="FN91" s="218"/>
      <c r="FO91" s="185"/>
      <c r="FP91" s="219"/>
      <c r="FQ91" s="219"/>
      <c r="FR91" s="217"/>
      <c r="FS91" s="217"/>
      <c r="FT91" s="222"/>
      <c r="FU91" s="185"/>
      <c r="FV91" s="219"/>
      <c r="FW91" s="219"/>
      <c r="FX91" s="217"/>
      <c r="FY91" s="219"/>
      <c r="FZ91" s="219"/>
      <c r="GA91" s="180"/>
      <c r="GI91" s="202"/>
      <c r="GN91" s="203"/>
      <c r="GU91" s="180"/>
      <c r="HC91" s="202"/>
      <c r="HH91" s="203"/>
      <c r="HO91" s="180"/>
      <c r="HW91" s="202"/>
      <c r="IB91" s="203"/>
      <c r="II91" s="180"/>
      <c r="IQ91" s="202"/>
      <c r="IV91" s="203"/>
    </row>
    <row r="92" spans="1:256" ht="13.5" customHeight="1" x14ac:dyDescent="0.25">
      <c r="A92" s="217"/>
      <c r="C92" s="213"/>
      <c r="D92" s="217"/>
      <c r="E92" s="185"/>
      <c r="F92" s="218"/>
      <c r="G92" s="219"/>
      <c r="I92" s="218"/>
      <c r="J92" s="219"/>
      <c r="K92" s="185"/>
      <c r="L92" s="219"/>
      <c r="M92" s="219"/>
      <c r="N92" s="217"/>
      <c r="O92" s="217"/>
      <c r="P92" s="222"/>
      <c r="Q92" s="185"/>
      <c r="R92" s="219"/>
      <c r="S92" s="219"/>
      <c r="T92" s="217"/>
      <c r="U92" s="219"/>
      <c r="V92" s="219"/>
      <c r="W92" s="213"/>
      <c r="X92" s="217"/>
      <c r="Y92" s="185"/>
      <c r="Z92" s="218"/>
      <c r="AA92" s="218"/>
      <c r="AC92" s="218"/>
      <c r="AD92" s="218"/>
      <c r="AE92" s="185"/>
      <c r="AF92" s="219"/>
      <c r="AG92" s="219"/>
      <c r="AH92" s="217"/>
      <c r="AI92" s="217"/>
      <c r="AJ92" s="222"/>
      <c r="AK92" s="185"/>
      <c r="AL92" s="217"/>
      <c r="AM92" s="219"/>
      <c r="AN92" s="217"/>
      <c r="AO92" s="219"/>
      <c r="AP92" s="219"/>
      <c r="AQ92" s="213"/>
      <c r="AR92" s="217"/>
      <c r="AS92" s="185"/>
      <c r="AT92" s="218"/>
      <c r="AU92" s="218"/>
      <c r="AW92" s="218"/>
      <c r="AX92" s="218"/>
      <c r="AY92" s="185"/>
      <c r="AZ92" s="219"/>
      <c r="BA92" s="219"/>
      <c r="BB92" s="217"/>
      <c r="BC92" s="217"/>
      <c r="BD92" s="222"/>
      <c r="BE92" s="185"/>
      <c r="BF92" s="219"/>
      <c r="BG92" s="219"/>
      <c r="BH92" s="217"/>
      <c r="BI92" s="219"/>
      <c r="BJ92" s="219"/>
      <c r="BK92" s="213"/>
      <c r="BL92" s="217"/>
      <c r="BM92" s="185"/>
      <c r="BN92" s="218"/>
      <c r="BO92" s="218"/>
      <c r="BQ92" s="218"/>
      <c r="BR92" s="218"/>
      <c r="BS92" s="185"/>
      <c r="BT92" s="219"/>
      <c r="BU92" s="219"/>
      <c r="BV92" s="217"/>
      <c r="BW92" s="217"/>
      <c r="BX92" s="222"/>
      <c r="BY92" s="185"/>
      <c r="BZ92" s="219"/>
      <c r="CA92" s="219"/>
      <c r="CB92" s="217"/>
      <c r="CC92" s="219"/>
      <c r="CD92" s="219"/>
      <c r="CE92" s="185"/>
      <c r="CF92" s="217"/>
      <c r="CG92" s="185"/>
      <c r="CH92" s="218"/>
      <c r="CI92" s="218"/>
      <c r="CK92" s="218"/>
      <c r="CL92" s="218"/>
      <c r="CM92" s="185"/>
      <c r="CN92" s="219"/>
      <c r="CO92" s="219"/>
      <c r="CP92" s="217"/>
      <c r="CQ92" s="217"/>
      <c r="CR92" s="222"/>
      <c r="CS92" s="185"/>
      <c r="CT92" s="219"/>
      <c r="CU92" s="219"/>
      <c r="CV92" s="217"/>
      <c r="CW92" s="219"/>
      <c r="CX92" s="219"/>
      <c r="CY92" s="213"/>
      <c r="CZ92" s="217"/>
      <c r="DA92" s="185"/>
      <c r="DB92" s="218"/>
      <c r="DC92" s="218"/>
      <c r="DE92" s="218"/>
      <c r="DF92" s="218"/>
      <c r="DG92" s="185"/>
      <c r="DH92" s="219"/>
      <c r="DI92" s="219"/>
      <c r="DJ92" s="217"/>
      <c r="DK92" s="217"/>
      <c r="DL92" s="222"/>
      <c r="DM92" s="185"/>
      <c r="DN92" s="219"/>
      <c r="DO92" s="219"/>
      <c r="DP92" s="217"/>
      <c r="DQ92" s="219"/>
      <c r="DR92" s="219"/>
      <c r="DS92" s="213"/>
      <c r="DT92" s="217"/>
      <c r="DU92" s="185"/>
      <c r="DV92" s="218"/>
      <c r="DW92" s="218"/>
      <c r="DY92" s="218"/>
      <c r="DZ92" s="218"/>
      <c r="EA92" s="185"/>
      <c r="EB92" s="217"/>
      <c r="EC92" s="223"/>
      <c r="ED92" s="217"/>
      <c r="EE92" s="217"/>
      <c r="EF92" s="222"/>
      <c r="EG92" s="185"/>
      <c r="EH92" s="219"/>
      <c r="EI92" s="219"/>
      <c r="EJ92" s="217"/>
      <c r="EK92" s="219"/>
      <c r="EL92" s="219"/>
      <c r="EM92" s="213"/>
      <c r="EN92" s="217"/>
      <c r="EO92" s="185"/>
      <c r="EP92" s="218"/>
      <c r="EQ92" s="218"/>
      <c r="ES92" s="218"/>
      <c r="ET92" s="218"/>
      <c r="EU92" s="185"/>
      <c r="EV92" s="219"/>
      <c r="EW92" s="219"/>
      <c r="EX92" s="217"/>
      <c r="EY92" s="217"/>
      <c r="EZ92" s="222"/>
      <c r="FA92" s="185"/>
      <c r="FB92" s="219"/>
      <c r="FC92" s="219"/>
      <c r="FD92" s="217"/>
      <c r="FE92" s="219"/>
      <c r="FF92" s="219"/>
      <c r="FG92" s="213"/>
      <c r="FH92" s="217"/>
      <c r="FI92" s="185"/>
      <c r="FJ92" s="218"/>
      <c r="FK92" s="218"/>
      <c r="FM92" s="218"/>
      <c r="FN92" s="218"/>
      <c r="FO92" s="185"/>
      <c r="FP92" s="219"/>
      <c r="FQ92" s="219"/>
      <c r="FR92" s="217"/>
      <c r="FS92" s="217"/>
      <c r="FT92" s="222"/>
      <c r="FU92" s="185"/>
      <c r="FV92" s="219"/>
      <c r="FW92" s="219"/>
      <c r="FX92" s="217"/>
      <c r="FY92" s="219"/>
      <c r="FZ92" s="219"/>
      <c r="GA92" s="180"/>
      <c r="GI92" s="202"/>
      <c r="GN92" s="203"/>
      <c r="GU92" s="180"/>
      <c r="HC92" s="202"/>
      <c r="HH92" s="203"/>
      <c r="HO92" s="180"/>
      <c r="HW92" s="202"/>
      <c r="IB92" s="203"/>
      <c r="II92" s="180"/>
      <c r="IQ92" s="202"/>
      <c r="IV92" s="203"/>
    </row>
    <row r="93" spans="1:256" ht="13.5" customHeight="1" x14ac:dyDescent="0.25">
      <c r="A93" s="217"/>
      <c r="C93" s="213"/>
      <c r="D93" s="217"/>
      <c r="E93" s="185"/>
      <c r="F93" s="218"/>
      <c r="G93" s="219"/>
      <c r="I93" s="218"/>
      <c r="J93" s="219"/>
      <c r="K93" s="185"/>
      <c r="L93" s="219"/>
      <c r="M93" s="219"/>
      <c r="N93" s="217"/>
      <c r="O93" s="217"/>
      <c r="P93" s="222"/>
      <c r="Q93" s="185"/>
      <c r="R93" s="219"/>
      <c r="S93" s="219"/>
      <c r="T93" s="217"/>
      <c r="U93" s="219"/>
      <c r="V93" s="219"/>
      <c r="W93" s="213"/>
      <c r="X93" s="217"/>
      <c r="Y93" s="185"/>
      <c r="Z93" s="218"/>
      <c r="AA93" s="218"/>
      <c r="AC93" s="218"/>
      <c r="AD93" s="218"/>
      <c r="AE93" s="185"/>
      <c r="AF93" s="219"/>
      <c r="AG93" s="219"/>
      <c r="AH93" s="217"/>
      <c r="AI93" s="217"/>
      <c r="AJ93" s="222"/>
      <c r="AK93" s="185"/>
      <c r="AL93" s="217"/>
      <c r="AM93" s="219"/>
      <c r="AN93" s="217"/>
      <c r="AO93" s="219"/>
      <c r="AP93" s="219"/>
      <c r="AQ93" s="213"/>
      <c r="AR93" s="217"/>
      <c r="AS93" s="185"/>
      <c r="AT93" s="218"/>
      <c r="AU93" s="218"/>
      <c r="AW93" s="218"/>
      <c r="AX93" s="218"/>
      <c r="AY93" s="185"/>
      <c r="AZ93" s="219"/>
      <c r="BA93" s="219"/>
      <c r="BB93" s="217"/>
      <c r="BC93" s="217"/>
      <c r="BD93" s="222"/>
      <c r="BE93" s="185"/>
      <c r="BF93" s="219"/>
      <c r="BG93" s="219"/>
      <c r="BH93" s="217"/>
      <c r="BI93" s="219"/>
      <c r="BJ93" s="219"/>
      <c r="BK93" s="213"/>
      <c r="BL93" s="217"/>
      <c r="BM93" s="185"/>
      <c r="BN93" s="218"/>
      <c r="BO93" s="218"/>
      <c r="BQ93" s="218"/>
      <c r="BR93" s="218"/>
      <c r="BS93" s="185"/>
      <c r="BT93" s="219"/>
      <c r="BU93" s="219"/>
      <c r="BV93" s="217"/>
      <c r="BW93" s="217"/>
      <c r="BX93" s="222"/>
      <c r="BY93" s="185"/>
      <c r="BZ93" s="219"/>
      <c r="CA93" s="219"/>
      <c r="CB93" s="217"/>
      <c r="CC93" s="219"/>
      <c r="CD93" s="219"/>
      <c r="CE93" s="185"/>
      <c r="CF93" s="217"/>
      <c r="CG93" s="185"/>
      <c r="CH93" s="218"/>
      <c r="CI93" s="218"/>
      <c r="CK93" s="218"/>
      <c r="CL93" s="218"/>
      <c r="CM93" s="185"/>
      <c r="CN93" s="219"/>
      <c r="CO93" s="219"/>
      <c r="CP93" s="217"/>
      <c r="CQ93" s="217"/>
      <c r="CR93" s="222"/>
      <c r="CS93" s="185"/>
      <c r="CT93" s="219"/>
      <c r="CU93" s="219"/>
      <c r="CV93" s="217"/>
      <c r="CW93" s="219"/>
      <c r="CX93" s="219"/>
      <c r="CY93" s="213"/>
      <c r="CZ93" s="217"/>
      <c r="DA93" s="185"/>
      <c r="DB93" s="218"/>
      <c r="DC93" s="218"/>
      <c r="DE93" s="218"/>
      <c r="DF93" s="218"/>
      <c r="DG93" s="185"/>
      <c r="DH93" s="219"/>
      <c r="DI93" s="219"/>
      <c r="DJ93" s="217"/>
      <c r="DK93" s="217"/>
      <c r="DL93" s="222"/>
      <c r="DM93" s="185"/>
      <c r="DN93" s="219"/>
      <c r="DO93" s="219"/>
      <c r="DP93" s="217"/>
      <c r="DQ93" s="219"/>
      <c r="DR93" s="219"/>
      <c r="DS93" s="213"/>
      <c r="DT93" s="217"/>
      <c r="DU93" s="185"/>
      <c r="DV93" s="218"/>
      <c r="DW93" s="218"/>
      <c r="DY93" s="218"/>
      <c r="DZ93" s="218"/>
      <c r="EA93" s="185"/>
      <c r="EB93" s="217"/>
      <c r="EC93" s="223"/>
      <c r="ED93" s="217"/>
      <c r="EE93" s="217"/>
      <c r="EF93" s="222"/>
      <c r="EG93" s="185"/>
      <c r="EH93" s="219"/>
      <c r="EI93" s="219"/>
      <c r="EJ93" s="217"/>
      <c r="EK93" s="219"/>
      <c r="EL93" s="219"/>
      <c r="EM93" s="213"/>
      <c r="EN93" s="217"/>
      <c r="EO93" s="185"/>
      <c r="EP93" s="218"/>
      <c r="EQ93" s="218"/>
      <c r="ES93" s="218"/>
      <c r="ET93" s="218"/>
      <c r="EU93" s="185"/>
      <c r="EV93" s="219"/>
      <c r="EW93" s="219"/>
      <c r="EX93" s="217"/>
      <c r="EY93" s="217"/>
      <c r="EZ93" s="222"/>
      <c r="FA93" s="185"/>
      <c r="FB93" s="219"/>
      <c r="FC93" s="219"/>
      <c r="FD93" s="217"/>
      <c r="FE93" s="219"/>
      <c r="FF93" s="219"/>
      <c r="FG93" s="213"/>
      <c r="FH93" s="217"/>
      <c r="FI93" s="185"/>
      <c r="FJ93" s="218"/>
      <c r="FK93" s="218"/>
      <c r="FM93" s="218"/>
      <c r="FN93" s="218"/>
      <c r="FO93" s="185"/>
      <c r="FP93" s="219"/>
      <c r="FQ93" s="219"/>
      <c r="FR93" s="217"/>
      <c r="FS93" s="217"/>
      <c r="FT93" s="222"/>
      <c r="FU93" s="185"/>
      <c r="FV93" s="219"/>
      <c r="FW93" s="219"/>
      <c r="FX93" s="217"/>
      <c r="FY93" s="219"/>
      <c r="FZ93" s="219"/>
      <c r="GA93" s="180"/>
      <c r="GI93" s="202"/>
      <c r="GN93" s="203"/>
      <c r="GU93" s="180"/>
      <c r="HC93" s="202"/>
      <c r="HH93" s="203"/>
      <c r="HO93" s="180"/>
      <c r="HW93" s="202"/>
      <c r="IB93" s="203"/>
      <c r="II93" s="180"/>
      <c r="IQ93" s="202"/>
      <c r="IV93" s="203"/>
    </row>
    <row r="94" spans="1:256" ht="13.5" customHeight="1" x14ac:dyDescent="0.25">
      <c r="A94" s="217"/>
      <c r="C94" s="213"/>
      <c r="D94" s="217"/>
      <c r="E94" s="185"/>
      <c r="F94" s="218"/>
      <c r="G94" s="219"/>
      <c r="I94" s="218"/>
      <c r="J94" s="219"/>
      <c r="K94" s="185"/>
      <c r="L94" s="219"/>
      <c r="M94" s="219"/>
      <c r="N94" s="217"/>
      <c r="O94" s="217"/>
      <c r="P94" s="222"/>
      <c r="Q94" s="185"/>
      <c r="R94" s="219"/>
      <c r="S94" s="219"/>
      <c r="T94" s="217"/>
      <c r="U94" s="219"/>
      <c r="V94" s="219"/>
      <c r="W94" s="213"/>
      <c r="X94" s="217"/>
      <c r="Y94" s="185"/>
      <c r="Z94" s="218"/>
      <c r="AA94" s="218"/>
      <c r="AC94" s="218"/>
      <c r="AD94" s="218"/>
      <c r="AE94" s="185"/>
      <c r="AF94" s="219"/>
      <c r="AG94" s="219"/>
      <c r="AH94" s="217"/>
      <c r="AI94" s="217"/>
      <c r="AJ94" s="222"/>
      <c r="AK94" s="185"/>
      <c r="AL94" s="217"/>
      <c r="AM94" s="219"/>
      <c r="AN94" s="217"/>
      <c r="AO94" s="219"/>
      <c r="AP94" s="219"/>
      <c r="AQ94" s="213"/>
      <c r="AR94" s="217"/>
      <c r="AS94" s="185"/>
      <c r="AT94" s="218"/>
      <c r="AU94" s="218"/>
      <c r="AW94" s="218"/>
      <c r="AX94" s="218"/>
      <c r="AY94" s="185"/>
      <c r="AZ94" s="219"/>
      <c r="BA94" s="219"/>
      <c r="BB94" s="217"/>
      <c r="BC94" s="217"/>
      <c r="BD94" s="222"/>
      <c r="BE94" s="185"/>
      <c r="BF94" s="219"/>
      <c r="BG94" s="219"/>
      <c r="BH94" s="217"/>
      <c r="BI94" s="219"/>
      <c r="BJ94" s="219"/>
      <c r="BK94" s="213"/>
      <c r="BL94" s="217"/>
      <c r="BM94" s="185"/>
      <c r="BN94" s="218"/>
      <c r="BO94" s="218"/>
      <c r="BQ94" s="218"/>
      <c r="BR94" s="218"/>
      <c r="BS94" s="185"/>
      <c r="BT94" s="219"/>
      <c r="BU94" s="219"/>
      <c r="BV94" s="217"/>
      <c r="BW94" s="217"/>
      <c r="BX94" s="222"/>
      <c r="BY94" s="185"/>
      <c r="BZ94" s="219"/>
      <c r="CA94" s="219"/>
      <c r="CB94" s="217"/>
      <c r="CC94" s="219"/>
      <c r="CD94" s="219"/>
      <c r="CE94" s="185"/>
      <c r="CF94" s="217"/>
      <c r="CG94" s="185"/>
      <c r="CH94" s="218"/>
      <c r="CI94" s="218"/>
      <c r="CK94" s="218"/>
      <c r="CL94" s="218"/>
      <c r="CM94" s="185"/>
      <c r="CN94" s="219"/>
      <c r="CO94" s="219"/>
      <c r="CP94" s="217"/>
      <c r="CQ94" s="217"/>
      <c r="CR94" s="222"/>
      <c r="CS94" s="185"/>
      <c r="CT94" s="219"/>
      <c r="CU94" s="219"/>
      <c r="CV94" s="217"/>
      <c r="CW94" s="219"/>
      <c r="CX94" s="219"/>
      <c r="CY94" s="213"/>
      <c r="CZ94" s="217"/>
      <c r="DA94" s="185"/>
      <c r="DB94" s="218"/>
      <c r="DC94" s="218"/>
      <c r="DE94" s="218"/>
      <c r="DF94" s="218"/>
      <c r="DG94" s="185"/>
      <c r="DH94" s="219"/>
      <c r="DI94" s="219"/>
      <c r="DJ94" s="217"/>
      <c r="DK94" s="217"/>
      <c r="DL94" s="222"/>
      <c r="DM94" s="185"/>
      <c r="DN94" s="219"/>
      <c r="DO94" s="219"/>
      <c r="DP94" s="217"/>
      <c r="DQ94" s="219"/>
      <c r="DR94" s="219"/>
      <c r="DS94" s="213"/>
      <c r="DT94" s="217"/>
      <c r="DU94" s="185"/>
      <c r="DV94" s="218"/>
      <c r="DW94" s="218"/>
      <c r="DY94" s="218"/>
      <c r="DZ94" s="218"/>
      <c r="EA94" s="185"/>
      <c r="EB94" s="217"/>
      <c r="EC94" s="223"/>
      <c r="ED94" s="217"/>
      <c r="EE94" s="217"/>
      <c r="EF94" s="222"/>
      <c r="EG94" s="185"/>
      <c r="EH94" s="219"/>
      <c r="EI94" s="219"/>
      <c r="EJ94" s="217"/>
      <c r="EK94" s="219"/>
      <c r="EL94" s="219"/>
      <c r="EM94" s="213"/>
      <c r="EN94" s="217"/>
      <c r="EO94" s="185"/>
      <c r="EP94" s="218"/>
      <c r="EQ94" s="218"/>
      <c r="ES94" s="218"/>
      <c r="ET94" s="218"/>
      <c r="EU94" s="185"/>
      <c r="EV94" s="219"/>
      <c r="EW94" s="219"/>
      <c r="EX94" s="217"/>
      <c r="EY94" s="217"/>
      <c r="EZ94" s="222"/>
      <c r="FA94" s="185"/>
      <c r="FB94" s="219"/>
      <c r="FC94" s="219"/>
      <c r="FD94" s="217"/>
      <c r="FE94" s="219"/>
      <c r="FF94" s="219"/>
      <c r="FG94" s="213"/>
      <c r="FH94" s="217"/>
      <c r="FI94" s="185"/>
      <c r="FJ94" s="218"/>
      <c r="FK94" s="218"/>
      <c r="FM94" s="218"/>
      <c r="FN94" s="218"/>
      <c r="FO94" s="185"/>
      <c r="FP94" s="219"/>
      <c r="FQ94" s="219"/>
      <c r="FR94" s="217"/>
      <c r="FS94" s="217"/>
      <c r="FT94" s="222"/>
      <c r="FU94" s="185"/>
      <c r="FV94" s="219"/>
      <c r="FW94" s="219"/>
      <c r="FX94" s="217"/>
      <c r="FY94" s="219"/>
      <c r="FZ94" s="219"/>
      <c r="GA94" s="180"/>
      <c r="GI94" s="202"/>
      <c r="GN94" s="203"/>
      <c r="GU94" s="180"/>
      <c r="HC94" s="202"/>
      <c r="HH94" s="203"/>
      <c r="HO94" s="180"/>
      <c r="HW94" s="202"/>
      <c r="IB94" s="203"/>
      <c r="II94" s="180"/>
      <c r="IQ94" s="202"/>
      <c r="IV94" s="203"/>
    </row>
    <row r="95" spans="1:256" ht="13.5" customHeight="1" x14ac:dyDescent="0.25">
      <c r="A95" s="217"/>
      <c r="C95" s="213"/>
      <c r="D95" s="217"/>
      <c r="E95" s="185"/>
      <c r="F95" s="218"/>
      <c r="G95" s="219"/>
      <c r="I95" s="218"/>
      <c r="J95" s="219"/>
      <c r="K95" s="185"/>
      <c r="L95" s="219"/>
      <c r="M95" s="219"/>
      <c r="N95" s="217"/>
      <c r="O95" s="217"/>
      <c r="P95" s="222"/>
      <c r="Q95" s="185"/>
      <c r="R95" s="219"/>
      <c r="S95" s="219"/>
      <c r="T95" s="217"/>
      <c r="U95" s="219"/>
      <c r="V95" s="219"/>
      <c r="W95" s="213"/>
      <c r="X95" s="217"/>
      <c r="Y95" s="185"/>
      <c r="Z95" s="218"/>
      <c r="AA95" s="218"/>
      <c r="AC95" s="218"/>
      <c r="AD95" s="218"/>
      <c r="AE95" s="185"/>
      <c r="AF95" s="219"/>
      <c r="AG95" s="219"/>
      <c r="AH95" s="217"/>
      <c r="AI95" s="217"/>
      <c r="AJ95" s="222"/>
      <c r="AK95" s="185"/>
      <c r="AL95" s="217"/>
      <c r="AM95" s="219"/>
      <c r="AN95" s="217"/>
      <c r="AO95" s="219"/>
      <c r="AP95" s="219"/>
      <c r="AQ95" s="213"/>
      <c r="AR95" s="217"/>
      <c r="AS95" s="185"/>
      <c r="AT95" s="218"/>
      <c r="AU95" s="218"/>
      <c r="AW95" s="218"/>
      <c r="AX95" s="218"/>
      <c r="AY95" s="185"/>
      <c r="AZ95" s="219"/>
      <c r="BA95" s="219"/>
      <c r="BB95" s="217"/>
      <c r="BC95" s="217"/>
      <c r="BD95" s="222"/>
      <c r="BE95" s="185"/>
      <c r="BF95" s="219"/>
      <c r="BG95" s="219"/>
      <c r="BH95" s="217"/>
      <c r="BI95" s="219"/>
      <c r="BJ95" s="219"/>
      <c r="BK95" s="213"/>
      <c r="BL95" s="217"/>
      <c r="BM95" s="185"/>
      <c r="BN95" s="218"/>
      <c r="BO95" s="218"/>
      <c r="BQ95" s="218"/>
      <c r="BR95" s="218"/>
      <c r="BS95" s="185"/>
      <c r="BT95" s="219"/>
      <c r="BU95" s="219"/>
      <c r="BV95" s="217"/>
      <c r="BW95" s="217"/>
      <c r="BX95" s="222"/>
      <c r="BY95" s="185"/>
      <c r="BZ95" s="219"/>
      <c r="CA95" s="219"/>
      <c r="CB95" s="217"/>
      <c r="CC95" s="219"/>
      <c r="CD95" s="219"/>
      <c r="CE95" s="185"/>
      <c r="CF95" s="217"/>
      <c r="CG95" s="185"/>
      <c r="CH95" s="218"/>
      <c r="CI95" s="218"/>
      <c r="CK95" s="218"/>
      <c r="CL95" s="218"/>
      <c r="CM95" s="185"/>
      <c r="CN95" s="219"/>
      <c r="CO95" s="219"/>
      <c r="CP95" s="217"/>
      <c r="CQ95" s="217"/>
      <c r="CR95" s="222"/>
      <c r="CS95" s="185"/>
      <c r="CT95" s="219"/>
      <c r="CU95" s="219"/>
      <c r="CV95" s="217"/>
      <c r="CW95" s="219"/>
      <c r="CX95" s="219"/>
      <c r="CY95" s="213"/>
      <c r="CZ95" s="217"/>
      <c r="DA95" s="185"/>
      <c r="DB95" s="218"/>
      <c r="DC95" s="218"/>
      <c r="DE95" s="218"/>
      <c r="DF95" s="218"/>
      <c r="DG95" s="185"/>
      <c r="DH95" s="219"/>
      <c r="DI95" s="219"/>
      <c r="DJ95" s="217"/>
      <c r="DK95" s="217"/>
      <c r="DL95" s="222"/>
      <c r="DM95" s="185"/>
      <c r="DN95" s="219"/>
      <c r="DO95" s="219"/>
      <c r="DP95" s="217"/>
      <c r="DQ95" s="219"/>
      <c r="DR95" s="219"/>
      <c r="DS95" s="213"/>
      <c r="DT95" s="217"/>
      <c r="DU95" s="185"/>
      <c r="DV95" s="218"/>
      <c r="DW95" s="218"/>
      <c r="DY95" s="218"/>
      <c r="DZ95" s="218"/>
      <c r="EA95" s="185"/>
      <c r="EB95" s="217"/>
      <c r="EC95" s="223"/>
      <c r="ED95" s="217"/>
      <c r="EE95" s="217"/>
      <c r="EF95" s="222"/>
      <c r="EG95" s="185"/>
      <c r="EH95" s="219"/>
      <c r="EI95" s="219"/>
      <c r="EJ95" s="217"/>
      <c r="EK95" s="219"/>
      <c r="EL95" s="219"/>
      <c r="EM95" s="213"/>
      <c r="EN95" s="217"/>
      <c r="EO95" s="185"/>
      <c r="EP95" s="218"/>
      <c r="EQ95" s="218"/>
      <c r="ES95" s="218"/>
      <c r="ET95" s="218"/>
      <c r="EU95" s="185"/>
      <c r="EV95" s="219"/>
      <c r="EW95" s="219"/>
      <c r="EX95" s="217"/>
      <c r="EY95" s="217"/>
      <c r="EZ95" s="222"/>
      <c r="FA95" s="185"/>
      <c r="FB95" s="219"/>
      <c r="FC95" s="219"/>
      <c r="FD95" s="217"/>
      <c r="FE95" s="219"/>
      <c r="FF95" s="219"/>
      <c r="FG95" s="213"/>
      <c r="FH95" s="217"/>
      <c r="FI95" s="185"/>
      <c r="FJ95" s="218"/>
      <c r="FK95" s="218"/>
      <c r="FM95" s="218"/>
      <c r="FN95" s="218"/>
      <c r="FO95" s="185"/>
      <c r="FP95" s="219"/>
      <c r="FQ95" s="219"/>
      <c r="FR95" s="217"/>
      <c r="FS95" s="217"/>
      <c r="FT95" s="222"/>
      <c r="FU95" s="185"/>
      <c r="FV95" s="219"/>
      <c r="FW95" s="219"/>
      <c r="FX95" s="217"/>
      <c r="FY95" s="219"/>
      <c r="FZ95" s="219"/>
      <c r="GA95" s="180"/>
      <c r="GI95" s="202"/>
      <c r="GN95" s="203"/>
      <c r="GU95" s="180"/>
      <c r="HC95" s="202"/>
      <c r="HH95" s="203"/>
      <c r="HO95" s="180"/>
      <c r="HW95" s="202"/>
      <c r="IB95" s="203"/>
      <c r="II95" s="180"/>
      <c r="IQ95" s="202"/>
      <c r="IV95" s="203"/>
    </row>
    <row r="96" spans="1:256" ht="13.5" customHeight="1" x14ac:dyDescent="0.25">
      <c r="A96" s="217"/>
      <c r="C96" s="213"/>
      <c r="D96" s="217"/>
      <c r="E96" s="185"/>
      <c r="F96" s="218"/>
      <c r="G96" s="219"/>
      <c r="I96" s="218"/>
      <c r="J96" s="219"/>
      <c r="K96" s="185"/>
      <c r="L96" s="219"/>
      <c r="M96" s="219"/>
      <c r="N96" s="217"/>
      <c r="O96" s="217"/>
      <c r="P96" s="222"/>
      <c r="Q96" s="185"/>
      <c r="R96" s="219"/>
      <c r="S96" s="219"/>
      <c r="T96" s="217"/>
      <c r="U96" s="219"/>
      <c r="V96" s="219"/>
      <c r="W96" s="213"/>
      <c r="X96" s="217"/>
      <c r="Y96" s="185"/>
      <c r="Z96" s="218"/>
      <c r="AA96" s="218"/>
      <c r="AC96" s="218"/>
      <c r="AD96" s="218"/>
      <c r="AE96" s="185"/>
      <c r="AF96" s="219"/>
      <c r="AG96" s="219"/>
      <c r="AH96" s="217"/>
      <c r="AI96" s="217"/>
      <c r="AJ96" s="222"/>
      <c r="AK96" s="185"/>
      <c r="AL96" s="217"/>
      <c r="AM96" s="219"/>
      <c r="AN96" s="217"/>
      <c r="AO96" s="219"/>
      <c r="AP96" s="219"/>
      <c r="AQ96" s="213"/>
      <c r="AR96" s="217"/>
      <c r="AS96" s="185"/>
      <c r="AT96" s="218"/>
      <c r="AU96" s="218"/>
      <c r="AW96" s="218"/>
      <c r="AX96" s="218"/>
      <c r="AY96" s="185"/>
      <c r="AZ96" s="219"/>
      <c r="BA96" s="219"/>
      <c r="BB96" s="217"/>
      <c r="BC96" s="217"/>
      <c r="BD96" s="222"/>
      <c r="BE96" s="185"/>
      <c r="BF96" s="219"/>
      <c r="BG96" s="219"/>
      <c r="BH96" s="217"/>
      <c r="BI96" s="219"/>
      <c r="BJ96" s="219"/>
      <c r="BK96" s="213"/>
      <c r="BL96" s="217"/>
      <c r="BM96" s="185"/>
      <c r="BN96" s="218"/>
      <c r="BO96" s="218"/>
      <c r="BQ96" s="218"/>
      <c r="BR96" s="218"/>
      <c r="BS96" s="185"/>
      <c r="BT96" s="219"/>
      <c r="BU96" s="219"/>
      <c r="BV96" s="217"/>
      <c r="BW96" s="217"/>
      <c r="BX96" s="222"/>
      <c r="BY96" s="185"/>
      <c r="BZ96" s="219"/>
      <c r="CA96" s="219"/>
      <c r="CB96" s="217"/>
      <c r="CC96" s="219"/>
      <c r="CD96" s="219"/>
      <c r="CE96" s="185"/>
      <c r="CF96" s="217"/>
      <c r="CG96" s="185"/>
      <c r="CH96" s="218"/>
      <c r="CI96" s="218"/>
      <c r="CK96" s="218"/>
      <c r="CL96" s="218"/>
      <c r="CM96" s="185"/>
      <c r="CN96" s="219"/>
      <c r="CO96" s="219"/>
      <c r="CP96" s="217"/>
      <c r="CQ96" s="217"/>
      <c r="CR96" s="222"/>
      <c r="CS96" s="185"/>
      <c r="CT96" s="219"/>
      <c r="CU96" s="219"/>
      <c r="CV96" s="217"/>
      <c r="CW96" s="219"/>
      <c r="CX96" s="219"/>
      <c r="CY96" s="213"/>
      <c r="CZ96" s="217"/>
      <c r="DA96" s="185"/>
      <c r="DB96" s="218"/>
      <c r="DC96" s="218"/>
      <c r="DE96" s="218"/>
      <c r="DF96" s="218"/>
      <c r="DG96" s="185"/>
      <c r="DH96" s="219"/>
      <c r="DI96" s="219"/>
      <c r="DJ96" s="217"/>
      <c r="DK96" s="217"/>
      <c r="DL96" s="222"/>
      <c r="DM96" s="185"/>
      <c r="DN96" s="219"/>
      <c r="DO96" s="219"/>
      <c r="DP96" s="217"/>
      <c r="DQ96" s="219"/>
      <c r="DR96" s="219"/>
      <c r="DS96" s="213"/>
      <c r="DT96" s="217"/>
      <c r="DU96" s="185"/>
      <c r="DV96" s="218"/>
      <c r="DW96" s="218"/>
      <c r="DY96" s="218"/>
      <c r="DZ96" s="218"/>
      <c r="EA96" s="185"/>
      <c r="EB96" s="217"/>
      <c r="EC96" s="223"/>
      <c r="ED96" s="217"/>
      <c r="EE96" s="217"/>
      <c r="EF96" s="222"/>
      <c r="EG96" s="185"/>
      <c r="EH96" s="219"/>
      <c r="EI96" s="219"/>
      <c r="EJ96" s="217"/>
      <c r="EK96" s="219"/>
      <c r="EL96" s="219"/>
      <c r="EM96" s="213"/>
      <c r="EN96" s="217"/>
      <c r="EO96" s="185"/>
      <c r="EP96" s="218"/>
      <c r="EQ96" s="218"/>
      <c r="ES96" s="218"/>
      <c r="ET96" s="218"/>
      <c r="EU96" s="185"/>
      <c r="EV96" s="219"/>
      <c r="EW96" s="219"/>
      <c r="EX96" s="217"/>
      <c r="EY96" s="217"/>
      <c r="EZ96" s="222"/>
      <c r="FA96" s="185"/>
      <c r="FB96" s="219"/>
      <c r="FC96" s="219"/>
      <c r="FD96" s="217"/>
      <c r="FE96" s="219"/>
      <c r="FF96" s="219"/>
      <c r="FG96" s="213"/>
      <c r="FH96" s="217"/>
      <c r="FI96" s="185"/>
      <c r="FJ96" s="218"/>
      <c r="FK96" s="218"/>
      <c r="FM96" s="218"/>
      <c r="FN96" s="218"/>
      <c r="FO96" s="185"/>
      <c r="FP96" s="219"/>
      <c r="FQ96" s="219"/>
      <c r="FR96" s="217"/>
      <c r="FS96" s="217"/>
      <c r="FT96" s="222"/>
      <c r="FU96" s="185"/>
      <c r="FV96" s="219"/>
      <c r="FW96" s="219"/>
      <c r="FX96" s="217"/>
      <c r="FY96" s="219"/>
      <c r="FZ96" s="219"/>
      <c r="GA96" s="180"/>
      <c r="GI96" s="202"/>
      <c r="GN96" s="203"/>
      <c r="GU96" s="180"/>
      <c r="HC96" s="202"/>
      <c r="HH96" s="203"/>
      <c r="HO96" s="180"/>
      <c r="HW96" s="202"/>
      <c r="IB96" s="203"/>
      <c r="II96" s="180"/>
      <c r="IQ96" s="202"/>
      <c r="IV96" s="203"/>
    </row>
    <row r="97" spans="1:256" ht="13.5" customHeight="1" x14ac:dyDescent="0.25">
      <c r="A97" s="217"/>
      <c r="C97" s="213"/>
      <c r="D97" s="217"/>
      <c r="E97" s="185"/>
      <c r="F97" s="218"/>
      <c r="G97" s="219"/>
      <c r="I97" s="218"/>
      <c r="J97" s="219"/>
      <c r="K97" s="185"/>
      <c r="L97" s="219"/>
      <c r="M97" s="219"/>
      <c r="N97" s="217"/>
      <c r="O97" s="217"/>
      <c r="P97" s="222"/>
      <c r="Q97" s="185"/>
      <c r="R97" s="219"/>
      <c r="S97" s="219"/>
      <c r="T97" s="217"/>
      <c r="U97" s="219"/>
      <c r="V97" s="219"/>
      <c r="W97" s="213"/>
      <c r="X97" s="217"/>
      <c r="Y97" s="185"/>
      <c r="Z97" s="218"/>
      <c r="AA97" s="218"/>
      <c r="AC97" s="218"/>
      <c r="AD97" s="218"/>
      <c r="AE97" s="185"/>
      <c r="AF97" s="219"/>
      <c r="AG97" s="219"/>
      <c r="AH97" s="217"/>
      <c r="AI97" s="217"/>
      <c r="AJ97" s="222"/>
      <c r="AK97" s="185"/>
      <c r="AL97" s="217"/>
      <c r="AM97" s="219"/>
      <c r="AN97" s="217"/>
      <c r="AO97" s="219"/>
      <c r="AP97" s="219"/>
      <c r="AQ97" s="213"/>
      <c r="AR97" s="217"/>
      <c r="AS97" s="185"/>
      <c r="AT97" s="218"/>
      <c r="AU97" s="218"/>
      <c r="AW97" s="218"/>
      <c r="AX97" s="218"/>
      <c r="AY97" s="185"/>
      <c r="AZ97" s="219"/>
      <c r="BA97" s="219"/>
      <c r="BB97" s="217"/>
      <c r="BC97" s="217"/>
      <c r="BD97" s="222"/>
      <c r="BE97" s="185"/>
      <c r="BF97" s="219"/>
      <c r="BG97" s="219"/>
      <c r="BH97" s="217"/>
      <c r="BI97" s="219"/>
      <c r="BJ97" s="219"/>
      <c r="BK97" s="213"/>
      <c r="BL97" s="217"/>
      <c r="BM97" s="185"/>
      <c r="BN97" s="218"/>
      <c r="BO97" s="218"/>
      <c r="BQ97" s="218"/>
      <c r="BR97" s="218"/>
      <c r="BS97" s="185"/>
      <c r="BT97" s="219"/>
      <c r="BU97" s="219"/>
      <c r="BV97" s="217"/>
      <c r="BW97" s="217"/>
      <c r="BX97" s="222"/>
      <c r="BY97" s="185"/>
      <c r="BZ97" s="219"/>
      <c r="CA97" s="219"/>
      <c r="CB97" s="217"/>
      <c r="CC97" s="219"/>
      <c r="CD97" s="219"/>
      <c r="CE97" s="185"/>
      <c r="CF97" s="217"/>
      <c r="CG97" s="185"/>
      <c r="CH97" s="218"/>
      <c r="CI97" s="218"/>
      <c r="CK97" s="218"/>
      <c r="CL97" s="218"/>
      <c r="CM97" s="185"/>
      <c r="CN97" s="219"/>
      <c r="CO97" s="219"/>
      <c r="CP97" s="217"/>
      <c r="CQ97" s="217"/>
      <c r="CR97" s="222"/>
      <c r="CS97" s="185"/>
      <c r="CT97" s="219"/>
      <c r="CU97" s="219"/>
      <c r="CV97" s="217"/>
      <c r="CW97" s="219"/>
      <c r="CX97" s="219"/>
      <c r="CY97" s="213"/>
      <c r="CZ97" s="217"/>
      <c r="DA97" s="185"/>
      <c r="DB97" s="218"/>
      <c r="DC97" s="218"/>
      <c r="DE97" s="218"/>
      <c r="DF97" s="218"/>
      <c r="DG97" s="185"/>
      <c r="DH97" s="219"/>
      <c r="DI97" s="219"/>
      <c r="DJ97" s="217"/>
      <c r="DK97" s="217"/>
      <c r="DL97" s="222"/>
      <c r="DM97" s="185"/>
      <c r="DN97" s="219"/>
      <c r="DO97" s="219"/>
      <c r="DP97" s="217"/>
      <c r="DQ97" s="219"/>
      <c r="DR97" s="219"/>
      <c r="DS97" s="213"/>
      <c r="DT97" s="217"/>
      <c r="DU97" s="185"/>
      <c r="DV97" s="218"/>
      <c r="DW97" s="218"/>
      <c r="DY97" s="218"/>
      <c r="DZ97" s="218"/>
      <c r="EA97" s="185"/>
      <c r="EB97" s="217"/>
      <c r="EC97" s="223"/>
      <c r="ED97" s="217"/>
      <c r="EE97" s="217"/>
      <c r="EF97" s="222"/>
      <c r="EG97" s="185"/>
      <c r="EH97" s="219"/>
      <c r="EI97" s="219"/>
      <c r="EJ97" s="217"/>
      <c r="EK97" s="219"/>
      <c r="EL97" s="219"/>
      <c r="EM97" s="213"/>
      <c r="EN97" s="217"/>
      <c r="EO97" s="185"/>
      <c r="EP97" s="218"/>
      <c r="EQ97" s="218"/>
      <c r="ES97" s="218"/>
      <c r="ET97" s="218"/>
      <c r="EU97" s="185"/>
      <c r="EV97" s="219"/>
      <c r="EW97" s="219"/>
      <c r="EX97" s="217"/>
      <c r="EY97" s="217"/>
      <c r="EZ97" s="222"/>
      <c r="FA97" s="185"/>
      <c r="FB97" s="219"/>
      <c r="FC97" s="219"/>
      <c r="FD97" s="217"/>
      <c r="FE97" s="219"/>
      <c r="FF97" s="219"/>
      <c r="FG97" s="213"/>
      <c r="FH97" s="217"/>
      <c r="FI97" s="185"/>
      <c r="FJ97" s="218"/>
      <c r="FK97" s="218"/>
      <c r="FM97" s="218"/>
      <c r="FN97" s="218"/>
      <c r="FO97" s="185"/>
      <c r="FP97" s="219"/>
      <c r="FQ97" s="219"/>
      <c r="FR97" s="217"/>
      <c r="FS97" s="217"/>
      <c r="FT97" s="222"/>
      <c r="FU97" s="185"/>
      <c r="FV97" s="219"/>
      <c r="FW97" s="219"/>
      <c r="FX97" s="217"/>
      <c r="FY97" s="219"/>
      <c r="FZ97" s="219"/>
      <c r="GA97" s="180"/>
      <c r="GI97" s="202"/>
      <c r="GN97" s="203"/>
      <c r="GU97" s="180"/>
      <c r="HC97" s="202"/>
      <c r="HH97" s="203"/>
      <c r="HO97" s="180"/>
      <c r="HW97" s="202"/>
      <c r="IB97" s="203"/>
      <c r="II97" s="180"/>
      <c r="IQ97" s="202"/>
      <c r="IV97" s="203"/>
    </row>
    <row r="98" spans="1:256" ht="13.5" customHeight="1" x14ac:dyDescent="0.25">
      <c r="A98" s="217"/>
      <c r="C98" s="213"/>
      <c r="D98" s="217"/>
      <c r="E98" s="185"/>
      <c r="F98" s="218"/>
      <c r="G98" s="219"/>
      <c r="I98" s="218"/>
      <c r="J98" s="219"/>
      <c r="K98" s="185"/>
      <c r="L98" s="219"/>
      <c r="M98" s="219"/>
      <c r="N98" s="217"/>
      <c r="O98" s="217"/>
      <c r="P98" s="222"/>
      <c r="Q98" s="185"/>
      <c r="R98" s="219"/>
      <c r="S98" s="219"/>
      <c r="T98" s="217"/>
      <c r="U98" s="219"/>
      <c r="V98" s="219"/>
      <c r="W98" s="213"/>
      <c r="X98" s="217"/>
      <c r="Y98" s="185"/>
      <c r="Z98" s="218"/>
      <c r="AA98" s="218"/>
      <c r="AC98" s="218"/>
      <c r="AD98" s="218"/>
      <c r="AE98" s="185"/>
      <c r="AF98" s="219"/>
      <c r="AG98" s="219"/>
      <c r="AH98" s="217"/>
      <c r="AI98" s="217"/>
      <c r="AJ98" s="222"/>
      <c r="AK98" s="185"/>
      <c r="AL98" s="217"/>
      <c r="AM98" s="219"/>
      <c r="AN98" s="217"/>
      <c r="AO98" s="219"/>
      <c r="AP98" s="219"/>
      <c r="AQ98" s="213"/>
      <c r="AR98" s="217"/>
      <c r="AS98" s="185"/>
      <c r="AT98" s="218"/>
      <c r="AU98" s="218"/>
      <c r="AW98" s="218"/>
      <c r="AX98" s="218"/>
      <c r="AY98" s="185"/>
      <c r="AZ98" s="219"/>
      <c r="BA98" s="219"/>
      <c r="BB98" s="217"/>
      <c r="BC98" s="217"/>
      <c r="BD98" s="222"/>
      <c r="BE98" s="185"/>
      <c r="BF98" s="219"/>
      <c r="BG98" s="219"/>
      <c r="BH98" s="217"/>
      <c r="BI98" s="219"/>
      <c r="BJ98" s="219"/>
      <c r="BK98" s="213"/>
      <c r="BL98" s="217"/>
      <c r="BM98" s="185"/>
      <c r="BN98" s="218"/>
      <c r="BO98" s="218"/>
      <c r="BQ98" s="218"/>
      <c r="BR98" s="218"/>
      <c r="BS98" s="185"/>
      <c r="BT98" s="219"/>
      <c r="BU98" s="219"/>
      <c r="BV98" s="217"/>
      <c r="BW98" s="217"/>
      <c r="BX98" s="222"/>
      <c r="BY98" s="185"/>
      <c r="BZ98" s="219"/>
      <c r="CA98" s="219"/>
      <c r="CB98" s="217"/>
      <c r="CC98" s="219"/>
      <c r="CD98" s="219"/>
      <c r="CE98" s="185"/>
      <c r="CF98" s="217"/>
      <c r="CG98" s="185"/>
      <c r="CH98" s="218"/>
      <c r="CI98" s="218"/>
      <c r="CK98" s="218"/>
      <c r="CL98" s="218"/>
      <c r="CM98" s="185"/>
      <c r="CN98" s="219"/>
      <c r="CO98" s="219"/>
      <c r="CP98" s="217"/>
      <c r="CQ98" s="217"/>
      <c r="CR98" s="222"/>
      <c r="CS98" s="185"/>
      <c r="CT98" s="219"/>
      <c r="CU98" s="219"/>
      <c r="CV98" s="217"/>
      <c r="CW98" s="219"/>
      <c r="CX98" s="219"/>
      <c r="CY98" s="213"/>
      <c r="CZ98" s="217"/>
      <c r="DA98" s="185"/>
      <c r="DB98" s="218"/>
      <c r="DC98" s="218"/>
      <c r="DE98" s="218"/>
      <c r="DF98" s="218"/>
      <c r="DG98" s="185"/>
      <c r="DH98" s="219"/>
      <c r="DI98" s="219"/>
      <c r="DJ98" s="217"/>
      <c r="DK98" s="217"/>
      <c r="DL98" s="222"/>
      <c r="DM98" s="185"/>
      <c r="DN98" s="219"/>
      <c r="DO98" s="219"/>
      <c r="DP98" s="217"/>
      <c r="DQ98" s="219"/>
      <c r="DR98" s="219"/>
      <c r="DS98" s="213"/>
      <c r="DT98" s="217"/>
      <c r="DU98" s="185"/>
      <c r="DV98" s="218"/>
      <c r="DW98" s="218"/>
      <c r="DY98" s="218"/>
      <c r="DZ98" s="218"/>
      <c r="EA98" s="185"/>
      <c r="EB98" s="217"/>
      <c r="EC98" s="223"/>
      <c r="ED98" s="217"/>
      <c r="EE98" s="217"/>
      <c r="EF98" s="222"/>
      <c r="EG98" s="185"/>
      <c r="EH98" s="219"/>
      <c r="EI98" s="219"/>
      <c r="EJ98" s="217"/>
      <c r="EK98" s="219"/>
      <c r="EL98" s="219"/>
      <c r="EM98" s="213"/>
      <c r="EN98" s="217"/>
      <c r="EO98" s="185"/>
      <c r="EP98" s="218"/>
      <c r="EQ98" s="218"/>
      <c r="ES98" s="218"/>
      <c r="ET98" s="218"/>
      <c r="EU98" s="185"/>
      <c r="EV98" s="219"/>
      <c r="EW98" s="219"/>
      <c r="EX98" s="217"/>
      <c r="EY98" s="217"/>
      <c r="EZ98" s="222"/>
      <c r="FA98" s="185"/>
      <c r="FB98" s="219"/>
      <c r="FC98" s="219"/>
      <c r="FD98" s="217"/>
      <c r="FE98" s="219"/>
      <c r="FF98" s="219"/>
      <c r="FG98" s="213"/>
      <c r="FH98" s="217"/>
      <c r="FI98" s="185"/>
      <c r="FJ98" s="218"/>
      <c r="FK98" s="218"/>
      <c r="FM98" s="218"/>
      <c r="FN98" s="218"/>
      <c r="FO98" s="185"/>
      <c r="FP98" s="219"/>
      <c r="FQ98" s="219"/>
      <c r="FR98" s="217"/>
      <c r="FS98" s="217"/>
      <c r="FT98" s="222"/>
      <c r="FU98" s="185"/>
      <c r="FV98" s="219"/>
      <c r="FW98" s="219"/>
      <c r="FX98" s="217"/>
      <c r="FY98" s="219"/>
      <c r="FZ98" s="219"/>
      <c r="GA98" s="180"/>
      <c r="GI98" s="202"/>
      <c r="GN98" s="203"/>
      <c r="GU98" s="180"/>
      <c r="HC98" s="202"/>
      <c r="HH98" s="203"/>
      <c r="HO98" s="180"/>
      <c r="HW98" s="202"/>
      <c r="IB98" s="203"/>
      <c r="II98" s="180"/>
      <c r="IQ98" s="202"/>
      <c r="IV98" s="203"/>
    </row>
    <row r="99" spans="1:256" ht="13.5" customHeight="1" x14ac:dyDescent="0.25">
      <c r="A99" s="217"/>
      <c r="C99" s="213"/>
      <c r="D99" s="217"/>
      <c r="E99" s="185"/>
      <c r="F99" s="218"/>
      <c r="G99" s="219"/>
      <c r="I99" s="218"/>
      <c r="J99" s="219"/>
      <c r="K99" s="185"/>
      <c r="L99" s="219"/>
      <c r="M99" s="219"/>
      <c r="N99" s="217"/>
      <c r="O99" s="217"/>
      <c r="P99" s="222"/>
      <c r="Q99" s="185"/>
      <c r="R99" s="219"/>
      <c r="S99" s="219"/>
      <c r="T99" s="217"/>
      <c r="U99" s="219"/>
      <c r="V99" s="219"/>
      <c r="W99" s="213"/>
      <c r="X99" s="217"/>
      <c r="Y99" s="185"/>
      <c r="Z99" s="218"/>
      <c r="AA99" s="218"/>
      <c r="AC99" s="218"/>
      <c r="AD99" s="218"/>
      <c r="AE99" s="185"/>
      <c r="AF99" s="219"/>
      <c r="AG99" s="219"/>
      <c r="AH99" s="217"/>
      <c r="AI99" s="217"/>
      <c r="AJ99" s="222"/>
      <c r="AK99" s="185"/>
      <c r="AL99" s="217"/>
      <c r="AM99" s="219"/>
      <c r="AN99" s="217"/>
      <c r="AO99" s="219"/>
      <c r="AP99" s="219"/>
      <c r="AQ99" s="213"/>
      <c r="AR99" s="217"/>
      <c r="AS99" s="185"/>
      <c r="AT99" s="218"/>
      <c r="AU99" s="218"/>
      <c r="AW99" s="218"/>
      <c r="AX99" s="218"/>
      <c r="AY99" s="185"/>
      <c r="AZ99" s="219"/>
      <c r="BA99" s="219"/>
      <c r="BB99" s="217"/>
      <c r="BC99" s="217"/>
      <c r="BD99" s="222"/>
      <c r="BE99" s="185"/>
      <c r="BF99" s="219"/>
      <c r="BG99" s="219"/>
      <c r="BH99" s="217"/>
      <c r="BI99" s="219"/>
      <c r="BJ99" s="219"/>
      <c r="BK99" s="213"/>
      <c r="BL99" s="217"/>
      <c r="BM99" s="185"/>
      <c r="BN99" s="218"/>
      <c r="BO99" s="218"/>
      <c r="BQ99" s="218"/>
      <c r="BR99" s="218"/>
      <c r="BS99" s="185"/>
      <c r="BT99" s="219"/>
      <c r="BU99" s="219"/>
      <c r="BV99" s="217"/>
      <c r="BW99" s="217"/>
      <c r="BX99" s="222"/>
      <c r="BY99" s="185"/>
      <c r="BZ99" s="219"/>
      <c r="CA99" s="219"/>
      <c r="CB99" s="217"/>
      <c r="CC99" s="219"/>
      <c r="CD99" s="219"/>
      <c r="CE99" s="185"/>
      <c r="CF99" s="217"/>
      <c r="CG99" s="185"/>
      <c r="CH99" s="218"/>
      <c r="CI99" s="218"/>
      <c r="CK99" s="218"/>
      <c r="CL99" s="218"/>
      <c r="CM99" s="185"/>
      <c r="CN99" s="219"/>
      <c r="CO99" s="219"/>
      <c r="CP99" s="217"/>
      <c r="CQ99" s="217"/>
      <c r="CR99" s="222"/>
      <c r="CS99" s="185"/>
      <c r="CT99" s="219"/>
      <c r="CU99" s="219"/>
      <c r="CV99" s="217"/>
      <c r="CW99" s="219"/>
      <c r="CX99" s="219"/>
      <c r="CY99" s="213"/>
      <c r="CZ99" s="217"/>
      <c r="DA99" s="185"/>
      <c r="DB99" s="218"/>
      <c r="DC99" s="218"/>
      <c r="DE99" s="218"/>
      <c r="DF99" s="218"/>
      <c r="DG99" s="185"/>
      <c r="DH99" s="219"/>
      <c r="DI99" s="219"/>
      <c r="DJ99" s="217"/>
      <c r="DK99" s="217"/>
      <c r="DL99" s="222"/>
      <c r="DM99" s="185"/>
      <c r="DN99" s="219"/>
      <c r="DO99" s="219"/>
      <c r="DP99" s="217"/>
      <c r="DQ99" s="219"/>
      <c r="DR99" s="219"/>
      <c r="DS99" s="213"/>
      <c r="DT99" s="217"/>
      <c r="DU99" s="185"/>
      <c r="DV99" s="218"/>
      <c r="DW99" s="218"/>
      <c r="DY99" s="218"/>
      <c r="DZ99" s="218"/>
      <c r="EA99" s="185"/>
      <c r="EB99" s="217"/>
      <c r="EC99" s="223"/>
      <c r="ED99" s="217"/>
      <c r="EE99" s="217"/>
      <c r="EF99" s="222"/>
      <c r="EG99" s="185"/>
      <c r="EH99" s="219"/>
      <c r="EI99" s="219"/>
      <c r="EJ99" s="217"/>
      <c r="EK99" s="219"/>
      <c r="EL99" s="219"/>
      <c r="EM99" s="213"/>
      <c r="EN99" s="217"/>
      <c r="EO99" s="185"/>
      <c r="EP99" s="218"/>
      <c r="EQ99" s="218"/>
      <c r="ES99" s="218"/>
      <c r="ET99" s="218"/>
      <c r="EU99" s="185"/>
      <c r="EV99" s="219"/>
      <c r="EW99" s="219"/>
      <c r="EX99" s="217"/>
      <c r="EY99" s="217"/>
      <c r="EZ99" s="222"/>
      <c r="FA99" s="185"/>
      <c r="FB99" s="219"/>
      <c r="FC99" s="219"/>
      <c r="FD99" s="217"/>
      <c r="FE99" s="219"/>
      <c r="FF99" s="219"/>
      <c r="FG99" s="213"/>
      <c r="FH99" s="217"/>
      <c r="FI99" s="185"/>
      <c r="FJ99" s="218"/>
      <c r="FK99" s="218"/>
      <c r="FM99" s="218"/>
      <c r="FN99" s="218"/>
      <c r="FO99" s="185"/>
      <c r="FP99" s="219"/>
      <c r="FQ99" s="219"/>
      <c r="FR99" s="217"/>
      <c r="FS99" s="217"/>
      <c r="FT99" s="222"/>
      <c r="FU99" s="185"/>
      <c r="FV99" s="219"/>
      <c r="FW99" s="219"/>
      <c r="FX99" s="217"/>
      <c r="FY99" s="219"/>
      <c r="FZ99" s="219"/>
      <c r="GA99" s="180"/>
      <c r="GI99" s="202"/>
      <c r="GN99" s="203"/>
      <c r="GU99" s="180"/>
      <c r="HC99" s="202"/>
      <c r="HH99" s="203"/>
      <c r="HO99" s="180"/>
      <c r="HW99" s="202"/>
      <c r="IB99" s="203"/>
      <c r="II99" s="180"/>
      <c r="IQ99" s="202"/>
      <c r="IV99" s="203"/>
    </row>
    <row r="100" spans="1:256" ht="13.5" customHeight="1" x14ac:dyDescent="0.25">
      <c r="S100" s="218"/>
    </row>
    <row r="113" s="179" customFormat="1" ht="13.5" customHeight="1" x14ac:dyDescent="0.25"/>
    <row r="114" s="179" customFormat="1" ht="13.5" customHeight="1" x14ac:dyDescent="0.25"/>
    <row r="115" s="179" customFormat="1" ht="13.5" customHeight="1" x14ac:dyDescent="0.25"/>
    <row r="116" s="179" customFormat="1" ht="13.5" customHeight="1" x14ac:dyDescent="0.25"/>
    <row r="117" s="179" customFormat="1" ht="13.5" customHeight="1" x14ac:dyDescent="0.25"/>
    <row r="118" s="179" customFormat="1" ht="13.5" customHeight="1" x14ac:dyDescent="0.25"/>
    <row r="119" s="179" customFormat="1" ht="13.5" customHeight="1" x14ac:dyDescent="0.25"/>
    <row r="120" s="179" customFormat="1" ht="13.5" customHeight="1" x14ac:dyDescent="0.25"/>
    <row r="121" s="179" customFormat="1" ht="13.5" customHeight="1" x14ac:dyDescent="0.25"/>
    <row r="122" s="179" customFormat="1" ht="13.5" customHeight="1" x14ac:dyDescent="0.25"/>
    <row r="123" s="179" customFormat="1" ht="13.5" customHeight="1" x14ac:dyDescent="0.25"/>
    <row r="124" s="179" customFormat="1" ht="13.5" customHeight="1" x14ac:dyDescent="0.25"/>
    <row r="125" s="179" customFormat="1" ht="13.5" customHeight="1" x14ac:dyDescent="0.25"/>
    <row r="126" s="179" customFormat="1" ht="13.5" customHeight="1" x14ac:dyDescent="0.25"/>
    <row r="127" s="179" customFormat="1" ht="13.5" customHeight="1" x14ac:dyDescent="0.25"/>
    <row r="128" s="179" customFormat="1" ht="13.5" customHeight="1" x14ac:dyDescent="0.25"/>
    <row r="129" s="179" customFormat="1" ht="13.5" customHeight="1" x14ac:dyDescent="0.25"/>
    <row r="130" s="179" customFormat="1" ht="13.5" customHeight="1" x14ac:dyDescent="0.25"/>
    <row r="131" s="179" customFormat="1" ht="13.5" customHeight="1" x14ac:dyDescent="0.25"/>
    <row r="132" s="179" customFormat="1" ht="13.5" customHeight="1" x14ac:dyDescent="0.25"/>
    <row r="133" s="179" customFormat="1" ht="13.5" customHeight="1" x14ac:dyDescent="0.25"/>
    <row r="134" s="179" customFormat="1" ht="13.5" customHeight="1" x14ac:dyDescent="0.25"/>
    <row r="135" s="179" customFormat="1" ht="13.5" customHeight="1" x14ac:dyDescent="0.25"/>
    <row r="136" s="179" customFormat="1" ht="13.5" customHeight="1" x14ac:dyDescent="0.25"/>
    <row r="137" s="179" customFormat="1" ht="13.5" customHeight="1" x14ac:dyDescent="0.25"/>
    <row r="138" s="179" customFormat="1" ht="13.5" customHeight="1" x14ac:dyDescent="0.25"/>
    <row r="139" s="179" customFormat="1" ht="13.5" customHeight="1" x14ac:dyDescent="0.25"/>
    <row r="140" s="179" customFormat="1" ht="13.5" customHeight="1" x14ac:dyDescent="0.25"/>
    <row r="141" s="179" customFormat="1" ht="13.5" customHeight="1" x14ac:dyDescent="0.25"/>
    <row r="142" s="179" customFormat="1" ht="13.5" customHeight="1" x14ac:dyDescent="0.25"/>
    <row r="143" s="179" customFormat="1" ht="13.5" customHeight="1" x14ac:dyDescent="0.25"/>
    <row r="144" s="179" customFormat="1" ht="13.5" customHeight="1" x14ac:dyDescent="0.25"/>
    <row r="145" s="179" customFormat="1" ht="13.5" customHeight="1" x14ac:dyDescent="0.25"/>
    <row r="146" s="179" customFormat="1" ht="13.5" customHeight="1" x14ac:dyDescent="0.25"/>
    <row r="147" s="179" customFormat="1" ht="13.5" customHeight="1" x14ac:dyDescent="0.25"/>
    <row r="148" s="179" customFormat="1" ht="13.5" customHeight="1" x14ac:dyDescent="0.25"/>
    <row r="149" s="179" customFormat="1" ht="13.5" customHeight="1" x14ac:dyDescent="0.25"/>
    <row r="150" s="179" customFormat="1" ht="13.5" customHeight="1" x14ac:dyDescent="0.25"/>
    <row r="151" s="179" customFormat="1" ht="13.5" customHeight="1" x14ac:dyDescent="0.25"/>
    <row r="152" s="179" customFormat="1" ht="13.5" customHeight="1" x14ac:dyDescent="0.25"/>
    <row r="153" s="179" customFormat="1" ht="13.5" customHeight="1" x14ac:dyDescent="0.25"/>
    <row r="154" s="179" customFormat="1" ht="13.5" customHeight="1" x14ac:dyDescent="0.25"/>
    <row r="155" s="179" customFormat="1" ht="13.5" customHeight="1" x14ac:dyDescent="0.25"/>
    <row r="156" s="179" customFormat="1" ht="13.5" customHeight="1" x14ac:dyDescent="0.25"/>
    <row r="157" s="179" customFormat="1" ht="13.5" customHeight="1" x14ac:dyDescent="0.25"/>
    <row r="158" s="179" customFormat="1" ht="13.5" customHeight="1" x14ac:dyDescent="0.25"/>
    <row r="159" s="179" customFormat="1" ht="13.5" customHeight="1" x14ac:dyDescent="0.25"/>
    <row r="160" s="179" customFormat="1" ht="13.5" customHeight="1" x14ac:dyDescent="0.25"/>
    <row r="161" s="179" customFormat="1" ht="13.5" customHeight="1" x14ac:dyDescent="0.25"/>
    <row r="162" s="179" customFormat="1" ht="13.5" customHeight="1" x14ac:dyDescent="0.25"/>
    <row r="163" s="179" customFormat="1" ht="13.5" customHeight="1" x14ac:dyDescent="0.25"/>
    <row r="164" s="179" customFormat="1" ht="13.5" customHeight="1" x14ac:dyDescent="0.25"/>
    <row r="165" s="179" customFormat="1" ht="13.5" customHeight="1" x14ac:dyDescent="0.25"/>
    <row r="166" s="179" customFormat="1" ht="13.5" customHeight="1" x14ac:dyDescent="0.25"/>
    <row r="167" s="179" customFormat="1" ht="13.5" customHeight="1" x14ac:dyDescent="0.25"/>
    <row r="168" s="179" customFormat="1" ht="13.5" customHeight="1" x14ac:dyDescent="0.25"/>
    <row r="169" s="179" customFormat="1" ht="13.5" customHeight="1" x14ac:dyDescent="0.25"/>
    <row r="170" s="179" customFormat="1" ht="13.5" customHeight="1" x14ac:dyDescent="0.25"/>
    <row r="171" s="179" customFormat="1" ht="13.5" customHeight="1" x14ac:dyDescent="0.25"/>
    <row r="172" s="179" customFormat="1" ht="13.5" customHeight="1" x14ac:dyDescent="0.25"/>
    <row r="173" s="179" customFormat="1" ht="13.5" customHeight="1" x14ac:dyDescent="0.25"/>
    <row r="174" s="179" customFormat="1" ht="13.5" customHeight="1" x14ac:dyDescent="0.25"/>
    <row r="175" s="179" customFormat="1" ht="13.5" customHeight="1" x14ac:dyDescent="0.25"/>
    <row r="176" s="179" customFormat="1" ht="13.5" customHeight="1" x14ac:dyDescent="0.25"/>
    <row r="177" s="179" customFormat="1" ht="13.5" customHeight="1" x14ac:dyDescent="0.25"/>
    <row r="178" s="179" customFormat="1" ht="13.5" customHeight="1" x14ac:dyDescent="0.25"/>
    <row r="179" s="179" customFormat="1" ht="13.5" customHeight="1" x14ac:dyDescent="0.25"/>
    <row r="180" s="179" customFormat="1" ht="13.5" customHeight="1" x14ac:dyDescent="0.25"/>
    <row r="181" s="179" customFormat="1" ht="13.5" customHeight="1" x14ac:dyDescent="0.25"/>
    <row r="182" s="179" customFormat="1" ht="13.5" customHeight="1" x14ac:dyDescent="0.25"/>
    <row r="183" s="179" customFormat="1" ht="13.5" customHeight="1" x14ac:dyDescent="0.25"/>
    <row r="184" s="179" customFormat="1" ht="13.5" customHeight="1" x14ac:dyDescent="0.25"/>
    <row r="185" s="179" customFormat="1" ht="13.5" customHeight="1" x14ac:dyDescent="0.25"/>
    <row r="186" s="179" customFormat="1" ht="13.5" customHeight="1" x14ac:dyDescent="0.25"/>
    <row r="187" s="179" customFormat="1" ht="13.5" customHeight="1" x14ac:dyDescent="0.25"/>
    <row r="188" s="179" customFormat="1" ht="13.5" customHeight="1" x14ac:dyDescent="0.25"/>
    <row r="189" s="179" customFormat="1" ht="13.5" customHeight="1" x14ac:dyDescent="0.25"/>
    <row r="190" s="179" customFormat="1" ht="13.5" customHeight="1" x14ac:dyDescent="0.25"/>
    <row r="191" s="179" customFormat="1" ht="13.5" customHeight="1" x14ac:dyDescent="0.25"/>
    <row r="192" s="179" customFormat="1" ht="13.5" customHeight="1" x14ac:dyDescent="0.25"/>
    <row r="193" s="179" customFormat="1" ht="13.5" customHeight="1" x14ac:dyDescent="0.25"/>
    <row r="194" s="179" customFormat="1" ht="13.5" customHeight="1" x14ac:dyDescent="0.25"/>
    <row r="195" s="179" customFormat="1" ht="13.5" customHeight="1" x14ac:dyDescent="0.25"/>
    <row r="196" s="179" customFormat="1" ht="13.5" customHeight="1" x14ac:dyDescent="0.25"/>
    <row r="197" s="179" customFormat="1" ht="13.5" customHeight="1" x14ac:dyDescent="0.25"/>
    <row r="198" s="179" customFormat="1" ht="13.5" customHeight="1" x14ac:dyDescent="0.25"/>
    <row r="199" s="179" customFormat="1" ht="13.5" customHeight="1" x14ac:dyDescent="0.25"/>
    <row r="200" s="179" customFormat="1" ht="13.5" customHeight="1" x14ac:dyDescent="0.25"/>
    <row r="201" s="179" customFormat="1" ht="13.5" customHeight="1" x14ac:dyDescent="0.25"/>
    <row r="202" s="179" customFormat="1" ht="13.5" customHeight="1" x14ac:dyDescent="0.25"/>
    <row r="203" s="179" customFormat="1" ht="13.5" customHeight="1" x14ac:dyDescent="0.25"/>
    <row r="204" s="179" customFormat="1" ht="13.5" customHeight="1" x14ac:dyDescent="0.25"/>
    <row r="205" s="179" customFormat="1" ht="13.5" customHeight="1" x14ac:dyDescent="0.25"/>
    <row r="206" s="179" customFormat="1" ht="13.5" customHeight="1" x14ac:dyDescent="0.25"/>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info_parties!$A$1:$A$76</xm:f>
          </x14:formula1>
          <xm:sqref>A11:A99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DCDCDC"/>
  </sheetPr>
  <dimension ref="A1:BY100"/>
  <sheetViews>
    <sheetView zoomScaleNormal="100" workbookViewId="0">
      <pane xSplit="2" ySplit="10" topLeftCell="BF11" activePane="bottomRight" state="frozen"/>
      <selection activeCell="F22" sqref="F22"/>
      <selection pane="topRight" activeCell="F22" sqref="F22"/>
      <selection pane="bottomLeft" activeCell="F22" sqref="F22"/>
      <selection pane="bottomRight"/>
    </sheetView>
  </sheetViews>
  <sheetFormatPr defaultColWidth="9.08984375" defaultRowHeight="13.5" customHeight="1" x14ac:dyDescent="0.25"/>
  <cols>
    <col min="1" max="1" width="9.08984375" style="179"/>
    <col min="2" max="2" width="11" style="179" customWidth="1"/>
    <col min="3" max="3" width="16.90625" style="179" customWidth="1"/>
    <col min="4" max="4" width="10.36328125" style="179" customWidth="1"/>
    <col min="5" max="5" width="8.90625" style="179" customWidth="1"/>
    <col min="6" max="16384" width="9.08984375" style="179"/>
  </cols>
  <sheetData>
    <row r="1" spans="1:77" ht="46.5" customHeight="1" x14ac:dyDescent="0.25">
      <c r="A1" s="179" t="s">
        <v>36</v>
      </c>
      <c r="C1" s="180"/>
      <c r="D1" s="181" t="s">
        <v>37</v>
      </c>
      <c r="F1" s="181" t="s">
        <v>40</v>
      </c>
      <c r="H1" s="180"/>
      <c r="I1" s="181" t="s">
        <v>37</v>
      </c>
      <c r="K1" s="181" t="s">
        <v>40</v>
      </c>
      <c r="M1" s="180"/>
      <c r="N1" s="181" t="s">
        <v>37</v>
      </c>
      <c r="P1" s="181" t="s">
        <v>40</v>
      </c>
      <c r="R1" s="180"/>
      <c r="S1" s="181" t="s">
        <v>37</v>
      </c>
      <c r="U1" s="181" t="s">
        <v>40</v>
      </c>
      <c r="W1" s="180"/>
      <c r="X1" s="181" t="s">
        <v>37</v>
      </c>
      <c r="Z1" s="181" t="s">
        <v>40</v>
      </c>
      <c r="AB1" s="180"/>
      <c r="AC1" s="181" t="s">
        <v>37</v>
      </c>
      <c r="AE1" s="181" t="s">
        <v>40</v>
      </c>
      <c r="AG1" s="180"/>
      <c r="AH1" s="181" t="s">
        <v>37</v>
      </c>
      <c r="AJ1" s="181" t="s">
        <v>40</v>
      </c>
      <c r="AL1" s="180"/>
      <c r="AM1" s="181" t="s">
        <v>37</v>
      </c>
      <c r="AO1" s="181" t="s">
        <v>40</v>
      </c>
      <c r="AQ1" s="180"/>
      <c r="AR1" s="181" t="s">
        <v>37</v>
      </c>
      <c r="AT1" s="181" t="s">
        <v>40</v>
      </c>
      <c r="AV1" s="180"/>
      <c r="AW1" s="181" t="s">
        <v>37</v>
      </c>
      <c r="AY1" s="181" t="s">
        <v>40</v>
      </c>
      <c r="BA1" s="180"/>
      <c r="BB1" s="181" t="s">
        <v>37</v>
      </c>
      <c r="BD1" s="181" t="s">
        <v>40</v>
      </c>
      <c r="BF1" s="180"/>
      <c r="BG1" s="181" t="s">
        <v>37</v>
      </c>
      <c r="BI1" s="181" t="s">
        <v>40</v>
      </c>
      <c r="BK1" s="180"/>
      <c r="BL1" s="181" t="s">
        <v>37</v>
      </c>
      <c r="BN1" s="181" t="s">
        <v>40</v>
      </c>
      <c r="BP1" s="180"/>
      <c r="BQ1" s="181" t="s">
        <v>37</v>
      </c>
      <c r="BS1" s="181" t="s">
        <v>40</v>
      </c>
      <c r="BU1" s="180"/>
      <c r="BV1" s="181" t="s">
        <v>37</v>
      </c>
      <c r="BX1" s="181" t="s">
        <v>40</v>
      </c>
    </row>
    <row r="2" spans="1:77" ht="13.5" customHeight="1" x14ac:dyDescent="0.25">
      <c r="A2" s="179" t="s">
        <v>19</v>
      </c>
      <c r="C2" s="180"/>
      <c r="D2" s="182"/>
      <c r="F2" s="182"/>
      <c r="H2" s="180"/>
      <c r="I2" s="182"/>
      <c r="K2" s="182"/>
      <c r="M2" s="180"/>
      <c r="N2" s="182"/>
      <c r="P2" s="182"/>
      <c r="R2" s="180"/>
      <c r="S2" s="182"/>
      <c r="U2" s="182"/>
      <c r="W2" s="180"/>
      <c r="X2" s="182"/>
      <c r="Z2" s="182"/>
      <c r="AB2" s="180"/>
      <c r="AC2" s="182"/>
      <c r="AE2" s="182"/>
      <c r="AG2" s="180"/>
      <c r="AH2" s="182"/>
      <c r="AJ2" s="182"/>
      <c r="AL2" s="180"/>
      <c r="AM2" s="182"/>
      <c r="AO2" s="182"/>
      <c r="AQ2" s="180"/>
      <c r="AR2" s="182"/>
      <c r="AT2" s="182"/>
      <c r="AV2" s="180"/>
      <c r="AW2" s="182"/>
      <c r="AY2" s="182"/>
      <c r="BA2" s="180"/>
      <c r="BB2" s="182"/>
      <c r="BD2" s="182"/>
      <c r="BF2" s="180"/>
      <c r="BG2" s="182"/>
      <c r="BI2" s="182"/>
      <c r="BK2" s="180"/>
      <c r="BL2" s="182"/>
      <c r="BN2" s="182"/>
      <c r="BP2" s="180"/>
      <c r="BQ2" s="182"/>
      <c r="BS2" s="182"/>
      <c r="BU2" s="180"/>
      <c r="BV2" s="182"/>
      <c r="BX2" s="182"/>
    </row>
    <row r="3" spans="1:77" ht="13.5" customHeight="1" x14ac:dyDescent="0.25">
      <c r="A3" s="179" t="s">
        <v>129</v>
      </c>
      <c r="C3" s="180"/>
      <c r="D3" s="182"/>
      <c r="F3" s="182"/>
      <c r="H3" s="180"/>
      <c r="I3" s="182"/>
      <c r="K3" s="182"/>
      <c r="M3" s="180"/>
      <c r="N3" s="182"/>
      <c r="P3" s="182"/>
      <c r="R3" s="180"/>
      <c r="S3" s="182"/>
      <c r="U3" s="182"/>
      <c r="W3" s="180"/>
      <c r="X3" s="182"/>
      <c r="Z3" s="182"/>
      <c r="AB3" s="180"/>
      <c r="AC3" s="182"/>
      <c r="AE3" s="182"/>
      <c r="AG3" s="180"/>
      <c r="AH3" s="182"/>
      <c r="AJ3" s="182"/>
      <c r="AL3" s="180"/>
      <c r="AM3" s="182"/>
      <c r="AO3" s="182"/>
      <c r="AQ3" s="180"/>
      <c r="AR3" s="182"/>
      <c r="AT3" s="182"/>
      <c r="AV3" s="180"/>
      <c r="AW3" s="182"/>
      <c r="AY3" s="182"/>
      <c r="BA3" s="180"/>
      <c r="BB3" s="182"/>
      <c r="BD3" s="182"/>
      <c r="BF3" s="180"/>
      <c r="BG3" s="182"/>
      <c r="BI3" s="182"/>
      <c r="BK3" s="180"/>
      <c r="BL3" s="182"/>
      <c r="BN3" s="182"/>
      <c r="BP3" s="180"/>
      <c r="BQ3" s="182"/>
      <c r="BS3" s="182"/>
      <c r="BU3" s="180"/>
      <c r="BV3" s="182"/>
      <c r="BX3" s="182"/>
    </row>
    <row r="4" spans="1:77" ht="13.5" customHeight="1" x14ac:dyDescent="0.25">
      <c r="A4" s="183" t="s">
        <v>22</v>
      </c>
      <c r="C4" s="180"/>
      <c r="D4" s="184"/>
      <c r="E4" s="185"/>
      <c r="F4" s="184"/>
      <c r="H4" s="180"/>
      <c r="J4" s="185"/>
      <c r="K4" s="184"/>
      <c r="M4" s="180"/>
      <c r="N4" s="184"/>
      <c r="O4" s="185"/>
      <c r="P4" s="184"/>
      <c r="R4" s="180"/>
      <c r="S4" s="184"/>
      <c r="T4" s="185"/>
      <c r="U4" s="184"/>
      <c r="W4" s="180"/>
      <c r="X4" s="185"/>
      <c r="Y4" s="185"/>
      <c r="Z4" s="184"/>
      <c r="AB4" s="180"/>
      <c r="AC4" s="184"/>
      <c r="AD4" s="185"/>
      <c r="AE4" s="184"/>
      <c r="AG4" s="180"/>
      <c r="AH4" s="184"/>
      <c r="AI4" s="185"/>
      <c r="AJ4" s="184"/>
      <c r="AL4" s="180"/>
      <c r="AM4" s="184"/>
      <c r="AN4" s="185"/>
      <c r="AO4" s="184"/>
      <c r="AQ4" s="180"/>
      <c r="AR4" s="184"/>
      <c r="AS4" s="185"/>
      <c r="AT4" s="184"/>
      <c r="AV4" s="180"/>
      <c r="AW4" s="184"/>
      <c r="AX4" s="185"/>
      <c r="AY4" s="184"/>
      <c r="BA4" s="180"/>
      <c r="BB4" s="184"/>
      <c r="BC4" s="185"/>
      <c r="BD4" s="184"/>
      <c r="BF4" s="180"/>
      <c r="BG4" s="184"/>
      <c r="BH4" s="185"/>
      <c r="BI4" s="184"/>
      <c r="BK4" s="180"/>
      <c r="BL4" s="184"/>
      <c r="BM4" s="185"/>
      <c r="BN4" s="184"/>
      <c r="BP4" s="180"/>
      <c r="BQ4" s="184"/>
      <c r="BR4" s="185"/>
      <c r="BS4" s="184"/>
      <c r="BU4" s="180"/>
      <c r="BV4" s="184"/>
      <c r="BW4" s="185"/>
      <c r="BX4" s="184"/>
    </row>
    <row r="5" spans="1:77" ht="13.5" customHeight="1" x14ac:dyDescent="0.25">
      <c r="A5" s="183" t="s">
        <v>23</v>
      </c>
      <c r="C5" s="180"/>
      <c r="D5" s="184"/>
      <c r="E5" s="185"/>
      <c r="F5" s="184"/>
      <c r="H5" s="180"/>
      <c r="J5" s="185"/>
      <c r="K5" s="184"/>
      <c r="M5" s="180"/>
      <c r="N5" s="184"/>
      <c r="O5" s="185"/>
      <c r="P5" s="184"/>
      <c r="R5" s="180"/>
      <c r="S5" s="184"/>
      <c r="T5" s="185"/>
      <c r="U5" s="184"/>
      <c r="W5" s="180"/>
      <c r="X5" s="185"/>
      <c r="Y5" s="185"/>
      <c r="Z5" s="184"/>
      <c r="AB5" s="180"/>
      <c r="AC5" s="184"/>
      <c r="AD5" s="185"/>
      <c r="AE5" s="184"/>
      <c r="AG5" s="180"/>
      <c r="AH5" s="184"/>
      <c r="AI5" s="185"/>
      <c r="AJ5" s="184"/>
      <c r="AL5" s="180"/>
      <c r="AM5" s="184"/>
      <c r="AN5" s="185"/>
      <c r="AO5" s="184"/>
      <c r="AQ5" s="180"/>
      <c r="AR5" s="184"/>
      <c r="AS5" s="185"/>
      <c r="AT5" s="184"/>
      <c r="AV5" s="180"/>
      <c r="AW5" s="184"/>
      <c r="AX5" s="185"/>
      <c r="AY5" s="184"/>
      <c r="BA5" s="180"/>
      <c r="BB5" s="184"/>
      <c r="BC5" s="185"/>
      <c r="BD5" s="184"/>
      <c r="BF5" s="180"/>
      <c r="BG5" s="184"/>
      <c r="BH5" s="185"/>
      <c r="BI5" s="184"/>
      <c r="BK5" s="180"/>
      <c r="BL5" s="184"/>
      <c r="BM5" s="185"/>
      <c r="BN5" s="184"/>
      <c r="BP5" s="180"/>
      <c r="BQ5" s="184"/>
      <c r="BR5" s="185"/>
      <c r="BS5" s="184"/>
      <c r="BU5" s="180"/>
      <c r="BV5" s="184"/>
      <c r="BW5" s="185"/>
      <c r="BX5" s="184"/>
    </row>
    <row r="6" spans="1:77" ht="13.5" customHeight="1" x14ac:dyDescent="0.25">
      <c r="A6" s="183" t="s">
        <v>60</v>
      </c>
      <c r="C6" s="180"/>
      <c r="D6" s="186"/>
      <c r="E6" s="187"/>
      <c r="F6" s="186"/>
      <c r="H6" s="180"/>
      <c r="I6" s="186"/>
      <c r="J6" s="187"/>
      <c r="K6" s="186"/>
      <c r="M6" s="180"/>
      <c r="N6" s="186"/>
      <c r="O6" s="187"/>
      <c r="P6" s="186"/>
      <c r="R6" s="180"/>
      <c r="S6" s="186"/>
      <c r="T6" s="187"/>
      <c r="U6" s="186"/>
      <c r="W6" s="180"/>
      <c r="X6" s="186"/>
      <c r="Y6" s="187"/>
      <c r="Z6" s="186"/>
      <c r="AB6" s="180"/>
      <c r="AC6" s="186"/>
      <c r="AD6" s="187"/>
      <c r="AE6" s="186"/>
      <c r="AG6" s="180"/>
      <c r="AH6" s="186"/>
      <c r="AI6" s="187"/>
      <c r="AJ6" s="186"/>
      <c r="AL6" s="180"/>
      <c r="AM6" s="186"/>
      <c r="AN6" s="187"/>
      <c r="AO6" s="186"/>
      <c r="AQ6" s="180"/>
      <c r="AR6" s="186"/>
      <c r="AS6" s="187"/>
      <c r="AT6" s="186"/>
      <c r="AV6" s="180"/>
      <c r="AW6" s="186"/>
      <c r="AX6" s="187"/>
      <c r="AY6" s="186"/>
      <c r="BA6" s="180"/>
      <c r="BB6" s="186"/>
      <c r="BC6" s="187"/>
      <c r="BD6" s="186"/>
      <c r="BF6" s="180"/>
      <c r="BG6" s="186"/>
      <c r="BH6" s="187"/>
      <c r="BI6" s="186"/>
      <c r="BK6" s="180"/>
      <c r="BL6" s="186"/>
      <c r="BM6" s="187"/>
      <c r="BN6" s="186"/>
      <c r="BP6" s="180"/>
      <c r="BQ6" s="186"/>
      <c r="BR6" s="187"/>
      <c r="BS6" s="186"/>
      <c r="BU6" s="180"/>
      <c r="BV6" s="186"/>
      <c r="BW6" s="187"/>
      <c r="BX6" s="186"/>
    </row>
    <row r="7" spans="1:77" ht="13.5" customHeight="1" x14ac:dyDescent="0.25">
      <c r="A7" s="183" t="s">
        <v>24</v>
      </c>
      <c r="C7" s="180"/>
      <c r="D7" s="184"/>
      <c r="E7" s="185"/>
      <c r="F7" s="184"/>
      <c r="H7" s="180"/>
      <c r="I7" s="184"/>
      <c r="J7" s="185"/>
      <c r="K7" s="184"/>
      <c r="M7" s="180"/>
      <c r="N7" s="184"/>
      <c r="O7" s="185"/>
      <c r="P7" s="184"/>
      <c r="R7" s="180"/>
      <c r="S7" s="184"/>
      <c r="T7" s="185"/>
      <c r="U7" s="184"/>
      <c r="W7" s="180"/>
      <c r="X7" s="185"/>
      <c r="Y7" s="185"/>
      <c r="Z7" s="184"/>
      <c r="AB7" s="180"/>
      <c r="AC7" s="184"/>
      <c r="AD7" s="185"/>
      <c r="AE7" s="184"/>
      <c r="AG7" s="180"/>
      <c r="AH7" s="184"/>
      <c r="AI7" s="185"/>
      <c r="AJ7" s="184"/>
      <c r="AL7" s="180"/>
      <c r="AM7" s="184"/>
      <c r="AN7" s="185"/>
      <c r="AO7" s="184"/>
      <c r="AQ7" s="180"/>
      <c r="AR7" s="184"/>
      <c r="AS7" s="185"/>
      <c r="AT7" s="184"/>
      <c r="AV7" s="180"/>
      <c r="AW7" s="184"/>
      <c r="AX7" s="185"/>
      <c r="AY7" s="184"/>
      <c r="BA7" s="180"/>
      <c r="BB7" s="184"/>
      <c r="BC7" s="185"/>
      <c r="BD7" s="184"/>
      <c r="BF7" s="180"/>
      <c r="BG7" s="184"/>
      <c r="BH7" s="185"/>
      <c r="BI7" s="184"/>
      <c r="BK7" s="180"/>
      <c r="BL7" s="184"/>
      <c r="BM7" s="185"/>
      <c r="BN7" s="184"/>
      <c r="BP7" s="180"/>
      <c r="BQ7" s="184"/>
      <c r="BR7" s="185"/>
      <c r="BS7" s="184"/>
      <c r="BU7" s="180"/>
      <c r="BV7" s="184"/>
      <c r="BW7" s="185"/>
      <c r="BX7" s="184"/>
    </row>
    <row r="8" spans="1:77" ht="13.5" customHeight="1" x14ac:dyDescent="0.25">
      <c r="A8" s="183" t="s">
        <v>61</v>
      </c>
      <c r="C8" s="180"/>
      <c r="D8" s="186"/>
      <c r="E8" s="187"/>
      <c r="F8" s="186"/>
      <c r="H8" s="180"/>
      <c r="I8" s="186"/>
      <c r="J8" s="187"/>
      <c r="K8" s="186"/>
      <c r="M8" s="180"/>
      <c r="N8" s="186"/>
      <c r="O8" s="187"/>
      <c r="P8" s="186"/>
      <c r="R8" s="180"/>
      <c r="S8" s="186"/>
      <c r="T8" s="187"/>
      <c r="U8" s="186"/>
      <c r="W8" s="180"/>
      <c r="X8" s="186"/>
      <c r="Y8" s="187"/>
      <c r="Z8" s="186"/>
      <c r="AB8" s="180"/>
      <c r="AC8" s="186"/>
      <c r="AD8" s="187"/>
      <c r="AE8" s="186"/>
      <c r="AG8" s="180"/>
      <c r="AH8" s="186"/>
      <c r="AI8" s="187"/>
      <c r="AJ8" s="186"/>
      <c r="AL8" s="180"/>
      <c r="AM8" s="186"/>
      <c r="AN8" s="187"/>
      <c r="AO8" s="186"/>
      <c r="AQ8" s="180"/>
      <c r="AR8" s="186"/>
      <c r="AS8" s="187"/>
      <c r="AT8" s="186"/>
      <c r="AV8" s="180"/>
      <c r="AW8" s="186"/>
      <c r="AX8" s="187"/>
      <c r="AY8" s="186"/>
      <c r="BA8" s="180"/>
      <c r="BB8" s="186"/>
      <c r="BC8" s="187"/>
      <c r="BD8" s="186"/>
      <c r="BF8" s="180"/>
      <c r="BG8" s="186"/>
      <c r="BH8" s="187"/>
      <c r="BI8" s="186"/>
      <c r="BK8" s="180"/>
      <c r="BL8" s="186"/>
      <c r="BM8" s="187"/>
      <c r="BN8" s="186"/>
      <c r="BP8" s="180"/>
      <c r="BQ8" s="186"/>
      <c r="BR8" s="187"/>
      <c r="BS8" s="186"/>
      <c r="BU8" s="180"/>
      <c r="BV8" s="186"/>
      <c r="BW8" s="187"/>
      <c r="BX8" s="186"/>
    </row>
    <row r="9" spans="1:77" ht="13.5" customHeight="1" x14ac:dyDescent="0.25">
      <c r="A9" s="179" t="s">
        <v>6</v>
      </c>
      <c r="C9" s="180"/>
      <c r="D9" s="188"/>
      <c r="E9" s="187"/>
      <c r="F9" s="184"/>
      <c r="H9" s="180"/>
      <c r="I9" s="186"/>
      <c r="J9" s="187"/>
      <c r="K9" s="184"/>
      <c r="M9" s="180"/>
      <c r="N9" s="186"/>
      <c r="O9" s="187"/>
      <c r="P9" s="184"/>
      <c r="R9" s="180"/>
      <c r="S9" s="186"/>
      <c r="T9" s="187"/>
      <c r="U9" s="184"/>
      <c r="W9" s="180"/>
      <c r="X9" s="188"/>
      <c r="Y9" s="187"/>
      <c r="Z9" s="184"/>
      <c r="AB9" s="180"/>
      <c r="AC9" s="188"/>
      <c r="AE9" s="184"/>
      <c r="AG9" s="180"/>
      <c r="AH9" s="188"/>
      <c r="AJ9" s="184"/>
      <c r="AL9" s="180"/>
      <c r="AM9" s="188"/>
      <c r="AO9" s="184"/>
      <c r="AQ9" s="180"/>
      <c r="AR9" s="188"/>
      <c r="AT9" s="184"/>
      <c r="AV9" s="180"/>
      <c r="AW9" s="188"/>
      <c r="AY9" s="184"/>
      <c r="BA9" s="180"/>
      <c r="BB9" s="188"/>
      <c r="BD9" s="184"/>
      <c r="BF9" s="180"/>
      <c r="BG9" s="188"/>
      <c r="BI9" s="184"/>
      <c r="BK9" s="180"/>
      <c r="BL9" s="188"/>
      <c r="BN9" s="184"/>
      <c r="BP9" s="180"/>
      <c r="BQ9" s="188"/>
      <c r="BS9" s="184"/>
      <c r="BU9" s="180"/>
      <c r="BV9" s="188"/>
      <c r="BX9" s="184"/>
    </row>
    <row r="10" spans="1:77" ht="31.5" customHeight="1" x14ac:dyDescent="0.25">
      <c r="A10" s="189" t="s">
        <v>134</v>
      </c>
      <c r="B10" s="189" t="s">
        <v>38</v>
      </c>
      <c r="C10" s="190" t="s">
        <v>135</v>
      </c>
      <c r="D10" s="181" t="s">
        <v>111</v>
      </c>
      <c r="E10" s="191" t="s">
        <v>112</v>
      </c>
      <c r="F10" s="181" t="s">
        <v>113</v>
      </c>
      <c r="G10" s="191" t="s">
        <v>114</v>
      </c>
      <c r="H10" s="190" t="s">
        <v>39</v>
      </c>
      <c r="I10" s="181" t="s">
        <v>111</v>
      </c>
      <c r="J10" s="191" t="s">
        <v>112</v>
      </c>
      <c r="K10" s="181" t="s">
        <v>113</v>
      </c>
      <c r="L10" s="191" t="s">
        <v>114</v>
      </c>
      <c r="M10" s="190" t="s">
        <v>39</v>
      </c>
      <c r="N10" s="181" t="s">
        <v>111</v>
      </c>
      <c r="O10" s="191" t="s">
        <v>112</v>
      </c>
      <c r="P10" s="181" t="s">
        <v>113</v>
      </c>
      <c r="Q10" s="191" t="s">
        <v>114</v>
      </c>
      <c r="R10" s="190" t="s">
        <v>39</v>
      </c>
      <c r="S10" s="181" t="s">
        <v>111</v>
      </c>
      <c r="T10" s="191" t="s">
        <v>112</v>
      </c>
      <c r="U10" s="181" t="s">
        <v>113</v>
      </c>
      <c r="V10" s="191" t="s">
        <v>114</v>
      </c>
      <c r="W10" s="190" t="s">
        <v>39</v>
      </c>
      <c r="X10" s="181" t="s">
        <v>111</v>
      </c>
      <c r="Y10" s="191" t="s">
        <v>112</v>
      </c>
      <c r="Z10" s="181" t="s">
        <v>113</v>
      </c>
      <c r="AA10" s="191" t="s">
        <v>114</v>
      </c>
      <c r="AB10" s="190" t="s">
        <v>39</v>
      </c>
      <c r="AC10" s="181" t="s">
        <v>111</v>
      </c>
      <c r="AD10" s="191" t="s">
        <v>112</v>
      </c>
      <c r="AE10" s="181" t="s">
        <v>113</v>
      </c>
      <c r="AF10" s="191" t="s">
        <v>114</v>
      </c>
      <c r="AG10" s="190" t="s">
        <v>39</v>
      </c>
      <c r="AH10" s="181" t="s">
        <v>111</v>
      </c>
      <c r="AI10" s="191" t="s">
        <v>112</v>
      </c>
      <c r="AJ10" s="181" t="s">
        <v>113</v>
      </c>
      <c r="AK10" s="191" t="s">
        <v>114</v>
      </c>
      <c r="AL10" s="190" t="s">
        <v>39</v>
      </c>
      <c r="AM10" s="181" t="s">
        <v>111</v>
      </c>
      <c r="AN10" s="191" t="s">
        <v>112</v>
      </c>
      <c r="AO10" s="181" t="s">
        <v>113</v>
      </c>
      <c r="AP10" s="191" t="s">
        <v>114</v>
      </c>
      <c r="AQ10" s="190" t="s">
        <v>39</v>
      </c>
      <c r="AR10" s="181" t="s">
        <v>111</v>
      </c>
      <c r="AS10" s="191" t="s">
        <v>112</v>
      </c>
      <c r="AT10" s="181" t="s">
        <v>113</v>
      </c>
      <c r="AU10" s="191" t="s">
        <v>114</v>
      </c>
      <c r="AV10" s="190" t="s">
        <v>39</v>
      </c>
      <c r="AW10" s="181" t="s">
        <v>111</v>
      </c>
      <c r="AX10" s="191" t="s">
        <v>112</v>
      </c>
      <c r="AY10" s="181" t="s">
        <v>113</v>
      </c>
      <c r="AZ10" s="191" t="s">
        <v>114</v>
      </c>
      <c r="BA10" s="190" t="s">
        <v>39</v>
      </c>
      <c r="BB10" s="181" t="s">
        <v>111</v>
      </c>
      <c r="BC10" s="191" t="s">
        <v>112</v>
      </c>
      <c r="BD10" s="181" t="s">
        <v>113</v>
      </c>
      <c r="BE10" s="191" t="s">
        <v>114</v>
      </c>
      <c r="BF10" s="190" t="s">
        <v>39</v>
      </c>
      <c r="BG10" s="181" t="s">
        <v>111</v>
      </c>
      <c r="BH10" s="191" t="s">
        <v>112</v>
      </c>
      <c r="BI10" s="181" t="s">
        <v>113</v>
      </c>
      <c r="BJ10" s="191" t="s">
        <v>114</v>
      </c>
      <c r="BK10" s="190" t="s">
        <v>39</v>
      </c>
      <c r="BL10" s="181" t="s">
        <v>111</v>
      </c>
      <c r="BM10" s="191" t="s">
        <v>112</v>
      </c>
      <c r="BN10" s="181" t="s">
        <v>113</v>
      </c>
      <c r="BO10" s="191" t="s">
        <v>114</v>
      </c>
      <c r="BP10" s="190" t="s">
        <v>39</v>
      </c>
      <c r="BQ10" s="181" t="s">
        <v>111</v>
      </c>
      <c r="BR10" s="191" t="s">
        <v>112</v>
      </c>
      <c r="BS10" s="181" t="s">
        <v>113</v>
      </c>
      <c r="BT10" s="191" t="s">
        <v>114</v>
      </c>
      <c r="BU10" s="190" t="s">
        <v>39</v>
      </c>
      <c r="BV10" s="181" t="s">
        <v>111</v>
      </c>
      <c r="BW10" s="191" t="s">
        <v>112</v>
      </c>
      <c r="BX10" s="181" t="s">
        <v>113</v>
      </c>
      <c r="BY10" s="191" t="s">
        <v>114</v>
      </c>
    </row>
    <row r="11" spans="1:77" ht="13.5" customHeight="1" x14ac:dyDescent="0.25">
      <c r="C11" s="192"/>
      <c r="D11" s="181"/>
      <c r="E11" s="193"/>
      <c r="F11" s="181"/>
      <c r="G11" s="193"/>
      <c r="H11" s="192"/>
      <c r="I11" s="181"/>
      <c r="J11" s="194"/>
      <c r="K11" s="181"/>
      <c r="L11" s="194"/>
      <c r="M11" s="192"/>
      <c r="N11" s="181"/>
      <c r="O11" s="194"/>
      <c r="P11" s="181"/>
      <c r="Q11" s="194"/>
      <c r="R11" s="192"/>
      <c r="S11" s="181"/>
      <c r="T11" s="194"/>
      <c r="U11" s="181"/>
      <c r="V11" s="194"/>
      <c r="W11" s="192"/>
      <c r="X11" s="181"/>
      <c r="Y11" s="194"/>
      <c r="Z11" s="181"/>
      <c r="AA11" s="194"/>
      <c r="AB11" s="192"/>
      <c r="AC11" s="181"/>
      <c r="AD11" s="194"/>
      <c r="AE11" s="181"/>
      <c r="AF11" s="194"/>
      <c r="AG11" s="192"/>
      <c r="AH11" s="181"/>
      <c r="AI11" s="194"/>
      <c r="AJ11" s="181"/>
      <c r="AK11" s="194"/>
      <c r="AL11" s="192"/>
      <c r="AM11" s="181"/>
      <c r="AN11" s="194"/>
      <c r="AO11" s="181"/>
      <c r="AP11" s="194"/>
      <c r="AQ11" s="192"/>
      <c r="AR11" s="181"/>
      <c r="AS11" s="194"/>
      <c r="AT11" s="181"/>
      <c r="AU11" s="194"/>
      <c r="AV11" s="192"/>
      <c r="AW11" s="181"/>
      <c r="AX11" s="194"/>
      <c r="AY11" s="181"/>
      <c r="AZ11" s="194"/>
      <c r="BA11" s="192"/>
      <c r="BB11" s="181"/>
      <c r="BC11" s="194"/>
      <c r="BD11" s="181"/>
      <c r="BE11" s="194"/>
      <c r="BF11" s="192"/>
      <c r="BG11" s="181"/>
      <c r="BH11" s="194"/>
      <c r="BI11" s="181"/>
      <c r="BJ11" s="194"/>
      <c r="BK11" s="192"/>
      <c r="BL11" s="181"/>
      <c r="BM11" s="194"/>
      <c r="BN11" s="181"/>
      <c r="BO11" s="194"/>
      <c r="BP11" s="192"/>
      <c r="BQ11" s="181"/>
      <c r="BR11" s="194"/>
      <c r="BS11" s="181"/>
      <c r="BT11" s="194"/>
      <c r="BU11" s="192"/>
      <c r="BV11" s="181"/>
      <c r="BW11" s="194"/>
      <c r="BX11" s="181"/>
      <c r="BY11" s="194"/>
    </row>
    <row r="12" spans="1:77" ht="13.5" customHeight="1" x14ac:dyDescent="0.25">
      <c r="C12" s="192"/>
      <c r="D12" s="181"/>
      <c r="E12" s="193"/>
      <c r="F12" s="181"/>
      <c r="G12" s="193"/>
      <c r="H12" s="195"/>
      <c r="I12" s="181"/>
      <c r="J12" s="194"/>
      <c r="K12" s="181"/>
      <c r="L12" s="194"/>
      <c r="M12" s="192"/>
      <c r="N12" s="181"/>
      <c r="O12" s="194"/>
      <c r="P12" s="181"/>
      <c r="Q12" s="194"/>
      <c r="R12" s="192"/>
      <c r="S12" s="181"/>
      <c r="T12" s="194"/>
      <c r="U12" s="181"/>
      <c r="V12" s="194"/>
      <c r="W12" s="192"/>
      <c r="X12" s="181"/>
      <c r="Y12" s="194"/>
      <c r="Z12" s="181"/>
      <c r="AA12" s="194"/>
      <c r="AB12" s="192"/>
      <c r="AC12" s="181"/>
      <c r="AD12" s="194"/>
      <c r="AE12" s="181"/>
      <c r="AF12" s="194"/>
      <c r="AG12" s="192"/>
      <c r="AH12" s="181"/>
      <c r="AI12" s="194"/>
      <c r="AJ12" s="181"/>
      <c r="AK12" s="194"/>
      <c r="AL12" s="192"/>
      <c r="AM12" s="181"/>
      <c r="AN12" s="194"/>
      <c r="AO12" s="181"/>
      <c r="AP12" s="194"/>
      <c r="AQ12" s="192"/>
      <c r="AR12" s="181"/>
      <c r="AS12" s="194"/>
      <c r="AT12" s="181"/>
      <c r="AU12" s="194"/>
      <c r="AV12" s="192"/>
      <c r="AW12" s="181"/>
      <c r="AX12" s="194"/>
      <c r="AY12" s="181"/>
      <c r="AZ12" s="194"/>
      <c r="BA12" s="192"/>
      <c r="BB12" s="181"/>
      <c r="BC12" s="194"/>
      <c r="BD12" s="181"/>
      <c r="BE12" s="194"/>
      <c r="BF12" s="192"/>
      <c r="BG12" s="181"/>
      <c r="BH12" s="194"/>
      <c r="BI12" s="181"/>
      <c r="BJ12" s="194"/>
      <c r="BK12" s="192"/>
      <c r="BL12" s="181"/>
      <c r="BM12" s="194"/>
      <c r="BN12" s="181"/>
      <c r="BO12" s="194"/>
      <c r="BP12" s="192"/>
      <c r="BQ12" s="181"/>
      <c r="BR12" s="194"/>
      <c r="BS12" s="181"/>
      <c r="BT12" s="194"/>
      <c r="BU12" s="192"/>
      <c r="BV12" s="181"/>
      <c r="BW12" s="194"/>
      <c r="BX12" s="181"/>
      <c r="BY12" s="194"/>
    </row>
    <row r="13" spans="1:77" ht="13.5" customHeight="1" x14ac:dyDescent="0.25">
      <c r="A13" s="196"/>
      <c r="C13" s="192"/>
      <c r="D13" s="181"/>
      <c r="E13" s="193"/>
      <c r="F13" s="181"/>
      <c r="G13" s="187"/>
      <c r="H13" s="192"/>
      <c r="I13" s="181"/>
      <c r="J13" s="194"/>
      <c r="K13" s="181"/>
      <c r="L13" s="187"/>
      <c r="M13" s="192"/>
      <c r="N13" s="181"/>
      <c r="O13" s="187"/>
      <c r="P13" s="181"/>
      <c r="Q13" s="187"/>
      <c r="R13" s="192"/>
      <c r="S13" s="181"/>
      <c r="T13" s="187"/>
      <c r="U13" s="181"/>
      <c r="V13" s="187"/>
      <c r="W13" s="192"/>
      <c r="X13" s="181"/>
      <c r="Y13" s="187"/>
      <c r="Z13" s="181"/>
      <c r="AA13" s="187"/>
      <c r="AB13" s="192"/>
      <c r="AC13" s="181"/>
      <c r="AD13" s="187"/>
      <c r="AE13" s="181"/>
      <c r="AF13" s="187"/>
      <c r="AG13" s="192"/>
      <c r="AH13" s="181"/>
      <c r="AI13" s="187"/>
      <c r="AJ13" s="181"/>
      <c r="AK13" s="187"/>
      <c r="AL13" s="192"/>
      <c r="AM13" s="181"/>
      <c r="AN13" s="187"/>
      <c r="AO13" s="181"/>
      <c r="AP13" s="187"/>
      <c r="AQ13" s="192"/>
      <c r="AR13" s="181"/>
      <c r="AS13" s="187"/>
      <c r="AT13" s="181"/>
      <c r="AU13" s="187"/>
      <c r="AV13" s="192"/>
      <c r="AW13" s="181"/>
      <c r="AX13" s="187"/>
      <c r="AY13" s="181"/>
      <c r="AZ13" s="187"/>
      <c r="BA13" s="192"/>
      <c r="BB13" s="181"/>
      <c r="BC13" s="187"/>
      <c r="BD13" s="181"/>
      <c r="BE13" s="187"/>
      <c r="BF13" s="192"/>
      <c r="BG13" s="181"/>
      <c r="BH13" s="187"/>
      <c r="BI13" s="181"/>
      <c r="BJ13" s="187"/>
      <c r="BK13" s="192"/>
      <c r="BL13" s="181"/>
      <c r="BM13" s="187"/>
      <c r="BN13" s="181"/>
      <c r="BO13" s="187"/>
      <c r="BP13" s="192"/>
      <c r="BQ13" s="181"/>
      <c r="BR13" s="187"/>
      <c r="BS13" s="181"/>
      <c r="BT13" s="187"/>
      <c r="BU13" s="192"/>
      <c r="BV13" s="181"/>
      <c r="BW13" s="187"/>
      <c r="BX13" s="181"/>
      <c r="BY13" s="187"/>
    </row>
    <row r="14" spans="1:77" ht="13.5" customHeight="1" x14ac:dyDescent="0.25">
      <c r="C14" s="180"/>
      <c r="D14" s="181"/>
      <c r="E14" s="193"/>
      <c r="F14" s="181"/>
      <c r="G14" s="187"/>
      <c r="H14" s="180"/>
      <c r="I14" s="181"/>
      <c r="J14" s="194"/>
      <c r="K14" s="181"/>
      <c r="L14" s="187"/>
      <c r="M14" s="195"/>
      <c r="N14" s="181"/>
      <c r="O14" s="187"/>
      <c r="P14" s="181"/>
      <c r="Q14" s="187"/>
      <c r="R14" s="180"/>
      <c r="S14" s="181"/>
      <c r="T14" s="187"/>
      <c r="U14" s="181"/>
      <c r="V14" s="187"/>
      <c r="W14" s="180"/>
      <c r="X14" s="181"/>
      <c r="Y14" s="187"/>
      <c r="Z14" s="181"/>
      <c r="AA14" s="187"/>
      <c r="AB14" s="180"/>
      <c r="AC14" s="181"/>
      <c r="AD14" s="187"/>
      <c r="AE14" s="181"/>
      <c r="AF14" s="187"/>
      <c r="AG14" s="180"/>
      <c r="AH14" s="181"/>
      <c r="AI14" s="187"/>
      <c r="AJ14" s="181"/>
      <c r="AK14" s="187"/>
      <c r="AL14" s="180"/>
      <c r="AM14" s="181"/>
      <c r="AN14" s="187"/>
      <c r="AO14" s="181"/>
      <c r="AP14" s="187"/>
      <c r="AQ14" s="180"/>
      <c r="AR14" s="181"/>
      <c r="AS14" s="187"/>
      <c r="AT14" s="181"/>
      <c r="AU14" s="187"/>
      <c r="AV14" s="180"/>
      <c r="AW14" s="181"/>
      <c r="AX14" s="187"/>
      <c r="AY14" s="181"/>
      <c r="AZ14" s="187"/>
      <c r="BA14" s="180"/>
      <c r="BB14" s="181"/>
      <c r="BC14" s="187"/>
      <c r="BD14" s="181"/>
      <c r="BE14" s="187"/>
      <c r="BF14" s="180"/>
      <c r="BG14" s="181"/>
      <c r="BH14" s="187"/>
      <c r="BI14" s="181"/>
      <c r="BJ14" s="187"/>
      <c r="BK14" s="180"/>
      <c r="BL14" s="181"/>
      <c r="BM14" s="187"/>
      <c r="BN14" s="181"/>
      <c r="BO14" s="187"/>
      <c r="BP14" s="180"/>
      <c r="BQ14" s="181"/>
      <c r="BR14" s="187"/>
      <c r="BS14" s="181"/>
      <c r="BT14" s="187"/>
      <c r="BU14" s="180"/>
      <c r="BV14" s="181"/>
      <c r="BW14" s="187"/>
      <c r="BX14" s="181"/>
      <c r="BY14" s="187"/>
    </row>
    <row r="15" spans="1:77" ht="13.5" customHeight="1" x14ac:dyDescent="0.25">
      <c r="C15" s="195"/>
      <c r="D15" s="181"/>
      <c r="E15" s="193"/>
      <c r="F15" s="181"/>
      <c r="G15" s="193"/>
      <c r="H15" s="195"/>
      <c r="I15" s="181"/>
      <c r="J15" s="194"/>
      <c r="K15" s="181"/>
      <c r="L15" s="193"/>
      <c r="M15" s="195"/>
      <c r="N15" s="181"/>
      <c r="O15" s="193"/>
      <c r="P15" s="181"/>
      <c r="Q15" s="193"/>
      <c r="R15" s="195"/>
      <c r="S15" s="181"/>
      <c r="T15" s="193"/>
      <c r="U15" s="181"/>
      <c r="V15" s="193"/>
      <c r="W15" s="195"/>
      <c r="X15" s="181"/>
      <c r="Y15" s="193"/>
      <c r="Z15" s="181"/>
      <c r="AA15" s="193"/>
      <c r="AB15" s="195"/>
      <c r="AC15" s="181"/>
      <c r="AD15" s="193"/>
      <c r="AE15" s="181"/>
      <c r="AF15" s="193"/>
      <c r="AG15" s="195"/>
      <c r="AH15" s="181"/>
      <c r="AI15" s="193"/>
      <c r="AJ15" s="181"/>
      <c r="AK15" s="193"/>
      <c r="AL15" s="195"/>
      <c r="AM15" s="181"/>
      <c r="AN15" s="193"/>
      <c r="AO15" s="181"/>
      <c r="AP15" s="193"/>
      <c r="AQ15" s="195"/>
      <c r="AR15" s="181"/>
      <c r="AS15" s="193"/>
      <c r="AT15" s="181"/>
      <c r="AU15" s="193"/>
      <c r="AV15" s="195"/>
      <c r="AW15" s="181"/>
      <c r="AX15" s="193"/>
      <c r="AY15" s="181"/>
      <c r="AZ15" s="193"/>
      <c r="BA15" s="195"/>
      <c r="BB15" s="181"/>
      <c r="BC15" s="193"/>
      <c r="BD15" s="181"/>
      <c r="BE15" s="193"/>
      <c r="BF15" s="195"/>
      <c r="BG15" s="181"/>
      <c r="BH15" s="193"/>
      <c r="BI15" s="181"/>
      <c r="BJ15" s="193"/>
      <c r="BK15" s="195"/>
      <c r="BL15" s="181"/>
      <c r="BM15" s="193"/>
      <c r="BN15" s="181"/>
      <c r="BO15" s="193"/>
      <c r="BP15" s="195"/>
      <c r="BQ15" s="181"/>
      <c r="BR15" s="193"/>
      <c r="BS15" s="181"/>
      <c r="BT15" s="193"/>
      <c r="BU15" s="195"/>
      <c r="BV15" s="181"/>
      <c r="BW15" s="193"/>
      <c r="BX15" s="181"/>
      <c r="BY15" s="193"/>
    </row>
    <row r="16" spans="1:77" ht="13.5" customHeight="1" x14ac:dyDescent="0.25">
      <c r="C16" s="197"/>
      <c r="D16" s="181"/>
      <c r="E16" s="193"/>
      <c r="F16" s="181"/>
      <c r="G16" s="193"/>
      <c r="H16" s="197"/>
      <c r="I16" s="181"/>
      <c r="J16" s="194"/>
      <c r="K16" s="181"/>
      <c r="L16" s="193"/>
      <c r="M16" s="197"/>
      <c r="N16" s="181"/>
      <c r="O16" s="193"/>
      <c r="P16" s="181"/>
      <c r="Q16" s="193"/>
      <c r="R16" s="197"/>
      <c r="S16" s="181"/>
      <c r="T16" s="193"/>
      <c r="U16" s="181"/>
      <c r="V16" s="193"/>
      <c r="W16" s="197"/>
      <c r="X16" s="181"/>
      <c r="Y16" s="193"/>
      <c r="Z16" s="181"/>
      <c r="AA16" s="193"/>
      <c r="AB16" s="197"/>
      <c r="AC16" s="181"/>
      <c r="AD16" s="193"/>
      <c r="AE16" s="181"/>
      <c r="AF16" s="193"/>
      <c r="AG16" s="197"/>
      <c r="AH16" s="181"/>
      <c r="AI16" s="193"/>
      <c r="AJ16" s="181"/>
      <c r="AK16" s="193"/>
      <c r="AL16" s="197"/>
      <c r="AM16" s="181"/>
      <c r="AN16" s="193"/>
      <c r="AO16" s="181"/>
      <c r="AP16" s="193"/>
      <c r="AQ16" s="197"/>
      <c r="AR16" s="181"/>
      <c r="AS16" s="193"/>
      <c r="AT16" s="181"/>
      <c r="AU16" s="193"/>
      <c r="AV16" s="197"/>
      <c r="AW16" s="181"/>
      <c r="AX16" s="193"/>
      <c r="AY16" s="181"/>
      <c r="AZ16" s="193"/>
      <c r="BA16" s="197"/>
      <c r="BB16" s="181"/>
      <c r="BC16" s="193"/>
      <c r="BD16" s="181"/>
      <c r="BE16" s="193"/>
      <c r="BF16" s="197"/>
      <c r="BG16" s="181"/>
      <c r="BH16" s="193"/>
      <c r="BI16" s="181"/>
      <c r="BJ16" s="193"/>
      <c r="BK16" s="197"/>
      <c r="BL16" s="181"/>
      <c r="BM16" s="193"/>
      <c r="BN16" s="181"/>
      <c r="BO16" s="193"/>
      <c r="BP16" s="197"/>
      <c r="BQ16" s="181"/>
      <c r="BR16" s="193"/>
      <c r="BS16" s="181"/>
      <c r="BT16" s="193"/>
      <c r="BU16" s="197"/>
      <c r="BV16" s="181"/>
      <c r="BW16" s="193"/>
      <c r="BX16" s="181"/>
      <c r="BY16" s="193"/>
    </row>
    <row r="17" spans="3:77" ht="13.5" customHeight="1" x14ac:dyDescent="0.25">
      <c r="C17" s="195"/>
      <c r="D17" s="181"/>
      <c r="E17" s="193"/>
      <c r="F17" s="181"/>
      <c r="G17" s="193"/>
      <c r="H17" s="195"/>
      <c r="I17" s="181"/>
      <c r="J17" s="194"/>
      <c r="K17" s="181"/>
      <c r="L17" s="193"/>
      <c r="M17" s="195"/>
      <c r="N17" s="181"/>
      <c r="O17" s="193"/>
      <c r="P17" s="181"/>
      <c r="Q17" s="193"/>
      <c r="R17" s="195"/>
      <c r="S17" s="181"/>
      <c r="T17" s="193"/>
      <c r="U17" s="181"/>
      <c r="V17" s="193"/>
      <c r="W17" s="195"/>
      <c r="X17" s="181"/>
      <c r="Y17" s="193"/>
      <c r="Z17" s="181"/>
      <c r="AA17" s="193"/>
      <c r="AB17" s="195"/>
      <c r="AC17" s="181"/>
      <c r="AD17" s="193"/>
      <c r="AE17" s="181"/>
      <c r="AF17" s="193"/>
      <c r="AG17" s="195"/>
      <c r="AH17" s="181"/>
      <c r="AI17" s="193"/>
      <c r="AJ17" s="181"/>
      <c r="AK17" s="193"/>
      <c r="AL17" s="195"/>
      <c r="AM17" s="181"/>
      <c r="AN17" s="193"/>
      <c r="AO17" s="181"/>
      <c r="AP17" s="193"/>
      <c r="AQ17" s="195"/>
      <c r="AR17" s="181"/>
      <c r="AS17" s="193"/>
      <c r="AT17" s="181"/>
      <c r="AU17" s="193"/>
      <c r="AV17" s="195"/>
      <c r="AW17" s="181"/>
      <c r="AX17" s="193"/>
      <c r="AY17" s="181"/>
      <c r="AZ17" s="193"/>
      <c r="BA17" s="195"/>
      <c r="BB17" s="181"/>
      <c r="BC17" s="193"/>
      <c r="BD17" s="181"/>
      <c r="BE17" s="193"/>
      <c r="BF17" s="195"/>
      <c r="BG17" s="181"/>
      <c r="BH17" s="193"/>
      <c r="BI17" s="181"/>
      <c r="BJ17" s="193"/>
      <c r="BK17" s="195"/>
      <c r="BL17" s="181"/>
      <c r="BM17" s="193"/>
      <c r="BN17" s="181"/>
      <c r="BO17" s="193"/>
      <c r="BP17" s="195"/>
      <c r="BQ17" s="181"/>
      <c r="BR17" s="193"/>
      <c r="BS17" s="181"/>
      <c r="BT17" s="193"/>
      <c r="BU17" s="195"/>
      <c r="BV17" s="181"/>
      <c r="BW17" s="193"/>
      <c r="BX17" s="181"/>
      <c r="BY17" s="193"/>
    </row>
    <row r="18" spans="3:77" ht="13.5" customHeight="1" x14ac:dyDescent="0.25">
      <c r="C18" s="180"/>
      <c r="D18" s="181"/>
      <c r="E18" s="193"/>
      <c r="F18" s="181"/>
      <c r="G18" s="193"/>
      <c r="H18" s="180"/>
      <c r="I18" s="181"/>
      <c r="J18" s="193"/>
      <c r="K18" s="181"/>
      <c r="L18" s="193"/>
      <c r="M18" s="195"/>
      <c r="N18" s="181"/>
      <c r="O18" s="193"/>
      <c r="P18" s="181"/>
      <c r="Q18" s="193"/>
      <c r="R18" s="195"/>
      <c r="S18" s="181"/>
      <c r="T18" s="193"/>
      <c r="U18" s="181"/>
      <c r="V18" s="193"/>
      <c r="W18" s="180"/>
      <c r="X18" s="181"/>
      <c r="Y18" s="193"/>
      <c r="Z18" s="181"/>
      <c r="AA18" s="193"/>
      <c r="AB18" s="180"/>
      <c r="AC18" s="181"/>
      <c r="AD18" s="193"/>
      <c r="AE18" s="181"/>
      <c r="AF18" s="193"/>
      <c r="AG18" s="180"/>
      <c r="AH18" s="181"/>
      <c r="AI18" s="193"/>
      <c r="AJ18" s="181"/>
      <c r="AK18" s="193"/>
      <c r="AL18" s="180"/>
      <c r="AM18" s="181"/>
      <c r="AN18" s="193"/>
      <c r="AO18" s="181"/>
      <c r="AP18" s="193"/>
      <c r="AQ18" s="180"/>
      <c r="AR18" s="181"/>
      <c r="AS18" s="193"/>
      <c r="AT18" s="181"/>
      <c r="AU18" s="193"/>
      <c r="AV18" s="180"/>
      <c r="AW18" s="181"/>
      <c r="AX18" s="193"/>
      <c r="AY18" s="181"/>
      <c r="AZ18" s="193"/>
      <c r="BA18" s="180"/>
      <c r="BB18" s="181"/>
      <c r="BC18" s="193"/>
      <c r="BD18" s="181"/>
      <c r="BE18" s="193"/>
      <c r="BF18" s="180"/>
      <c r="BG18" s="181"/>
      <c r="BH18" s="193"/>
      <c r="BI18" s="181"/>
      <c r="BJ18" s="193"/>
      <c r="BK18" s="180"/>
      <c r="BL18" s="181"/>
      <c r="BM18" s="193"/>
      <c r="BN18" s="181"/>
      <c r="BO18" s="193"/>
      <c r="BP18" s="180"/>
      <c r="BQ18" s="181"/>
      <c r="BR18" s="193"/>
      <c r="BS18" s="181"/>
      <c r="BT18" s="193"/>
      <c r="BU18" s="180"/>
      <c r="BV18" s="181"/>
      <c r="BW18" s="193"/>
      <c r="BX18" s="181"/>
      <c r="BY18" s="193"/>
    </row>
    <row r="19" spans="3:77" ht="13.5" customHeight="1" x14ac:dyDescent="0.25">
      <c r="C19" s="195"/>
      <c r="D19" s="181"/>
      <c r="E19" s="193"/>
      <c r="F19" s="181"/>
      <c r="G19" s="193"/>
      <c r="H19" s="195"/>
      <c r="I19" s="181"/>
      <c r="J19" s="193"/>
      <c r="K19" s="181"/>
      <c r="L19" s="193"/>
      <c r="M19" s="195"/>
      <c r="N19" s="181"/>
      <c r="O19" s="193"/>
      <c r="P19" s="181"/>
      <c r="Q19" s="193"/>
      <c r="R19" s="195"/>
      <c r="S19" s="181"/>
      <c r="T19" s="193"/>
      <c r="U19" s="181"/>
      <c r="V19" s="193"/>
      <c r="W19" s="195"/>
      <c r="X19" s="181"/>
      <c r="Y19" s="193"/>
      <c r="Z19" s="181"/>
      <c r="AA19" s="193"/>
      <c r="AB19" s="195"/>
      <c r="AC19" s="181"/>
      <c r="AD19" s="193"/>
      <c r="AE19" s="181"/>
      <c r="AF19" s="193"/>
      <c r="AG19" s="195"/>
      <c r="AH19" s="181"/>
      <c r="AI19" s="193"/>
      <c r="AJ19" s="181"/>
      <c r="AK19" s="193"/>
      <c r="AL19" s="195"/>
      <c r="AM19" s="181"/>
      <c r="AN19" s="193"/>
      <c r="AO19" s="181"/>
      <c r="AP19" s="193"/>
      <c r="AQ19" s="195"/>
      <c r="AR19" s="181"/>
      <c r="AS19" s="193"/>
      <c r="AT19" s="181"/>
      <c r="AU19" s="193"/>
      <c r="AV19" s="195"/>
      <c r="AW19" s="181"/>
      <c r="AX19" s="193"/>
      <c r="AY19" s="181"/>
      <c r="AZ19" s="193"/>
      <c r="BA19" s="195"/>
      <c r="BB19" s="181"/>
      <c r="BC19" s="193"/>
      <c r="BD19" s="181"/>
      <c r="BE19" s="193"/>
      <c r="BF19" s="195"/>
      <c r="BG19" s="181"/>
      <c r="BH19" s="193"/>
      <c r="BI19" s="181"/>
      <c r="BJ19" s="193"/>
      <c r="BK19" s="195"/>
      <c r="BL19" s="181"/>
      <c r="BM19" s="193"/>
      <c r="BN19" s="181"/>
      <c r="BO19" s="193"/>
      <c r="BP19" s="195"/>
      <c r="BQ19" s="181"/>
      <c r="BR19" s="193"/>
      <c r="BS19" s="181"/>
      <c r="BT19" s="193"/>
      <c r="BU19" s="195"/>
      <c r="BV19" s="181"/>
      <c r="BW19" s="193"/>
      <c r="BX19" s="181"/>
      <c r="BY19" s="193"/>
    </row>
    <row r="20" spans="3:77" ht="13.5" customHeight="1" x14ac:dyDescent="0.25">
      <c r="C20" s="195"/>
      <c r="D20" s="181"/>
      <c r="E20" s="193"/>
      <c r="F20" s="181"/>
      <c r="G20" s="193"/>
      <c r="H20" s="195"/>
      <c r="I20" s="181"/>
      <c r="J20" s="193"/>
      <c r="K20" s="181"/>
      <c r="L20" s="193"/>
      <c r="M20" s="195"/>
      <c r="N20" s="181"/>
      <c r="O20" s="193"/>
      <c r="P20" s="181"/>
      <c r="Q20" s="193"/>
      <c r="R20" s="195"/>
      <c r="S20" s="181"/>
      <c r="T20" s="193"/>
      <c r="U20" s="181"/>
      <c r="V20" s="193"/>
      <c r="W20" s="195"/>
      <c r="X20" s="181"/>
      <c r="Y20" s="193"/>
      <c r="Z20" s="181"/>
      <c r="AA20" s="193"/>
      <c r="AB20" s="195"/>
      <c r="AC20" s="181"/>
      <c r="AD20" s="193"/>
      <c r="AE20" s="181"/>
      <c r="AF20" s="193"/>
      <c r="AG20" s="195"/>
      <c r="AH20" s="181"/>
      <c r="AI20" s="193"/>
      <c r="AJ20" s="181"/>
      <c r="AK20" s="193"/>
      <c r="AL20" s="195"/>
      <c r="AM20" s="181"/>
      <c r="AN20" s="193"/>
      <c r="AO20" s="181"/>
      <c r="AP20" s="193"/>
      <c r="AQ20" s="195"/>
      <c r="AR20" s="181"/>
      <c r="AS20" s="193"/>
      <c r="AT20" s="181"/>
      <c r="AU20" s="193"/>
      <c r="AV20" s="195"/>
      <c r="AW20" s="181"/>
      <c r="AX20" s="193"/>
      <c r="AY20" s="181"/>
      <c r="AZ20" s="193"/>
      <c r="BA20" s="195"/>
      <c r="BB20" s="181"/>
      <c r="BC20" s="193"/>
      <c r="BD20" s="181"/>
      <c r="BE20" s="193"/>
      <c r="BF20" s="195"/>
      <c r="BG20" s="181"/>
      <c r="BH20" s="193"/>
      <c r="BI20" s="181"/>
      <c r="BJ20" s="193"/>
      <c r="BK20" s="195"/>
      <c r="BL20" s="181"/>
      <c r="BM20" s="193"/>
      <c r="BN20" s="181"/>
      <c r="BO20" s="193"/>
      <c r="BP20" s="195"/>
      <c r="BQ20" s="181"/>
      <c r="BR20" s="193"/>
      <c r="BS20" s="181"/>
      <c r="BT20" s="193"/>
      <c r="BU20" s="195"/>
      <c r="BV20" s="181"/>
      <c r="BW20" s="193"/>
      <c r="BX20" s="181"/>
      <c r="BY20" s="193"/>
    </row>
    <row r="21" spans="3:77" ht="13.5" customHeight="1" x14ac:dyDescent="0.25">
      <c r="C21" s="180"/>
      <c r="D21" s="181"/>
      <c r="E21" s="187"/>
      <c r="F21" s="181"/>
      <c r="G21" s="187"/>
      <c r="H21" s="180"/>
      <c r="I21" s="181"/>
      <c r="J21" s="187"/>
      <c r="K21" s="181"/>
      <c r="L21" s="187"/>
      <c r="M21" s="180"/>
      <c r="N21" s="181"/>
      <c r="O21" s="187"/>
      <c r="P21" s="181"/>
      <c r="Q21" s="187"/>
      <c r="R21" s="180"/>
      <c r="S21" s="181"/>
      <c r="T21" s="187"/>
      <c r="U21" s="181"/>
      <c r="V21" s="187"/>
      <c r="W21" s="180"/>
      <c r="X21" s="181"/>
      <c r="Y21" s="187"/>
      <c r="Z21" s="181"/>
      <c r="AA21" s="187"/>
      <c r="AB21" s="180"/>
      <c r="AC21" s="181"/>
      <c r="AD21" s="187"/>
      <c r="AE21" s="181"/>
      <c r="AF21" s="187"/>
      <c r="AG21" s="180"/>
      <c r="AH21" s="181"/>
      <c r="AI21" s="187"/>
      <c r="AJ21" s="181"/>
      <c r="AK21" s="187"/>
      <c r="AL21" s="180"/>
      <c r="AM21" s="181"/>
      <c r="AN21" s="187"/>
      <c r="AO21" s="181"/>
      <c r="AP21" s="187"/>
      <c r="AQ21" s="180"/>
      <c r="AR21" s="181"/>
      <c r="AS21" s="187"/>
      <c r="AT21" s="181"/>
      <c r="AU21" s="187"/>
      <c r="AV21" s="180"/>
      <c r="AW21" s="181"/>
      <c r="AX21" s="187"/>
      <c r="AY21" s="181"/>
      <c r="AZ21" s="187"/>
      <c r="BA21" s="180"/>
      <c r="BB21" s="181"/>
      <c r="BC21" s="187"/>
      <c r="BD21" s="181"/>
      <c r="BE21" s="187"/>
      <c r="BF21" s="180"/>
      <c r="BG21" s="181"/>
      <c r="BH21" s="187"/>
      <c r="BI21" s="181"/>
      <c r="BJ21" s="187"/>
      <c r="BK21" s="180"/>
      <c r="BL21" s="181"/>
      <c r="BM21" s="187"/>
      <c r="BN21" s="181"/>
      <c r="BO21" s="187"/>
      <c r="BP21" s="180"/>
      <c r="BQ21" s="181"/>
      <c r="BR21" s="187"/>
      <c r="BS21" s="181"/>
      <c r="BT21" s="187"/>
      <c r="BU21" s="180"/>
      <c r="BV21" s="181"/>
      <c r="BW21" s="187"/>
      <c r="BX21" s="181"/>
      <c r="BY21" s="187"/>
    </row>
    <row r="22" spans="3:77" ht="13.5" customHeight="1" x14ac:dyDescent="0.25">
      <c r="C22" s="180"/>
      <c r="D22" s="181"/>
      <c r="E22" s="187"/>
      <c r="F22" s="181"/>
      <c r="G22" s="187"/>
      <c r="H22" s="180"/>
      <c r="I22" s="181"/>
      <c r="J22" s="187"/>
      <c r="K22" s="181"/>
      <c r="L22" s="187"/>
      <c r="M22" s="180"/>
      <c r="N22" s="181"/>
      <c r="O22" s="187"/>
      <c r="P22" s="181"/>
      <c r="Q22" s="187"/>
      <c r="R22" s="180"/>
      <c r="S22" s="181"/>
      <c r="T22" s="187"/>
      <c r="U22" s="181"/>
      <c r="V22" s="187"/>
      <c r="W22" s="180"/>
      <c r="X22" s="181"/>
      <c r="Y22" s="187"/>
      <c r="Z22" s="181"/>
      <c r="AA22" s="187"/>
      <c r="AB22" s="180"/>
      <c r="AC22" s="181"/>
      <c r="AD22" s="187"/>
      <c r="AE22" s="181"/>
      <c r="AF22" s="187"/>
      <c r="AG22" s="180"/>
      <c r="AH22" s="181"/>
      <c r="AI22" s="187"/>
      <c r="AJ22" s="181"/>
      <c r="AK22" s="187"/>
      <c r="AL22" s="180"/>
      <c r="AM22" s="181"/>
      <c r="AN22" s="187"/>
      <c r="AO22" s="181"/>
      <c r="AP22" s="187"/>
      <c r="AQ22" s="180"/>
      <c r="AR22" s="181"/>
      <c r="AS22" s="187"/>
      <c r="AT22" s="181"/>
      <c r="AU22" s="187"/>
      <c r="AV22" s="180"/>
      <c r="AW22" s="181"/>
      <c r="AX22" s="187"/>
      <c r="AY22" s="181"/>
      <c r="AZ22" s="187"/>
      <c r="BA22" s="180"/>
      <c r="BB22" s="181"/>
      <c r="BC22" s="187"/>
      <c r="BD22" s="181"/>
      <c r="BE22" s="187"/>
      <c r="BF22" s="180"/>
      <c r="BG22" s="181"/>
      <c r="BH22" s="187"/>
      <c r="BI22" s="181"/>
      <c r="BJ22" s="187"/>
      <c r="BK22" s="180"/>
      <c r="BL22" s="181"/>
      <c r="BM22" s="187"/>
      <c r="BN22" s="181"/>
      <c r="BO22" s="187"/>
      <c r="BP22" s="180"/>
      <c r="BQ22" s="181"/>
      <c r="BR22" s="187"/>
      <c r="BS22" s="181"/>
      <c r="BT22" s="187"/>
      <c r="BU22" s="180"/>
      <c r="BV22" s="181"/>
      <c r="BW22" s="187"/>
      <c r="BX22" s="181"/>
      <c r="BY22" s="187"/>
    </row>
    <row r="23" spans="3:77" ht="13.5" customHeight="1" x14ac:dyDescent="0.25">
      <c r="C23" s="180"/>
      <c r="D23" s="185"/>
      <c r="E23" s="187"/>
      <c r="F23" s="185"/>
      <c r="G23" s="187"/>
      <c r="H23" s="180"/>
      <c r="I23" s="185"/>
      <c r="J23" s="187"/>
      <c r="K23" s="185"/>
      <c r="L23" s="187"/>
      <c r="M23" s="180"/>
      <c r="N23" s="185"/>
      <c r="O23" s="187"/>
      <c r="P23" s="185"/>
      <c r="Q23" s="187"/>
      <c r="R23" s="180"/>
      <c r="S23" s="185"/>
      <c r="T23" s="187"/>
      <c r="U23" s="185"/>
      <c r="V23" s="187"/>
      <c r="W23" s="180"/>
      <c r="X23" s="185"/>
      <c r="Y23" s="187"/>
      <c r="Z23" s="185"/>
      <c r="AA23" s="187"/>
      <c r="AB23" s="180"/>
      <c r="AC23" s="185"/>
      <c r="AD23" s="187"/>
      <c r="AE23" s="185"/>
      <c r="AF23" s="187"/>
      <c r="AG23" s="180"/>
      <c r="AH23" s="185"/>
      <c r="AI23" s="187"/>
      <c r="AJ23" s="185"/>
      <c r="AK23" s="187"/>
      <c r="AL23" s="180"/>
      <c r="AM23" s="185"/>
      <c r="AN23" s="187"/>
      <c r="AO23" s="185"/>
      <c r="AP23" s="187"/>
      <c r="AQ23" s="180"/>
      <c r="AR23" s="185"/>
      <c r="AS23" s="187"/>
      <c r="AT23" s="185"/>
      <c r="AU23" s="187"/>
      <c r="AV23" s="180"/>
      <c r="AW23" s="185"/>
      <c r="AX23" s="187"/>
      <c r="AY23" s="185"/>
      <c r="AZ23" s="187"/>
      <c r="BA23" s="180"/>
      <c r="BB23" s="185"/>
      <c r="BC23" s="187"/>
      <c r="BD23" s="185"/>
      <c r="BE23" s="187"/>
      <c r="BF23" s="180"/>
      <c r="BG23" s="185"/>
      <c r="BH23" s="187"/>
      <c r="BI23" s="185"/>
      <c r="BJ23" s="187"/>
      <c r="BK23" s="180"/>
      <c r="BL23" s="185"/>
      <c r="BM23" s="187"/>
      <c r="BN23" s="185"/>
      <c r="BO23" s="187"/>
      <c r="BP23" s="180"/>
      <c r="BQ23" s="185"/>
      <c r="BR23" s="187"/>
      <c r="BS23" s="185"/>
      <c r="BT23" s="187"/>
      <c r="BU23" s="180"/>
      <c r="BV23" s="185"/>
      <c r="BW23" s="187"/>
      <c r="BX23" s="185"/>
      <c r="BY23" s="187"/>
    </row>
    <row r="24" spans="3:77" ht="13.5" customHeight="1" x14ac:dyDescent="0.25">
      <c r="C24" s="180"/>
      <c r="D24" s="185"/>
      <c r="E24" s="187"/>
      <c r="F24" s="185"/>
      <c r="G24" s="187"/>
      <c r="H24" s="180"/>
      <c r="I24" s="185"/>
      <c r="J24" s="187"/>
      <c r="K24" s="185"/>
      <c r="L24" s="187"/>
      <c r="M24" s="180"/>
      <c r="N24" s="185"/>
      <c r="O24" s="187"/>
      <c r="P24" s="185"/>
      <c r="Q24" s="187"/>
      <c r="R24" s="180"/>
      <c r="S24" s="185"/>
      <c r="T24" s="187"/>
      <c r="U24" s="185"/>
      <c r="V24" s="187"/>
      <c r="W24" s="180"/>
      <c r="X24" s="185"/>
      <c r="Y24" s="187"/>
      <c r="Z24" s="185"/>
      <c r="AA24" s="187"/>
      <c r="AB24" s="180"/>
      <c r="AC24" s="185"/>
      <c r="AD24" s="187"/>
      <c r="AE24" s="185"/>
      <c r="AF24" s="187"/>
      <c r="AG24" s="180"/>
      <c r="AH24" s="185"/>
      <c r="AI24" s="187"/>
      <c r="AJ24" s="185"/>
      <c r="AK24" s="187"/>
      <c r="AL24" s="180"/>
      <c r="AM24" s="185"/>
      <c r="AN24" s="187"/>
      <c r="AO24" s="185"/>
      <c r="AP24" s="187"/>
      <c r="AQ24" s="180"/>
      <c r="AR24" s="185"/>
      <c r="AS24" s="187"/>
      <c r="AT24" s="185"/>
      <c r="AU24" s="187"/>
      <c r="AV24" s="180"/>
      <c r="AW24" s="185"/>
      <c r="AX24" s="187"/>
      <c r="AY24" s="185"/>
      <c r="AZ24" s="187"/>
      <c r="BA24" s="180"/>
      <c r="BB24" s="185"/>
      <c r="BC24" s="187"/>
      <c r="BD24" s="185"/>
      <c r="BE24" s="187"/>
      <c r="BF24" s="180"/>
      <c r="BG24" s="185"/>
      <c r="BH24" s="187"/>
      <c r="BI24" s="185"/>
      <c r="BJ24" s="187"/>
      <c r="BK24" s="180"/>
      <c r="BL24" s="185"/>
      <c r="BM24" s="187"/>
      <c r="BN24" s="185"/>
      <c r="BO24" s="187"/>
      <c r="BP24" s="180"/>
      <c r="BQ24" s="185"/>
      <c r="BR24" s="187"/>
      <c r="BS24" s="185"/>
      <c r="BT24" s="187"/>
      <c r="BU24" s="180"/>
      <c r="BV24" s="185"/>
      <c r="BW24" s="187"/>
      <c r="BX24" s="185"/>
      <c r="BY24" s="187"/>
    </row>
    <row r="25" spans="3:77" ht="13.5" customHeight="1" x14ac:dyDescent="0.25">
      <c r="C25" s="180"/>
      <c r="D25" s="185"/>
      <c r="E25" s="187"/>
      <c r="F25" s="185"/>
      <c r="G25" s="187"/>
      <c r="H25" s="180"/>
      <c r="I25" s="185"/>
      <c r="J25" s="187"/>
      <c r="K25" s="185"/>
      <c r="L25" s="187"/>
      <c r="M25" s="180"/>
      <c r="N25" s="185"/>
      <c r="O25" s="187"/>
      <c r="P25" s="185"/>
      <c r="Q25" s="187"/>
      <c r="R25" s="180"/>
      <c r="S25" s="185"/>
      <c r="T25" s="187"/>
      <c r="U25" s="185"/>
      <c r="V25" s="187"/>
      <c r="W25" s="180"/>
      <c r="X25" s="185"/>
      <c r="Y25" s="187"/>
      <c r="Z25" s="185"/>
      <c r="AA25" s="187"/>
      <c r="AB25" s="180"/>
      <c r="AC25" s="185"/>
      <c r="AD25" s="187"/>
      <c r="AE25" s="185"/>
      <c r="AF25" s="187"/>
      <c r="AG25" s="180"/>
      <c r="AH25" s="185"/>
      <c r="AI25" s="187"/>
      <c r="AJ25" s="185"/>
      <c r="AK25" s="187"/>
      <c r="AL25" s="180"/>
      <c r="AM25" s="185"/>
      <c r="AN25" s="187"/>
      <c r="AO25" s="185"/>
      <c r="AP25" s="187"/>
      <c r="AQ25" s="180"/>
      <c r="AR25" s="185"/>
      <c r="AS25" s="187"/>
      <c r="AT25" s="185"/>
      <c r="AU25" s="187"/>
      <c r="AV25" s="180"/>
      <c r="AW25" s="185"/>
      <c r="AX25" s="187"/>
      <c r="AY25" s="185"/>
      <c r="AZ25" s="187"/>
      <c r="BA25" s="180"/>
      <c r="BB25" s="185"/>
      <c r="BC25" s="187"/>
      <c r="BD25" s="185"/>
      <c r="BE25" s="187"/>
      <c r="BF25" s="180"/>
      <c r="BG25" s="185"/>
      <c r="BH25" s="187"/>
      <c r="BI25" s="185"/>
      <c r="BJ25" s="187"/>
      <c r="BK25" s="180"/>
      <c r="BL25" s="185"/>
      <c r="BM25" s="187"/>
      <c r="BN25" s="185"/>
      <c r="BO25" s="187"/>
      <c r="BP25" s="180"/>
      <c r="BQ25" s="185"/>
      <c r="BR25" s="187"/>
      <c r="BS25" s="185"/>
      <c r="BT25" s="187"/>
      <c r="BU25" s="180"/>
      <c r="BV25" s="185"/>
      <c r="BW25" s="187"/>
      <c r="BX25" s="185"/>
      <c r="BY25" s="187"/>
    </row>
    <row r="26" spans="3:77" ht="13.5" customHeight="1" x14ac:dyDescent="0.25">
      <c r="C26" s="180"/>
      <c r="D26" s="185"/>
      <c r="E26" s="187"/>
      <c r="F26" s="185"/>
      <c r="G26" s="187"/>
      <c r="H26" s="180"/>
      <c r="I26" s="185"/>
      <c r="J26" s="187"/>
      <c r="K26" s="185"/>
      <c r="L26" s="187"/>
      <c r="M26" s="180"/>
      <c r="N26" s="185"/>
      <c r="O26" s="187"/>
      <c r="P26" s="185"/>
      <c r="Q26" s="187"/>
      <c r="R26" s="180"/>
      <c r="S26" s="185"/>
      <c r="T26" s="187"/>
      <c r="U26" s="185"/>
      <c r="V26" s="187"/>
      <c r="W26" s="180"/>
      <c r="X26" s="185"/>
      <c r="Y26" s="187"/>
      <c r="Z26" s="185"/>
      <c r="AA26" s="187"/>
      <c r="AB26" s="180"/>
      <c r="AC26" s="185"/>
      <c r="AD26" s="187"/>
      <c r="AE26" s="185"/>
      <c r="AF26" s="187"/>
      <c r="AG26" s="180"/>
      <c r="AH26" s="185"/>
      <c r="AI26" s="187"/>
      <c r="AJ26" s="185"/>
      <c r="AK26" s="187"/>
      <c r="AL26" s="180"/>
      <c r="AM26" s="185"/>
      <c r="AN26" s="187"/>
      <c r="AO26" s="185"/>
      <c r="AP26" s="187"/>
      <c r="AQ26" s="180"/>
      <c r="AR26" s="185"/>
      <c r="AS26" s="187"/>
      <c r="AT26" s="185"/>
      <c r="AU26" s="187"/>
      <c r="AV26" s="180"/>
      <c r="AW26" s="185"/>
      <c r="AX26" s="187"/>
      <c r="AY26" s="185"/>
      <c r="AZ26" s="187"/>
      <c r="BA26" s="180"/>
      <c r="BB26" s="185"/>
      <c r="BC26" s="187"/>
      <c r="BD26" s="185"/>
      <c r="BE26" s="187"/>
      <c r="BF26" s="180"/>
      <c r="BG26" s="185"/>
      <c r="BH26" s="187"/>
      <c r="BI26" s="185"/>
      <c r="BJ26" s="187"/>
      <c r="BK26" s="180"/>
      <c r="BL26" s="185"/>
      <c r="BM26" s="187"/>
      <c r="BN26" s="185"/>
      <c r="BO26" s="187"/>
      <c r="BP26" s="180"/>
      <c r="BQ26" s="185"/>
      <c r="BR26" s="187"/>
      <c r="BS26" s="185"/>
      <c r="BT26" s="187"/>
      <c r="BU26" s="180"/>
      <c r="BV26" s="185"/>
      <c r="BW26" s="187"/>
      <c r="BX26" s="185"/>
      <c r="BY26" s="187"/>
    </row>
    <row r="27" spans="3:77" ht="13.5" customHeight="1" x14ac:dyDescent="0.25">
      <c r="C27" s="180"/>
      <c r="D27" s="185"/>
      <c r="E27" s="187"/>
      <c r="F27" s="185"/>
      <c r="G27" s="187"/>
      <c r="H27" s="180"/>
      <c r="I27" s="185"/>
      <c r="J27" s="187"/>
      <c r="K27" s="185"/>
      <c r="L27" s="187"/>
      <c r="M27" s="180"/>
      <c r="N27" s="185"/>
      <c r="O27" s="187"/>
      <c r="P27" s="185"/>
      <c r="Q27" s="187"/>
      <c r="R27" s="180"/>
      <c r="S27" s="185"/>
      <c r="T27" s="187"/>
      <c r="U27" s="185"/>
      <c r="V27" s="187"/>
      <c r="W27" s="180"/>
      <c r="X27" s="185"/>
      <c r="Y27" s="187"/>
      <c r="Z27" s="185"/>
      <c r="AA27" s="187"/>
      <c r="AB27" s="180"/>
      <c r="AC27" s="185"/>
      <c r="AD27" s="187"/>
      <c r="AE27" s="185"/>
      <c r="AF27" s="187"/>
      <c r="AG27" s="180"/>
      <c r="AH27" s="185"/>
      <c r="AI27" s="187"/>
      <c r="AJ27" s="185"/>
      <c r="AK27" s="187"/>
      <c r="AL27" s="180"/>
      <c r="AM27" s="185"/>
      <c r="AN27" s="187"/>
      <c r="AO27" s="185"/>
      <c r="AP27" s="187"/>
      <c r="AQ27" s="180"/>
      <c r="AR27" s="185"/>
      <c r="AS27" s="187"/>
      <c r="AT27" s="185"/>
      <c r="AU27" s="187"/>
      <c r="AV27" s="180"/>
      <c r="AW27" s="185"/>
      <c r="AX27" s="187"/>
      <c r="AY27" s="185"/>
      <c r="AZ27" s="187"/>
      <c r="BA27" s="180"/>
      <c r="BB27" s="185"/>
      <c r="BC27" s="187"/>
      <c r="BD27" s="185"/>
      <c r="BE27" s="187"/>
      <c r="BF27" s="180"/>
      <c r="BG27" s="185"/>
      <c r="BH27" s="187"/>
      <c r="BI27" s="185"/>
      <c r="BJ27" s="187"/>
      <c r="BK27" s="180"/>
      <c r="BL27" s="185"/>
      <c r="BM27" s="187"/>
      <c r="BN27" s="185"/>
      <c r="BO27" s="187"/>
      <c r="BP27" s="180"/>
      <c r="BQ27" s="185"/>
      <c r="BR27" s="187"/>
      <c r="BS27" s="185"/>
      <c r="BT27" s="187"/>
      <c r="BU27" s="180"/>
      <c r="BV27" s="185"/>
      <c r="BW27" s="187"/>
      <c r="BX27" s="185"/>
      <c r="BY27" s="187"/>
    </row>
    <row r="28" spans="3:77" ht="13.5" customHeight="1" x14ac:dyDescent="0.25">
      <c r="C28" s="180"/>
      <c r="D28" s="185"/>
      <c r="E28" s="187"/>
      <c r="F28" s="185"/>
      <c r="G28" s="187"/>
      <c r="H28" s="180"/>
      <c r="I28" s="185"/>
      <c r="J28" s="187"/>
      <c r="K28" s="185"/>
      <c r="L28" s="187"/>
      <c r="M28" s="180"/>
      <c r="N28" s="185"/>
      <c r="O28" s="187"/>
      <c r="P28" s="185"/>
      <c r="Q28" s="187"/>
      <c r="R28" s="180"/>
      <c r="S28" s="185"/>
      <c r="T28" s="187"/>
      <c r="U28" s="185"/>
      <c r="V28" s="187"/>
      <c r="W28" s="180"/>
      <c r="X28" s="185"/>
      <c r="Y28" s="187"/>
      <c r="Z28" s="185"/>
      <c r="AA28" s="187"/>
      <c r="AB28" s="180"/>
      <c r="AC28" s="185"/>
      <c r="AD28" s="187"/>
      <c r="AE28" s="185"/>
      <c r="AF28" s="187"/>
      <c r="AG28" s="180"/>
      <c r="AH28" s="185"/>
      <c r="AI28" s="187"/>
      <c r="AJ28" s="185"/>
      <c r="AK28" s="187"/>
      <c r="AL28" s="180"/>
      <c r="AM28" s="185"/>
      <c r="AN28" s="187"/>
      <c r="AO28" s="185"/>
      <c r="AP28" s="187"/>
      <c r="AQ28" s="180"/>
      <c r="AR28" s="185"/>
      <c r="AS28" s="187"/>
      <c r="AT28" s="185"/>
      <c r="AU28" s="187"/>
      <c r="AV28" s="180"/>
      <c r="AW28" s="185"/>
      <c r="AX28" s="187"/>
      <c r="AY28" s="185"/>
      <c r="AZ28" s="187"/>
      <c r="BA28" s="180"/>
      <c r="BB28" s="185"/>
      <c r="BC28" s="187"/>
      <c r="BD28" s="185"/>
      <c r="BE28" s="187"/>
      <c r="BF28" s="180"/>
      <c r="BG28" s="185"/>
      <c r="BH28" s="187"/>
      <c r="BI28" s="185"/>
      <c r="BJ28" s="187"/>
      <c r="BK28" s="180"/>
      <c r="BL28" s="185"/>
      <c r="BM28" s="187"/>
      <c r="BN28" s="185"/>
      <c r="BO28" s="187"/>
      <c r="BP28" s="180"/>
      <c r="BQ28" s="185"/>
      <c r="BR28" s="187"/>
      <c r="BS28" s="185"/>
      <c r="BT28" s="187"/>
      <c r="BU28" s="180"/>
      <c r="BV28" s="185"/>
      <c r="BW28" s="187"/>
      <c r="BX28" s="185"/>
      <c r="BY28" s="187"/>
    </row>
    <row r="29" spans="3:77" ht="13.5" customHeight="1" x14ac:dyDescent="0.25">
      <c r="C29" s="180"/>
      <c r="D29" s="185"/>
      <c r="E29" s="187"/>
      <c r="F29" s="185"/>
      <c r="G29" s="187"/>
      <c r="H29" s="180"/>
      <c r="I29" s="185"/>
      <c r="J29" s="187"/>
      <c r="K29" s="185"/>
      <c r="L29" s="187"/>
      <c r="M29" s="180"/>
      <c r="N29" s="185"/>
      <c r="O29" s="187"/>
      <c r="P29" s="185"/>
      <c r="Q29" s="187"/>
      <c r="R29" s="180"/>
      <c r="S29" s="185"/>
      <c r="T29" s="187"/>
      <c r="U29" s="185"/>
      <c r="V29" s="187"/>
      <c r="W29" s="180"/>
      <c r="X29" s="185"/>
      <c r="Y29" s="187"/>
      <c r="Z29" s="185"/>
      <c r="AA29" s="187"/>
      <c r="AB29" s="180"/>
      <c r="AC29" s="185"/>
      <c r="AD29" s="187"/>
      <c r="AE29" s="185"/>
      <c r="AF29" s="187"/>
      <c r="AG29" s="180"/>
      <c r="AH29" s="185"/>
      <c r="AI29" s="187"/>
      <c r="AJ29" s="185"/>
      <c r="AK29" s="187"/>
      <c r="AL29" s="180"/>
      <c r="AM29" s="185"/>
      <c r="AN29" s="187"/>
      <c r="AO29" s="185"/>
      <c r="AP29" s="187"/>
      <c r="AQ29" s="180"/>
      <c r="AR29" s="185"/>
      <c r="AS29" s="187"/>
      <c r="AT29" s="185"/>
      <c r="AU29" s="187"/>
      <c r="AV29" s="180"/>
      <c r="AW29" s="185"/>
      <c r="AX29" s="187"/>
      <c r="AY29" s="185"/>
      <c r="AZ29" s="187"/>
      <c r="BA29" s="180"/>
      <c r="BB29" s="185"/>
      <c r="BC29" s="187"/>
      <c r="BD29" s="185"/>
      <c r="BE29" s="187"/>
      <c r="BF29" s="180"/>
      <c r="BG29" s="185"/>
      <c r="BH29" s="187"/>
      <c r="BI29" s="185"/>
      <c r="BJ29" s="187"/>
      <c r="BK29" s="180"/>
      <c r="BL29" s="185"/>
      <c r="BM29" s="187"/>
      <c r="BN29" s="185"/>
      <c r="BO29" s="187"/>
      <c r="BP29" s="180"/>
      <c r="BQ29" s="185"/>
      <c r="BR29" s="187"/>
      <c r="BS29" s="185"/>
      <c r="BT29" s="187"/>
      <c r="BU29" s="180"/>
      <c r="BV29" s="185"/>
      <c r="BW29" s="187"/>
      <c r="BX29" s="185"/>
      <c r="BY29" s="187"/>
    </row>
    <row r="30" spans="3:77" ht="13.5" customHeight="1" x14ac:dyDescent="0.25">
      <c r="C30" s="180"/>
      <c r="D30" s="185"/>
      <c r="E30" s="187"/>
      <c r="F30" s="185"/>
      <c r="G30" s="187"/>
      <c r="H30" s="180"/>
      <c r="I30" s="185"/>
      <c r="J30" s="187"/>
      <c r="K30" s="185"/>
      <c r="L30" s="187"/>
      <c r="M30" s="180"/>
      <c r="N30" s="185"/>
      <c r="O30" s="187"/>
      <c r="P30" s="185"/>
      <c r="Q30" s="187"/>
      <c r="R30" s="180"/>
      <c r="S30" s="185"/>
      <c r="T30" s="187"/>
      <c r="U30" s="185"/>
      <c r="V30" s="187"/>
      <c r="W30" s="180"/>
      <c r="X30" s="185"/>
      <c r="Y30" s="187"/>
      <c r="Z30" s="185"/>
      <c r="AA30" s="187"/>
      <c r="AB30" s="180"/>
      <c r="AC30" s="185"/>
      <c r="AD30" s="187"/>
      <c r="AE30" s="185"/>
      <c r="AF30" s="187"/>
      <c r="AG30" s="180"/>
      <c r="AH30" s="185"/>
      <c r="AI30" s="187"/>
      <c r="AJ30" s="185"/>
      <c r="AK30" s="187"/>
      <c r="AL30" s="180"/>
      <c r="AM30" s="185"/>
      <c r="AN30" s="187"/>
      <c r="AO30" s="185"/>
      <c r="AP30" s="187"/>
      <c r="AQ30" s="180"/>
      <c r="AR30" s="185"/>
      <c r="AS30" s="187"/>
      <c r="AT30" s="185"/>
      <c r="AU30" s="187"/>
      <c r="AV30" s="180"/>
      <c r="AW30" s="185"/>
      <c r="AX30" s="187"/>
      <c r="AY30" s="185"/>
      <c r="AZ30" s="187"/>
      <c r="BA30" s="180"/>
      <c r="BB30" s="185"/>
      <c r="BC30" s="187"/>
      <c r="BD30" s="185"/>
      <c r="BE30" s="187"/>
      <c r="BF30" s="180"/>
      <c r="BG30" s="185"/>
      <c r="BH30" s="187"/>
      <c r="BI30" s="185"/>
      <c r="BJ30" s="187"/>
      <c r="BK30" s="180"/>
      <c r="BL30" s="185"/>
      <c r="BM30" s="187"/>
      <c r="BN30" s="185"/>
      <c r="BO30" s="187"/>
      <c r="BP30" s="180"/>
      <c r="BQ30" s="185"/>
      <c r="BR30" s="187"/>
      <c r="BS30" s="185"/>
      <c r="BT30" s="187"/>
      <c r="BU30" s="180"/>
      <c r="BV30" s="185"/>
      <c r="BW30" s="187"/>
      <c r="BX30" s="185"/>
      <c r="BY30" s="187"/>
    </row>
    <row r="31" spans="3:77" ht="13.5" customHeight="1" x14ac:dyDescent="0.25">
      <c r="C31" s="180"/>
      <c r="D31" s="185"/>
      <c r="E31" s="187"/>
      <c r="F31" s="185"/>
      <c r="G31" s="187"/>
      <c r="H31" s="180"/>
      <c r="I31" s="185"/>
      <c r="J31" s="187"/>
      <c r="K31" s="185"/>
      <c r="L31" s="187"/>
      <c r="M31" s="180"/>
      <c r="N31" s="185"/>
      <c r="O31" s="187"/>
      <c r="P31" s="185"/>
      <c r="Q31" s="187"/>
      <c r="R31" s="180"/>
      <c r="S31" s="185"/>
      <c r="T31" s="187"/>
      <c r="U31" s="185"/>
      <c r="V31" s="187"/>
      <c r="W31" s="180"/>
      <c r="X31" s="185"/>
      <c r="Y31" s="187"/>
      <c r="Z31" s="185"/>
      <c r="AA31" s="187"/>
      <c r="AB31" s="180"/>
      <c r="AC31" s="185"/>
      <c r="AD31" s="187"/>
      <c r="AE31" s="185"/>
      <c r="AF31" s="187"/>
      <c r="AG31" s="180"/>
      <c r="AH31" s="185"/>
      <c r="AI31" s="187"/>
      <c r="AJ31" s="185"/>
      <c r="AK31" s="187"/>
      <c r="AL31" s="180"/>
      <c r="AM31" s="185"/>
      <c r="AN31" s="187"/>
      <c r="AO31" s="185"/>
      <c r="AP31" s="187"/>
      <c r="AQ31" s="180"/>
      <c r="AR31" s="185"/>
      <c r="AS31" s="187"/>
      <c r="AT31" s="185"/>
      <c r="AU31" s="187"/>
      <c r="AV31" s="180"/>
      <c r="AW31" s="185"/>
      <c r="AX31" s="187"/>
      <c r="AY31" s="185"/>
      <c r="AZ31" s="187"/>
      <c r="BA31" s="180"/>
      <c r="BB31" s="185"/>
      <c r="BC31" s="187"/>
      <c r="BD31" s="185"/>
      <c r="BE31" s="187"/>
      <c r="BF31" s="180"/>
      <c r="BG31" s="185"/>
      <c r="BH31" s="187"/>
      <c r="BI31" s="185"/>
      <c r="BJ31" s="187"/>
      <c r="BK31" s="180"/>
      <c r="BL31" s="185"/>
      <c r="BM31" s="187"/>
      <c r="BN31" s="185"/>
      <c r="BO31" s="187"/>
      <c r="BP31" s="180"/>
      <c r="BQ31" s="185"/>
      <c r="BR31" s="187"/>
      <c r="BS31" s="185"/>
      <c r="BT31" s="187"/>
      <c r="BU31" s="180"/>
      <c r="BV31" s="185"/>
      <c r="BW31" s="187"/>
      <c r="BX31" s="185"/>
      <c r="BY31" s="187"/>
    </row>
    <row r="32" spans="3:77" ht="13.5" customHeight="1" x14ac:dyDescent="0.25">
      <c r="C32" s="180"/>
      <c r="D32" s="185"/>
      <c r="E32" s="187"/>
      <c r="F32" s="185"/>
      <c r="G32" s="187"/>
      <c r="H32" s="180"/>
      <c r="I32" s="185"/>
      <c r="J32" s="187"/>
      <c r="K32" s="185"/>
      <c r="L32" s="187"/>
      <c r="M32" s="180"/>
      <c r="N32" s="185"/>
      <c r="O32" s="187"/>
      <c r="P32" s="185"/>
      <c r="Q32" s="187"/>
      <c r="R32" s="180"/>
      <c r="S32" s="185"/>
      <c r="T32" s="187"/>
      <c r="U32" s="185"/>
      <c r="V32" s="187"/>
      <c r="W32" s="180"/>
      <c r="X32" s="185"/>
      <c r="Y32" s="187"/>
      <c r="Z32" s="185"/>
      <c r="AA32" s="187"/>
      <c r="AB32" s="180"/>
      <c r="AC32" s="185"/>
      <c r="AD32" s="187"/>
      <c r="AE32" s="185"/>
      <c r="AF32" s="187"/>
      <c r="AG32" s="180"/>
      <c r="AH32" s="185"/>
      <c r="AI32" s="187"/>
      <c r="AJ32" s="185"/>
      <c r="AK32" s="187"/>
      <c r="AL32" s="180"/>
      <c r="AM32" s="185"/>
      <c r="AN32" s="187"/>
      <c r="AO32" s="185"/>
      <c r="AP32" s="187"/>
      <c r="AQ32" s="180"/>
      <c r="AR32" s="185"/>
      <c r="AS32" s="187"/>
      <c r="AT32" s="185"/>
      <c r="AU32" s="187"/>
      <c r="AV32" s="180"/>
      <c r="AW32" s="185"/>
      <c r="AX32" s="187"/>
      <c r="AY32" s="185"/>
      <c r="AZ32" s="187"/>
      <c r="BA32" s="180"/>
      <c r="BB32" s="185"/>
      <c r="BC32" s="187"/>
      <c r="BD32" s="185"/>
      <c r="BE32" s="187"/>
      <c r="BF32" s="180"/>
      <c r="BG32" s="185"/>
      <c r="BH32" s="187"/>
      <c r="BI32" s="185"/>
      <c r="BJ32" s="187"/>
      <c r="BK32" s="180"/>
      <c r="BL32" s="185"/>
      <c r="BM32" s="187"/>
      <c r="BN32" s="185"/>
      <c r="BO32" s="187"/>
      <c r="BP32" s="180"/>
      <c r="BQ32" s="185"/>
      <c r="BR32" s="187"/>
      <c r="BS32" s="185"/>
      <c r="BT32" s="187"/>
      <c r="BU32" s="180"/>
      <c r="BV32" s="185"/>
      <c r="BW32" s="187"/>
      <c r="BX32" s="185"/>
      <c r="BY32" s="187"/>
    </row>
    <row r="33" spans="3:77" ht="13.5" customHeight="1" x14ac:dyDescent="0.25">
      <c r="C33" s="180"/>
      <c r="D33" s="185"/>
      <c r="E33" s="187"/>
      <c r="F33" s="185"/>
      <c r="G33" s="187"/>
      <c r="H33" s="180"/>
      <c r="I33" s="185"/>
      <c r="J33" s="187"/>
      <c r="K33" s="185"/>
      <c r="L33" s="187"/>
      <c r="M33" s="180"/>
      <c r="N33" s="185"/>
      <c r="O33" s="187"/>
      <c r="P33" s="185"/>
      <c r="Q33" s="187"/>
      <c r="R33" s="180"/>
      <c r="S33" s="185"/>
      <c r="T33" s="187"/>
      <c r="U33" s="185"/>
      <c r="V33" s="187"/>
      <c r="W33" s="180"/>
      <c r="X33" s="185"/>
      <c r="Y33" s="187"/>
      <c r="Z33" s="185"/>
      <c r="AA33" s="187"/>
      <c r="AB33" s="180"/>
      <c r="AC33" s="185"/>
      <c r="AD33" s="187"/>
      <c r="AE33" s="185"/>
      <c r="AF33" s="187"/>
      <c r="AG33" s="180"/>
      <c r="AH33" s="185"/>
      <c r="AI33" s="187"/>
      <c r="AJ33" s="185"/>
      <c r="AK33" s="187"/>
      <c r="AL33" s="180"/>
      <c r="AM33" s="185"/>
      <c r="AN33" s="187"/>
      <c r="AO33" s="185"/>
      <c r="AP33" s="187"/>
      <c r="AQ33" s="180"/>
      <c r="AR33" s="185"/>
      <c r="AS33" s="187"/>
      <c r="AT33" s="185"/>
      <c r="AU33" s="187"/>
      <c r="AV33" s="180"/>
      <c r="AW33" s="185"/>
      <c r="AX33" s="187"/>
      <c r="AY33" s="185"/>
      <c r="AZ33" s="187"/>
      <c r="BA33" s="180"/>
      <c r="BB33" s="185"/>
      <c r="BC33" s="187"/>
      <c r="BD33" s="185"/>
      <c r="BE33" s="187"/>
      <c r="BF33" s="180"/>
      <c r="BG33" s="185"/>
      <c r="BH33" s="187"/>
      <c r="BI33" s="185"/>
      <c r="BJ33" s="187"/>
      <c r="BK33" s="180"/>
      <c r="BL33" s="185"/>
      <c r="BM33" s="187"/>
      <c r="BN33" s="185"/>
      <c r="BO33" s="187"/>
      <c r="BP33" s="180"/>
      <c r="BQ33" s="185"/>
      <c r="BR33" s="187"/>
      <c r="BS33" s="185"/>
      <c r="BT33" s="187"/>
      <c r="BU33" s="180"/>
      <c r="BV33" s="185"/>
      <c r="BW33" s="187"/>
      <c r="BX33" s="185"/>
      <c r="BY33" s="187"/>
    </row>
    <row r="34" spans="3:77" ht="13.5" customHeight="1" x14ac:dyDescent="0.25">
      <c r="C34" s="180"/>
      <c r="D34" s="185"/>
      <c r="E34" s="187"/>
      <c r="F34" s="185"/>
      <c r="G34" s="187"/>
      <c r="H34" s="180"/>
      <c r="I34" s="185"/>
      <c r="J34" s="187"/>
      <c r="K34" s="185"/>
      <c r="L34" s="187"/>
      <c r="M34" s="180"/>
      <c r="N34" s="185"/>
      <c r="O34" s="187"/>
      <c r="P34" s="185"/>
      <c r="Q34" s="187"/>
      <c r="R34" s="180"/>
      <c r="S34" s="185"/>
      <c r="T34" s="187"/>
      <c r="U34" s="185"/>
      <c r="V34" s="187"/>
      <c r="W34" s="180"/>
      <c r="X34" s="185"/>
      <c r="Y34" s="187"/>
      <c r="Z34" s="185"/>
      <c r="AA34" s="187"/>
      <c r="AB34" s="180"/>
      <c r="AC34" s="185"/>
      <c r="AD34" s="187"/>
      <c r="AE34" s="185"/>
      <c r="AF34" s="187"/>
      <c r="AG34" s="180"/>
      <c r="AH34" s="185"/>
      <c r="AI34" s="187"/>
      <c r="AJ34" s="185"/>
      <c r="AK34" s="187"/>
      <c r="AL34" s="180"/>
      <c r="AM34" s="185"/>
      <c r="AN34" s="187"/>
      <c r="AO34" s="185"/>
      <c r="AP34" s="187"/>
      <c r="AQ34" s="180"/>
      <c r="AR34" s="185"/>
      <c r="AS34" s="187"/>
      <c r="AT34" s="185"/>
      <c r="AU34" s="187"/>
      <c r="AV34" s="180"/>
      <c r="AW34" s="185"/>
      <c r="AX34" s="187"/>
      <c r="AY34" s="185"/>
      <c r="AZ34" s="187"/>
      <c r="BA34" s="180"/>
      <c r="BB34" s="185"/>
      <c r="BC34" s="187"/>
      <c r="BD34" s="185"/>
      <c r="BE34" s="187"/>
      <c r="BF34" s="180"/>
      <c r="BG34" s="185"/>
      <c r="BH34" s="187"/>
      <c r="BI34" s="185"/>
      <c r="BJ34" s="187"/>
      <c r="BK34" s="180"/>
      <c r="BL34" s="185"/>
      <c r="BM34" s="187"/>
      <c r="BN34" s="185"/>
      <c r="BO34" s="187"/>
      <c r="BP34" s="180"/>
      <c r="BQ34" s="185"/>
      <c r="BR34" s="187"/>
      <c r="BS34" s="185"/>
      <c r="BT34" s="187"/>
      <c r="BU34" s="180"/>
      <c r="BV34" s="185"/>
      <c r="BW34" s="187"/>
      <c r="BX34" s="185"/>
      <c r="BY34" s="187"/>
    </row>
    <row r="35" spans="3:77" ht="13.5" customHeight="1" x14ac:dyDescent="0.25">
      <c r="C35" s="180"/>
      <c r="D35" s="185"/>
      <c r="E35" s="187"/>
      <c r="F35" s="185"/>
      <c r="G35" s="187"/>
      <c r="H35" s="180"/>
      <c r="I35" s="185"/>
      <c r="J35" s="187"/>
      <c r="K35" s="185"/>
      <c r="L35" s="187"/>
      <c r="M35" s="180"/>
      <c r="N35" s="185"/>
      <c r="O35" s="187"/>
      <c r="P35" s="185"/>
      <c r="Q35" s="187"/>
      <c r="R35" s="180"/>
      <c r="S35" s="185"/>
      <c r="T35" s="187"/>
      <c r="U35" s="185"/>
      <c r="V35" s="187"/>
      <c r="W35" s="180"/>
      <c r="X35" s="185"/>
      <c r="Y35" s="187"/>
      <c r="Z35" s="185"/>
      <c r="AA35" s="187"/>
      <c r="AB35" s="180"/>
      <c r="AC35" s="185"/>
      <c r="AD35" s="187"/>
      <c r="AE35" s="185"/>
      <c r="AF35" s="187"/>
      <c r="AG35" s="180"/>
      <c r="AH35" s="185"/>
      <c r="AI35" s="187"/>
      <c r="AJ35" s="185"/>
      <c r="AK35" s="187"/>
      <c r="AL35" s="180"/>
      <c r="AM35" s="185"/>
      <c r="AN35" s="187"/>
      <c r="AO35" s="185"/>
      <c r="AP35" s="187"/>
      <c r="AQ35" s="180"/>
      <c r="AR35" s="185"/>
      <c r="AS35" s="187"/>
      <c r="AT35" s="185"/>
      <c r="AU35" s="187"/>
      <c r="AV35" s="180"/>
      <c r="AW35" s="185"/>
      <c r="AX35" s="187"/>
      <c r="AY35" s="185"/>
      <c r="AZ35" s="187"/>
      <c r="BA35" s="180"/>
      <c r="BB35" s="185"/>
      <c r="BC35" s="187"/>
      <c r="BD35" s="185"/>
      <c r="BE35" s="187"/>
      <c r="BF35" s="180"/>
      <c r="BG35" s="185"/>
      <c r="BH35" s="187"/>
      <c r="BI35" s="185"/>
      <c r="BJ35" s="187"/>
      <c r="BK35" s="180"/>
      <c r="BL35" s="185"/>
      <c r="BM35" s="187"/>
      <c r="BN35" s="185"/>
      <c r="BO35" s="187"/>
      <c r="BP35" s="180"/>
      <c r="BQ35" s="185"/>
      <c r="BR35" s="187"/>
      <c r="BS35" s="185"/>
      <c r="BT35" s="187"/>
      <c r="BU35" s="180"/>
      <c r="BV35" s="185"/>
      <c r="BW35" s="187"/>
      <c r="BX35" s="185"/>
      <c r="BY35" s="187"/>
    </row>
    <row r="36" spans="3:77" ht="13.5" customHeight="1" x14ac:dyDescent="0.25">
      <c r="C36" s="180"/>
      <c r="D36" s="185"/>
      <c r="E36" s="187"/>
      <c r="F36" s="185"/>
      <c r="G36" s="187"/>
      <c r="H36" s="180"/>
      <c r="I36" s="185"/>
      <c r="J36" s="187"/>
      <c r="K36" s="185"/>
      <c r="L36" s="187"/>
      <c r="M36" s="180"/>
      <c r="N36" s="185"/>
      <c r="O36" s="187"/>
      <c r="P36" s="185"/>
      <c r="Q36" s="187"/>
      <c r="R36" s="180"/>
      <c r="S36" s="185"/>
      <c r="T36" s="187"/>
      <c r="U36" s="185"/>
      <c r="V36" s="187"/>
      <c r="W36" s="180"/>
      <c r="X36" s="185"/>
      <c r="Y36" s="187"/>
      <c r="Z36" s="185"/>
      <c r="AA36" s="187"/>
      <c r="AB36" s="180"/>
      <c r="AC36" s="185"/>
      <c r="AD36" s="187"/>
      <c r="AE36" s="185"/>
      <c r="AF36" s="187"/>
      <c r="AG36" s="180"/>
      <c r="AH36" s="185"/>
      <c r="AI36" s="187"/>
      <c r="AJ36" s="185"/>
      <c r="AK36" s="187"/>
      <c r="AL36" s="180"/>
      <c r="AM36" s="185"/>
      <c r="AN36" s="187"/>
      <c r="AO36" s="185"/>
      <c r="AP36" s="187"/>
      <c r="AQ36" s="180"/>
      <c r="AR36" s="185"/>
      <c r="AS36" s="187"/>
      <c r="AT36" s="185"/>
      <c r="AU36" s="187"/>
      <c r="AV36" s="180"/>
      <c r="AW36" s="185"/>
      <c r="AX36" s="187"/>
      <c r="AY36" s="185"/>
      <c r="AZ36" s="187"/>
      <c r="BA36" s="180"/>
      <c r="BB36" s="185"/>
      <c r="BC36" s="187"/>
      <c r="BD36" s="185"/>
      <c r="BE36" s="187"/>
      <c r="BF36" s="180"/>
      <c r="BG36" s="185"/>
      <c r="BH36" s="187"/>
      <c r="BI36" s="185"/>
      <c r="BJ36" s="187"/>
      <c r="BK36" s="180"/>
      <c r="BL36" s="185"/>
      <c r="BM36" s="187"/>
      <c r="BN36" s="185"/>
      <c r="BO36" s="187"/>
      <c r="BP36" s="180"/>
      <c r="BQ36" s="185"/>
      <c r="BR36" s="187"/>
      <c r="BS36" s="185"/>
      <c r="BT36" s="187"/>
      <c r="BU36" s="180"/>
      <c r="BV36" s="185"/>
      <c r="BW36" s="187"/>
      <c r="BX36" s="185"/>
      <c r="BY36" s="187"/>
    </row>
    <row r="37" spans="3:77" ht="13.5" customHeight="1" x14ac:dyDescent="0.25">
      <c r="C37" s="180"/>
      <c r="D37" s="185"/>
      <c r="E37" s="187"/>
      <c r="F37" s="185"/>
      <c r="G37" s="187"/>
      <c r="H37" s="180"/>
      <c r="I37" s="185"/>
      <c r="J37" s="187"/>
      <c r="K37" s="185"/>
      <c r="L37" s="187"/>
      <c r="M37" s="180"/>
      <c r="N37" s="185"/>
      <c r="O37" s="187"/>
      <c r="P37" s="185"/>
      <c r="Q37" s="187"/>
      <c r="R37" s="180"/>
      <c r="S37" s="185"/>
      <c r="T37" s="187"/>
      <c r="U37" s="185"/>
      <c r="V37" s="187"/>
      <c r="W37" s="180"/>
      <c r="X37" s="185"/>
      <c r="Y37" s="187"/>
      <c r="Z37" s="185"/>
      <c r="AA37" s="187"/>
      <c r="AB37" s="180"/>
      <c r="AC37" s="185"/>
      <c r="AD37" s="187"/>
      <c r="AE37" s="185"/>
      <c r="AF37" s="187"/>
      <c r="AG37" s="180"/>
      <c r="AH37" s="185"/>
      <c r="AI37" s="187"/>
      <c r="AJ37" s="185"/>
      <c r="AK37" s="187"/>
      <c r="AL37" s="180"/>
      <c r="AM37" s="185"/>
      <c r="AN37" s="187"/>
      <c r="AO37" s="185"/>
      <c r="AP37" s="187"/>
      <c r="AQ37" s="180"/>
      <c r="AR37" s="185"/>
      <c r="AS37" s="187"/>
      <c r="AT37" s="185"/>
      <c r="AU37" s="187"/>
      <c r="AV37" s="180"/>
      <c r="AW37" s="185"/>
      <c r="AX37" s="187"/>
      <c r="AY37" s="185"/>
      <c r="AZ37" s="187"/>
      <c r="BA37" s="180"/>
      <c r="BB37" s="185"/>
      <c r="BC37" s="187"/>
      <c r="BD37" s="185"/>
      <c r="BE37" s="187"/>
      <c r="BF37" s="180"/>
      <c r="BG37" s="185"/>
      <c r="BH37" s="187"/>
      <c r="BI37" s="185"/>
      <c r="BJ37" s="187"/>
      <c r="BK37" s="180"/>
      <c r="BL37" s="185"/>
      <c r="BM37" s="187"/>
      <c r="BN37" s="185"/>
      <c r="BO37" s="187"/>
      <c r="BP37" s="180"/>
      <c r="BQ37" s="185"/>
      <c r="BR37" s="187"/>
      <c r="BS37" s="185"/>
      <c r="BT37" s="187"/>
      <c r="BU37" s="180"/>
      <c r="BV37" s="185"/>
      <c r="BW37" s="187"/>
      <c r="BX37" s="185"/>
      <c r="BY37" s="187"/>
    </row>
    <row r="38" spans="3:77" ht="13.5" customHeight="1" x14ac:dyDescent="0.25">
      <c r="C38" s="180"/>
      <c r="D38" s="185"/>
      <c r="E38" s="187"/>
      <c r="F38" s="185"/>
      <c r="G38" s="187"/>
      <c r="H38" s="180"/>
      <c r="I38" s="185"/>
      <c r="J38" s="187"/>
      <c r="K38" s="185"/>
      <c r="L38" s="187"/>
      <c r="M38" s="180"/>
      <c r="N38" s="185"/>
      <c r="O38" s="187"/>
      <c r="P38" s="185"/>
      <c r="Q38" s="187"/>
      <c r="R38" s="180"/>
      <c r="S38" s="185"/>
      <c r="T38" s="187"/>
      <c r="U38" s="185"/>
      <c r="V38" s="187"/>
      <c r="W38" s="180"/>
      <c r="X38" s="185"/>
      <c r="Y38" s="187"/>
      <c r="Z38" s="185"/>
      <c r="AA38" s="187"/>
      <c r="AB38" s="180"/>
      <c r="AC38" s="185"/>
      <c r="AD38" s="187"/>
      <c r="AE38" s="185"/>
      <c r="AF38" s="187"/>
      <c r="AG38" s="180"/>
      <c r="AH38" s="185"/>
      <c r="AI38" s="187"/>
      <c r="AJ38" s="185"/>
      <c r="AK38" s="187"/>
      <c r="AL38" s="180"/>
      <c r="AM38" s="185"/>
      <c r="AN38" s="187"/>
      <c r="AO38" s="185"/>
      <c r="AP38" s="187"/>
      <c r="AQ38" s="180"/>
      <c r="AR38" s="185"/>
      <c r="AS38" s="187"/>
      <c r="AT38" s="185"/>
      <c r="AU38" s="187"/>
      <c r="AV38" s="180"/>
      <c r="AW38" s="185"/>
      <c r="AX38" s="187"/>
      <c r="AY38" s="185"/>
      <c r="AZ38" s="187"/>
      <c r="BA38" s="180"/>
      <c r="BB38" s="185"/>
      <c r="BC38" s="187"/>
      <c r="BD38" s="185"/>
      <c r="BE38" s="187"/>
      <c r="BF38" s="180"/>
      <c r="BG38" s="185"/>
      <c r="BH38" s="187"/>
      <c r="BI38" s="185"/>
      <c r="BJ38" s="187"/>
      <c r="BK38" s="180"/>
      <c r="BL38" s="185"/>
      <c r="BM38" s="187"/>
      <c r="BN38" s="185"/>
      <c r="BO38" s="187"/>
      <c r="BP38" s="180"/>
      <c r="BQ38" s="185"/>
      <c r="BR38" s="187"/>
      <c r="BS38" s="185"/>
      <c r="BT38" s="187"/>
      <c r="BU38" s="180"/>
      <c r="BV38" s="185"/>
      <c r="BW38" s="187"/>
      <c r="BX38" s="185"/>
      <c r="BY38" s="187"/>
    </row>
    <row r="39" spans="3:77" ht="13.5" customHeight="1" x14ac:dyDescent="0.25">
      <c r="C39" s="180"/>
      <c r="D39" s="185"/>
      <c r="E39" s="187"/>
      <c r="F39" s="185"/>
      <c r="G39" s="187"/>
      <c r="H39" s="180"/>
      <c r="I39" s="185"/>
      <c r="J39" s="187"/>
      <c r="K39" s="185"/>
      <c r="L39" s="187"/>
      <c r="M39" s="180"/>
      <c r="N39" s="185"/>
      <c r="O39" s="187"/>
      <c r="P39" s="185"/>
      <c r="Q39" s="187"/>
      <c r="R39" s="180"/>
      <c r="S39" s="185"/>
      <c r="T39" s="187"/>
      <c r="U39" s="185"/>
      <c r="V39" s="187"/>
      <c r="W39" s="180"/>
      <c r="X39" s="185"/>
      <c r="Y39" s="187"/>
      <c r="Z39" s="185"/>
      <c r="AA39" s="187"/>
      <c r="AB39" s="180"/>
      <c r="AC39" s="185"/>
      <c r="AD39" s="187"/>
      <c r="AE39" s="185"/>
      <c r="AF39" s="187"/>
      <c r="AG39" s="180"/>
      <c r="AH39" s="185"/>
      <c r="AI39" s="187"/>
      <c r="AJ39" s="185"/>
      <c r="AK39" s="187"/>
      <c r="AL39" s="180"/>
      <c r="AM39" s="185"/>
      <c r="AN39" s="187"/>
      <c r="AO39" s="185"/>
      <c r="AP39" s="187"/>
      <c r="AQ39" s="180"/>
      <c r="AR39" s="185"/>
      <c r="AS39" s="187"/>
      <c r="AT39" s="185"/>
      <c r="AU39" s="187"/>
      <c r="AV39" s="180"/>
      <c r="AW39" s="185"/>
      <c r="AX39" s="187"/>
      <c r="AY39" s="185"/>
      <c r="AZ39" s="187"/>
      <c r="BA39" s="180"/>
      <c r="BB39" s="185"/>
      <c r="BC39" s="187"/>
      <c r="BD39" s="185"/>
      <c r="BE39" s="187"/>
      <c r="BF39" s="180"/>
      <c r="BG39" s="185"/>
      <c r="BH39" s="187"/>
      <c r="BI39" s="185"/>
      <c r="BJ39" s="187"/>
      <c r="BK39" s="180"/>
      <c r="BL39" s="185"/>
      <c r="BM39" s="187"/>
      <c r="BN39" s="185"/>
      <c r="BO39" s="187"/>
      <c r="BP39" s="180"/>
      <c r="BQ39" s="185"/>
      <c r="BR39" s="187"/>
      <c r="BS39" s="185"/>
      <c r="BT39" s="187"/>
      <c r="BU39" s="180"/>
      <c r="BV39" s="185"/>
      <c r="BW39" s="187"/>
      <c r="BX39" s="185"/>
      <c r="BY39" s="187"/>
    </row>
    <row r="40" spans="3:77" ht="13.5" customHeight="1" x14ac:dyDescent="0.25">
      <c r="C40" s="180"/>
      <c r="D40" s="185"/>
      <c r="E40" s="187"/>
      <c r="F40" s="185"/>
      <c r="G40" s="187"/>
      <c r="H40" s="180"/>
      <c r="I40" s="185"/>
      <c r="J40" s="187"/>
      <c r="K40" s="185"/>
      <c r="L40" s="187"/>
      <c r="M40" s="180"/>
      <c r="N40" s="185"/>
      <c r="O40" s="187"/>
      <c r="P40" s="185"/>
      <c r="Q40" s="187"/>
      <c r="R40" s="180"/>
      <c r="S40" s="185"/>
      <c r="T40" s="187"/>
      <c r="U40" s="185"/>
      <c r="V40" s="187"/>
      <c r="W40" s="180"/>
      <c r="X40" s="185"/>
      <c r="Y40" s="187"/>
      <c r="Z40" s="185"/>
      <c r="AA40" s="187"/>
      <c r="AB40" s="180"/>
      <c r="AC40" s="185"/>
      <c r="AD40" s="187"/>
      <c r="AE40" s="185"/>
      <c r="AF40" s="187"/>
      <c r="AG40" s="180"/>
      <c r="AH40" s="185"/>
      <c r="AI40" s="187"/>
      <c r="AJ40" s="185"/>
      <c r="AK40" s="187"/>
      <c r="AL40" s="180"/>
      <c r="AM40" s="185"/>
      <c r="AN40" s="187"/>
      <c r="AO40" s="185"/>
      <c r="AP40" s="187"/>
      <c r="AQ40" s="180"/>
      <c r="AR40" s="185"/>
      <c r="AS40" s="187"/>
      <c r="AT40" s="185"/>
      <c r="AU40" s="187"/>
      <c r="AV40" s="180"/>
      <c r="AW40" s="185"/>
      <c r="AX40" s="187"/>
      <c r="AY40" s="185"/>
      <c r="AZ40" s="187"/>
      <c r="BA40" s="180"/>
      <c r="BB40" s="185"/>
      <c r="BC40" s="187"/>
      <c r="BD40" s="185"/>
      <c r="BE40" s="187"/>
      <c r="BF40" s="180"/>
      <c r="BG40" s="185"/>
      <c r="BH40" s="187"/>
      <c r="BI40" s="185"/>
      <c r="BJ40" s="187"/>
      <c r="BK40" s="180"/>
      <c r="BL40" s="185"/>
      <c r="BM40" s="187"/>
      <c r="BN40" s="185"/>
      <c r="BO40" s="187"/>
      <c r="BP40" s="180"/>
      <c r="BQ40" s="185"/>
      <c r="BR40" s="187"/>
      <c r="BS40" s="185"/>
      <c r="BT40" s="187"/>
      <c r="BU40" s="180"/>
      <c r="BV40" s="185"/>
      <c r="BW40" s="187"/>
      <c r="BX40" s="185"/>
      <c r="BY40" s="187"/>
    </row>
    <row r="41" spans="3:77" ht="13.5" customHeight="1" x14ac:dyDescent="0.25">
      <c r="C41" s="180"/>
      <c r="D41" s="185"/>
      <c r="E41" s="187"/>
      <c r="F41" s="185"/>
      <c r="G41" s="187"/>
      <c r="H41" s="180"/>
      <c r="I41" s="185"/>
      <c r="J41" s="187"/>
      <c r="K41" s="185"/>
      <c r="L41" s="187"/>
      <c r="M41" s="180"/>
      <c r="N41" s="185"/>
      <c r="O41" s="187"/>
      <c r="P41" s="185"/>
      <c r="Q41" s="187"/>
      <c r="R41" s="180"/>
      <c r="S41" s="185"/>
      <c r="T41" s="187"/>
      <c r="U41" s="185"/>
      <c r="V41" s="187"/>
      <c r="W41" s="180"/>
      <c r="X41" s="185"/>
      <c r="Y41" s="187"/>
      <c r="Z41" s="185"/>
      <c r="AA41" s="187"/>
      <c r="AB41" s="180"/>
      <c r="AC41" s="185"/>
      <c r="AD41" s="187"/>
      <c r="AE41" s="185"/>
      <c r="AF41" s="187"/>
      <c r="AG41" s="180"/>
      <c r="AH41" s="185"/>
      <c r="AI41" s="187"/>
      <c r="AJ41" s="185"/>
      <c r="AK41" s="187"/>
      <c r="AL41" s="180"/>
      <c r="AM41" s="185"/>
      <c r="AN41" s="187"/>
      <c r="AO41" s="185"/>
      <c r="AP41" s="187"/>
      <c r="AQ41" s="180"/>
      <c r="AR41" s="185"/>
      <c r="AS41" s="187"/>
      <c r="AT41" s="185"/>
      <c r="AU41" s="187"/>
      <c r="AV41" s="180"/>
      <c r="AW41" s="185"/>
      <c r="AX41" s="187"/>
      <c r="AY41" s="185"/>
      <c r="AZ41" s="187"/>
      <c r="BA41" s="180"/>
      <c r="BB41" s="185"/>
      <c r="BC41" s="187"/>
      <c r="BD41" s="185"/>
      <c r="BE41" s="187"/>
      <c r="BF41" s="180"/>
      <c r="BG41" s="185"/>
      <c r="BH41" s="187"/>
      <c r="BI41" s="185"/>
      <c r="BJ41" s="187"/>
      <c r="BK41" s="180"/>
      <c r="BL41" s="185"/>
      <c r="BM41" s="187"/>
      <c r="BN41" s="185"/>
      <c r="BO41" s="187"/>
      <c r="BP41" s="180"/>
      <c r="BQ41" s="185"/>
      <c r="BR41" s="187"/>
      <c r="BS41" s="185"/>
      <c r="BT41" s="187"/>
      <c r="BU41" s="180"/>
      <c r="BV41" s="185"/>
      <c r="BW41" s="187"/>
      <c r="BX41" s="185"/>
      <c r="BY41" s="187"/>
    </row>
    <row r="42" spans="3:77" ht="13.5" customHeight="1" x14ac:dyDescent="0.25">
      <c r="C42" s="180"/>
      <c r="D42" s="185"/>
      <c r="E42" s="187"/>
      <c r="F42" s="185"/>
      <c r="G42" s="187"/>
      <c r="H42" s="180"/>
      <c r="I42" s="185"/>
      <c r="J42" s="187"/>
      <c r="K42" s="185"/>
      <c r="L42" s="187"/>
      <c r="M42" s="180"/>
      <c r="N42" s="185"/>
      <c r="O42" s="187"/>
      <c r="P42" s="185"/>
      <c r="Q42" s="187"/>
      <c r="R42" s="180"/>
      <c r="S42" s="185"/>
      <c r="T42" s="187"/>
      <c r="U42" s="185"/>
      <c r="V42" s="187"/>
      <c r="W42" s="180"/>
      <c r="X42" s="185"/>
      <c r="Y42" s="187"/>
      <c r="Z42" s="185"/>
      <c r="AA42" s="187"/>
      <c r="AB42" s="180"/>
      <c r="AC42" s="185"/>
      <c r="AD42" s="187"/>
      <c r="AE42" s="185"/>
      <c r="AF42" s="187"/>
      <c r="AG42" s="180"/>
      <c r="AH42" s="185"/>
      <c r="AI42" s="187"/>
      <c r="AJ42" s="185"/>
      <c r="AK42" s="187"/>
      <c r="AL42" s="180"/>
      <c r="AM42" s="185"/>
      <c r="AN42" s="187"/>
      <c r="AO42" s="185"/>
      <c r="AP42" s="187"/>
      <c r="AQ42" s="180"/>
      <c r="AR42" s="185"/>
      <c r="AS42" s="187"/>
      <c r="AT42" s="185"/>
      <c r="AU42" s="187"/>
      <c r="AV42" s="180"/>
      <c r="AW42" s="185"/>
      <c r="AX42" s="187"/>
      <c r="AY42" s="185"/>
      <c r="AZ42" s="187"/>
      <c r="BA42" s="180"/>
      <c r="BB42" s="185"/>
      <c r="BC42" s="187"/>
      <c r="BD42" s="185"/>
      <c r="BE42" s="187"/>
      <c r="BF42" s="180"/>
      <c r="BG42" s="185"/>
      <c r="BH42" s="187"/>
      <c r="BI42" s="185"/>
      <c r="BJ42" s="187"/>
      <c r="BK42" s="180"/>
      <c r="BL42" s="185"/>
      <c r="BM42" s="187"/>
      <c r="BN42" s="185"/>
      <c r="BO42" s="187"/>
      <c r="BP42" s="180"/>
      <c r="BQ42" s="185"/>
      <c r="BR42" s="187"/>
      <c r="BS42" s="185"/>
      <c r="BT42" s="187"/>
      <c r="BU42" s="180"/>
      <c r="BV42" s="185"/>
      <c r="BW42" s="187"/>
      <c r="BX42" s="185"/>
      <c r="BY42" s="187"/>
    </row>
    <row r="43" spans="3:77" ht="13.5" customHeight="1" x14ac:dyDescent="0.25">
      <c r="C43" s="180"/>
      <c r="D43" s="185"/>
      <c r="E43" s="187"/>
      <c r="F43" s="185"/>
      <c r="G43" s="187"/>
      <c r="H43" s="180"/>
      <c r="I43" s="185"/>
      <c r="J43" s="187"/>
      <c r="K43" s="185"/>
      <c r="L43" s="187"/>
      <c r="M43" s="180"/>
      <c r="N43" s="185"/>
      <c r="O43" s="187"/>
      <c r="P43" s="185"/>
      <c r="Q43" s="187"/>
      <c r="R43" s="180"/>
      <c r="S43" s="185"/>
      <c r="T43" s="187"/>
      <c r="U43" s="185"/>
      <c r="V43" s="187"/>
      <c r="W43" s="180"/>
      <c r="X43" s="185"/>
      <c r="Y43" s="187"/>
      <c r="Z43" s="185"/>
      <c r="AA43" s="187"/>
      <c r="AB43" s="180"/>
      <c r="AC43" s="185"/>
      <c r="AD43" s="187"/>
      <c r="AE43" s="185"/>
      <c r="AF43" s="187"/>
      <c r="AG43" s="180"/>
      <c r="AH43" s="185"/>
      <c r="AI43" s="187"/>
      <c r="AJ43" s="185"/>
      <c r="AK43" s="187"/>
      <c r="AL43" s="180"/>
      <c r="AM43" s="185"/>
      <c r="AN43" s="187"/>
      <c r="AO43" s="185"/>
      <c r="AP43" s="187"/>
      <c r="AQ43" s="180"/>
      <c r="AR43" s="185"/>
      <c r="AS43" s="187"/>
      <c r="AT43" s="185"/>
      <c r="AU43" s="187"/>
      <c r="AV43" s="180"/>
      <c r="AW43" s="185"/>
      <c r="AX43" s="187"/>
      <c r="AY43" s="185"/>
      <c r="AZ43" s="187"/>
      <c r="BA43" s="180"/>
      <c r="BB43" s="185"/>
      <c r="BC43" s="187"/>
      <c r="BD43" s="185"/>
      <c r="BE43" s="187"/>
      <c r="BF43" s="180"/>
      <c r="BG43" s="185"/>
      <c r="BH43" s="187"/>
      <c r="BI43" s="185"/>
      <c r="BJ43" s="187"/>
      <c r="BK43" s="180"/>
      <c r="BL43" s="185"/>
      <c r="BM43" s="187"/>
      <c r="BN43" s="185"/>
      <c r="BO43" s="187"/>
      <c r="BP43" s="180"/>
      <c r="BQ43" s="185"/>
      <c r="BR43" s="187"/>
      <c r="BS43" s="185"/>
      <c r="BT43" s="187"/>
      <c r="BU43" s="180"/>
      <c r="BV43" s="185"/>
      <c r="BW43" s="187"/>
      <c r="BX43" s="185"/>
      <c r="BY43" s="187"/>
    </row>
    <row r="44" spans="3:77" ht="13.5" customHeight="1" x14ac:dyDescent="0.25">
      <c r="C44" s="180"/>
      <c r="D44" s="185"/>
      <c r="E44" s="187"/>
      <c r="F44" s="185"/>
      <c r="G44" s="187"/>
      <c r="H44" s="180"/>
      <c r="I44" s="185"/>
      <c r="J44" s="187"/>
      <c r="K44" s="185"/>
      <c r="L44" s="187"/>
      <c r="M44" s="180"/>
      <c r="N44" s="185"/>
      <c r="O44" s="187"/>
      <c r="P44" s="185"/>
      <c r="Q44" s="187"/>
      <c r="R44" s="180"/>
      <c r="S44" s="185"/>
      <c r="T44" s="187"/>
      <c r="U44" s="185"/>
      <c r="V44" s="187"/>
      <c r="W44" s="180"/>
      <c r="X44" s="185"/>
      <c r="Y44" s="187"/>
      <c r="Z44" s="185"/>
      <c r="AA44" s="187"/>
      <c r="AB44" s="180"/>
      <c r="AC44" s="185"/>
      <c r="AD44" s="187"/>
      <c r="AE44" s="185"/>
      <c r="AF44" s="187"/>
      <c r="AG44" s="180"/>
      <c r="AH44" s="185"/>
      <c r="AI44" s="187"/>
      <c r="AJ44" s="185"/>
      <c r="AK44" s="187"/>
      <c r="AL44" s="180"/>
      <c r="AM44" s="185"/>
      <c r="AN44" s="187"/>
      <c r="AO44" s="185"/>
      <c r="AP44" s="187"/>
      <c r="AQ44" s="180"/>
      <c r="AR44" s="185"/>
      <c r="AS44" s="187"/>
      <c r="AT44" s="185"/>
      <c r="AU44" s="187"/>
      <c r="AV44" s="180"/>
      <c r="AW44" s="185"/>
      <c r="AX44" s="187"/>
      <c r="AY44" s="185"/>
      <c r="AZ44" s="187"/>
      <c r="BA44" s="180"/>
      <c r="BB44" s="185"/>
      <c r="BC44" s="187"/>
      <c r="BD44" s="185"/>
      <c r="BE44" s="187"/>
      <c r="BF44" s="180"/>
      <c r="BG44" s="185"/>
      <c r="BH44" s="187"/>
      <c r="BI44" s="185"/>
      <c r="BJ44" s="187"/>
      <c r="BK44" s="180"/>
      <c r="BL44" s="185"/>
      <c r="BM44" s="187"/>
      <c r="BN44" s="185"/>
      <c r="BO44" s="187"/>
      <c r="BP44" s="180"/>
      <c r="BQ44" s="185"/>
      <c r="BR44" s="187"/>
      <c r="BS44" s="185"/>
      <c r="BT44" s="187"/>
      <c r="BU44" s="180"/>
      <c r="BV44" s="185"/>
      <c r="BW44" s="187"/>
      <c r="BX44" s="185"/>
      <c r="BY44" s="187"/>
    </row>
    <row r="45" spans="3:77" ht="13.5" customHeight="1" x14ac:dyDescent="0.25">
      <c r="C45" s="180"/>
      <c r="D45" s="185"/>
      <c r="E45" s="187"/>
      <c r="F45" s="185"/>
      <c r="G45" s="187"/>
      <c r="H45" s="180"/>
      <c r="I45" s="185"/>
      <c r="J45" s="187"/>
      <c r="K45" s="185"/>
      <c r="L45" s="187"/>
      <c r="M45" s="180"/>
      <c r="N45" s="185"/>
      <c r="O45" s="187"/>
      <c r="P45" s="185"/>
      <c r="Q45" s="187"/>
      <c r="R45" s="180"/>
      <c r="S45" s="185"/>
      <c r="T45" s="187"/>
      <c r="U45" s="185"/>
      <c r="V45" s="187"/>
      <c r="W45" s="180"/>
      <c r="X45" s="185"/>
      <c r="Y45" s="187"/>
      <c r="Z45" s="185"/>
      <c r="AA45" s="187"/>
      <c r="AB45" s="180"/>
      <c r="AC45" s="185"/>
      <c r="AD45" s="187"/>
      <c r="AE45" s="185"/>
      <c r="AF45" s="187"/>
      <c r="AG45" s="180"/>
      <c r="AH45" s="185"/>
      <c r="AI45" s="187"/>
      <c r="AJ45" s="185"/>
      <c r="AK45" s="187"/>
      <c r="AL45" s="180"/>
      <c r="AM45" s="185"/>
      <c r="AN45" s="187"/>
      <c r="AO45" s="185"/>
      <c r="AP45" s="187"/>
      <c r="AQ45" s="180"/>
      <c r="AR45" s="185"/>
      <c r="AS45" s="187"/>
      <c r="AT45" s="185"/>
      <c r="AU45" s="187"/>
      <c r="AV45" s="180"/>
      <c r="AW45" s="185"/>
      <c r="AX45" s="187"/>
      <c r="AY45" s="185"/>
      <c r="AZ45" s="187"/>
      <c r="BA45" s="180"/>
      <c r="BB45" s="185"/>
      <c r="BC45" s="187"/>
      <c r="BD45" s="185"/>
      <c r="BE45" s="187"/>
      <c r="BF45" s="180"/>
      <c r="BG45" s="185"/>
      <c r="BH45" s="187"/>
      <c r="BI45" s="185"/>
      <c r="BJ45" s="187"/>
      <c r="BK45" s="180"/>
      <c r="BL45" s="185"/>
      <c r="BM45" s="187"/>
      <c r="BN45" s="185"/>
      <c r="BO45" s="187"/>
      <c r="BP45" s="180"/>
      <c r="BQ45" s="185"/>
      <c r="BR45" s="187"/>
      <c r="BS45" s="185"/>
      <c r="BT45" s="187"/>
      <c r="BU45" s="180"/>
      <c r="BV45" s="185"/>
      <c r="BW45" s="187"/>
      <c r="BX45" s="185"/>
      <c r="BY45" s="187"/>
    </row>
    <row r="46" spans="3:77" ht="13.5" customHeight="1" x14ac:dyDescent="0.25">
      <c r="C46" s="180"/>
      <c r="D46" s="185"/>
      <c r="E46" s="187"/>
      <c r="F46" s="185"/>
      <c r="G46" s="187"/>
      <c r="H46" s="180"/>
      <c r="I46" s="185"/>
      <c r="J46" s="187"/>
      <c r="K46" s="185"/>
      <c r="L46" s="187"/>
      <c r="M46" s="180"/>
      <c r="N46" s="185"/>
      <c r="O46" s="187"/>
      <c r="P46" s="185"/>
      <c r="Q46" s="187"/>
      <c r="R46" s="180"/>
      <c r="S46" s="185"/>
      <c r="T46" s="187"/>
      <c r="U46" s="185"/>
      <c r="V46" s="187"/>
      <c r="W46" s="180"/>
      <c r="X46" s="185"/>
      <c r="Y46" s="187"/>
      <c r="Z46" s="185"/>
      <c r="AA46" s="187"/>
      <c r="AB46" s="180"/>
      <c r="AC46" s="185"/>
      <c r="AD46" s="187"/>
      <c r="AE46" s="185"/>
      <c r="AF46" s="187"/>
      <c r="AG46" s="180"/>
      <c r="AH46" s="185"/>
      <c r="AI46" s="187"/>
      <c r="AJ46" s="185"/>
      <c r="AK46" s="187"/>
      <c r="AL46" s="180"/>
      <c r="AM46" s="185"/>
      <c r="AN46" s="187"/>
      <c r="AO46" s="185"/>
      <c r="AP46" s="187"/>
      <c r="AQ46" s="180"/>
      <c r="AR46" s="185"/>
      <c r="AS46" s="187"/>
      <c r="AT46" s="185"/>
      <c r="AU46" s="187"/>
      <c r="AV46" s="180"/>
      <c r="AW46" s="185"/>
      <c r="AX46" s="187"/>
      <c r="AY46" s="185"/>
      <c r="AZ46" s="187"/>
      <c r="BA46" s="180"/>
      <c r="BB46" s="185"/>
      <c r="BC46" s="187"/>
      <c r="BD46" s="185"/>
      <c r="BE46" s="187"/>
      <c r="BF46" s="180"/>
      <c r="BG46" s="185"/>
      <c r="BH46" s="187"/>
      <c r="BI46" s="185"/>
      <c r="BJ46" s="187"/>
      <c r="BK46" s="180"/>
      <c r="BL46" s="185"/>
      <c r="BM46" s="187"/>
      <c r="BN46" s="185"/>
      <c r="BO46" s="187"/>
      <c r="BP46" s="180"/>
      <c r="BQ46" s="185"/>
      <c r="BR46" s="187"/>
      <c r="BS46" s="185"/>
      <c r="BT46" s="187"/>
      <c r="BU46" s="180"/>
      <c r="BV46" s="185"/>
      <c r="BW46" s="187"/>
      <c r="BX46" s="185"/>
      <c r="BY46" s="187"/>
    </row>
    <row r="47" spans="3:77" ht="13.5" customHeight="1" x14ac:dyDescent="0.25">
      <c r="C47" s="180"/>
      <c r="D47" s="185"/>
      <c r="E47" s="187"/>
      <c r="F47" s="185"/>
      <c r="G47" s="187"/>
      <c r="H47" s="180"/>
      <c r="I47" s="185"/>
      <c r="J47" s="187"/>
      <c r="K47" s="185"/>
      <c r="L47" s="187"/>
      <c r="M47" s="180"/>
      <c r="N47" s="185"/>
      <c r="O47" s="187"/>
      <c r="P47" s="185"/>
      <c r="Q47" s="187"/>
      <c r="R47" s="180"/>
      <c r="S47" s="185"/>
      <c r="T47" s="187"/>
      <c r="U47" s="185"/>
      <c r="V47" s="187"/>
      <c r="W47" s="180"/>
      <c r="X47" s="185"/>
      <c r="Y47" s="187"/>
      <c r="Z47" s="185"/>
      <c r="AA47" s="187"/>
      <c r="AB47" s="180"/>
      <c r="AC47" s="185"/>
      <c r="AD47" s="187"/>
      <c r="AE47" s="185"/>
      <c r="AF47" s="187"/>
      <c r="AG47" s="180"/>
      <c r="AH47" s="185"/>
      <c r="AI47" s="187"/>
      <c r="AJ47" s="185"/>
      <c r="AK47" s="187"/>
      <c r="AL47" s="180"/>
      <c r="AM47" s="185"/>
      <c r="AN47" s="187"/>
      <c r="AO47" s="185"/>
      <c r="AP47" s="187"/>
      <c r="AQ47" s="180"/>
      <c r="AR47" s="185"/>
      <c r="AS47" s="187"/>
      <c r="AT47" s="185"/>
      <c r="AU47" s="187"/>
      <c r="AV47" s="180"/>
      <c r="AW47" s="185"/>
      <c r="AX47" s="187"/>
      <c r="AY47" s="185"/>
      <c r="AZ47" s="187"/>
      <c r="BA47" s="180"/>
      <c r="BB47" s="185"/>
      <c r="BC47" s="187"/>
      <c r="BD47" s="185"/>
      <c r="BE47" s="187"/>
      <c r="BF47" s="180"/>
      <c r="BG47" s="185"/>
      <c r="BH47" s="187"/>
      <c r="BI47" s="185"/>
      <c r="BJ47" s="187"/>
      <c r="BK47" s="180"/>
      <c r="BL47" s="185"/>
      <c r="BM47" s="187"/>
      <c r="BN47" s="185"/>
      <c r="BO47" s="187"/>
      <c r="BP47" s="180"/>
      <c r="BQ47" s="185"/>
      <c r="BR47" s="187"/>
      <c r="BS47" s="185"/>
      <c r="BT47" s="187"/>
      <c r="BU47" s="180"/>
      <c r="BV47" s="185"/>
      <c r="BW47" s="187"/>
      <c r="BX47" s="185"/>
      <c r="BY47" s="187"/>
    </row>
    <row r="48" spans="3:77" ht="13.5" customHeight="1" x14ac:dyDescent="0.25">
      <c r="C48" s="180"/>
      <c r="D48" s="185"/>
      <c r="E48" s="187"/>
      <c r="F48" s="185"/>
      <c r="G48" s="187"/>
      <c r="H48" s="180"/>
      <c r="I48" s="185"/>
      <c r="J48" s="187"/>
      <c r="K48" s="185"/>
      <c r="L48" s="187"/>
      <c r="M48" s="180"/>
      <c r="N48" s="185"/>
      <c r="O48" s="187"/>
      <c r="P48" s="185"/>
      <c r="Q48" s="187"/>
      <c r="R48" s="180"/>
      <c r="S48" s="185"/>
      <c r="T48" s="187"/>
      <c r="U48" s="185"/>
      <c r="V48" s="187"/>
      <c r="W48" s="180"/>
      <c r="X48" s="185"/>
      <c r="Y48" s="187"/>
      <c r="Z48" s="185"/>
      <c r="AA48" s="187"/>
      <c r="AB48" s="180"/>
      <c r="AC48" s="185"/>
      <c r="AD48" s="187"/>
      <c r="AE48" s="185"/>
      <c r="AF48" s="187"/>
      <c r="AG48" s="180"/>
      <c r="AH48" s="185"/>
      <c r="AI48" s="187"/>
      <c r="AJ48" s="185"/>
      <c r="AK48" s="187"/>
      <c r="AL48" s="180"/>
      <c r="AM48" s="185"/>
      <c r="AN48" s="187"/>
      <c r="AO48" s="185"/>
      <c r="AP48" s="187"/>
      <c r="AQ48" s="180"/>
      <c r="AR48" s="185"/>
      <c r="AS48" s="187"/>
      <c r="AT48" s="185"/>
      <c r="AU48" s="187"/>
      <c r="AV48" s="180"/>
      <c r="AW48" s="185"/>
      <c r="AX48" s="187"/>
      <c r="AY48" s="185"/>
      <c r="AZ48" s="187"/>
      <c r="BA48" s="180"/>
      <c r="BB48" s="185"/>
      <c r="BC48" s="187"/>
      <c r="BD48" s="185"/>
      <c r="BE48" s="187"/>
      <c r="BF48" s="180"/>
      <c r="BG48" s="185"/>
      <c r="BH48" s="187"/>
      <c r="BI48" s="185"/>
      <c r="BJ48" s="187"/>
      <c r="BK48" s="180"/>
      <c r="BL48" s="185"/>
      <c r="BM48" s="187"/>
      <c r="BN48" s="185"/>
      <c r="BO48" s="187"/>
      <c r="BP48" s="180"/>
      <c r="BQ48" s="185"/>
      <c r="BR48" s="187"/>
      <c r="BS48" s="185"/>
      <c r="BT48" s="187"/>
      <c r="BU48" s="180"/>
      <c r="BV48" s="185"/>
      <c r="BW48" s="187"/>
      <c r="BX48" s="185"/>
      <c r="BY48" s="187"/>
    </row>
    <row r="49" spans="3:77" ht="13.5" customHeight="1" x14ac:dyDescent="0.25">
      <c r="C49" s="180"/>
      <c r="D49" s="185"/>
      <c r="E49" s="187"/>
      <c r="F49" s="185"/>
      <c r="G49" s="187"/>
      <c r="H49" s="180"/>
      <c r="I49" s="185"/>
      <c r="J49" s="187"/>
      <c r="K49" s="185"/>
      <c r="L49" s="187"/>
      <c r="M49" s="180"/>
      <c r="N49" s="185"/>
      <c r="O49" s="187"/>
      <c r="P49" s="185"/>
      <c r="Q49" s="187"/>
      <c r="R49" s="180"/>
      <c r="S49" s="185"/>
      <c r="T49" s="187"/>
      <c r="U49" s="185"/>
      <c r="V49" s="187"/>
      <c r="W49" s="180"/>
      <c r="X49" s="185"/>
      <c r="Y49" s="187"/>
      <c r="Z49" s="185"/>
      <c r="AA49" s="187"/>
      <c r="AB49" s="180"/>
      <c r="AC49" s="185"/>
      <c r="AD49" s="187"/>
      <c r="AE49" s="185"/>
      <c r="AF49" s="187"/>
      <c r="AG49" s="180"/>
      <c r="AH49" s="185"/>
      <c r="AI49" s="187"/>
      <c r="AJ49" s="185"/>
      <c r="AK49" s="187"/>
      <c r="AL49" s="180"/>
      <c r="AM49" s="185"/>
      <c r="AN49" s="187"/>
      <c r="AO49" s="185"/>
      <c r="AP49" s="187"/>
      <c r="AQ49" s="180"/>
      <c r="AR49" s="185"/>
      <c r="AS49" s="187"/>
      <c r="AT49" s="185"/>
      <c r="AU49" s="187"/>
      <c r="AV49" s="180"/>
      <c r="AW49" s="185"/>
      <c r="AX49" s="187"/>
      <c r="AY49" s="185"/>
      <c r="AZ49" s="187"/>
      <c r="BA49" s="180"/>
      <c r="BB49" s="185"/>
      <c r="BC49" s="187"/>
      <c r="BD49" s="185"/>
      <c r="BE49" s="187"/>
      <c r="BF49" s="180"/>
      <c r="BG49" s="185"/>
      <c r="BH49" s="187"/>
      <c r="BI49" s="185"/>
      <c r="BJ49" s="187"/>
      <c r="BK49" s="180"/>
      <c r="BL49" s="185"/>
      <c r="BM49" s="187"/>
      <c r="BN49" s="185"/>
      <c r="BO49" s="187"/>
      <c r="BP49" s="180"/>
      <c r="BQ49" s="185"/>
      <c r="BR49" s="187"/>
      <c r="BS49" s="185"/>
      <c r="BT49" s="187"/>
      <c r="BU49" s="180"/>
      <c r="BV49" s="185"/>
      <c r="BW49" s="187"/>
      <c r="BX49" s="185"/>
      <c r="BY49" s="187"/>
    </row>
    <row r="50" spans="3:77" ht="13.5" customHeight="1" x14ac:dyDescent="0.25">
      <c r="C50" s="180"/>
      <c r="D50" s="185"/>
      <c r="E50" s="187"/>
      <c r="F50" s="185"/>
      <c r="G50" s="187"/>
      <c r="H50" s="180"/>
      <c r="I50" s="185"/>
      <c r="J50" s="187"/>
      <c r="K50" s="185"/>
      <c r="L50" s="187"/>
      <c r="M50" s="180"/>
      <c r="N50" s="185"/>
      <c r="O50" s="187"/>
      <c r="P50" s="185"/>
      <c r="Q50" s="187"/>
      <c r="R50" s="180"/>
      <c r="S50" s="185"/>
      <c r="T50" s="187"/>
      <c r="U50" s="185"/>
      <c r="V50" s="187"/>
      <c r="W50" s="180"/>
      <c r="X50" s="185"/>
      <c r="Y50" s="187"/>
      <c r="Z50" s="185"/>
      <c r="AA50" s="187"/>
      <c r="AB50" s="180"/>
      <c r="AC50" s="185"/>
      <c r="AD50" s="187"/>
      <c r="AE50" s="185"/>
      <c r="AF50" s="187"/>
      <c r="AG50" s="180"/>
      <c r="AH50" s="185"/>
      <c r="AI50" s="187"/>
      <c r="AJ50" s="185"/>
      <c r="AK50" s="187"/>
      <c r="AL50" s="180"/>
      <c r="AM50" s="185"/>
      <c r="AN50" s="187"/>
      <c r="AO50" s="185"/>
      <c r="AP50" s="187"/>
      <c r="AQ50" s="180"/>
      <c r="AR50" s="185"/>
      <c r="AS50" s="187"/>
      <c r="AT50" s="185"/>
      <c r="AU50" s="187"/>
      <c r="AV50" s="180"/>
      <c r="AW50" s="185"/>
      <c r="AX50" s="187"/>
      <c r="AY50" s="185"/>
      <c r="AZ50" s="187"/>
      <c r="BA50" s="180"/>
      <c r="BB50" s="185"/>
      <c r="BC50" s="187"/>
      <c r="BD50" s="185"/>
      <c r="BE50" s="187"/>
      <c r="BF50" s="180"/>
      <c r="BG50" s="185"/>
      <c r="BH50" s="187"/>
      <c r="BI50" s="185"/>
      <c r="BJ50" s="187"/>
      <c r="BK50" s="180"/>
      <c r="BL50" s="185"/>
      <c r="BM50" s="187"/>
      <c r="BN50" s="185"/>
      <c r="BO50" s="187"/>
      <c r="BP50" s="180"/>
      <c r="BQ50" s="185"/>
      <c r="BR50" s="187"/>
      <c r="BS50" s="185"/>
      <c r="BT50" s="187"/>
      <c r="BU50" s="180"/>
      <c r="BV50" s="185"/>
      <c r="BW50" s="187"/>
      <c r="BX50" s="185"/>
      <c r="BY50" s="187"/>
    </row>
    <row r="51" spans="3:77" ht="13.5" customHeight="1" x14ac:dyDescent="0.25">
      <c r="C51" s="180"/>
      <c r="D51" s="185"/>
      <c r="E51" s="187"/>
      <c r="F51" s="185"/>
      <c r="G51" s="187"/>
      <c r="H51" s="180"/>
      <c r="I51" s="185"/>
      <c r="J51" s="187"/>
      <c r="K51" s="185"/>
      <c r="L51" s="187"/>
      <c r="M51" s="180"/>
      <c r="N51" s="185"/>
      <c r="O51" s="187"/>
      <c r="P51" s="185"/>
      <c r="Q51" s="187"/>
      <c r="R51" s="180"/>
      <c r="S51" s="185"/>
      <c r="T51" s="187"/>
      <c r="U51" s="185"/>
      <c r="V51" s="187"/>
      <c r="W51" s="180"/>
      <c r="X51" s="185"/>
      <c r="Y51" s="187"/>
      <c r="Z51" s="185"/>
      <c r="AA51" s="187"/>
      <c r="AB51" s="180"/>
      <c r="AC51" s="185"/>
      <c r="AD51" s="187"/>
      <c r="AE51" s="185"/>
      <c r="AF51" s="187"/>
      <c r="AG51" s="180"/>
      <c r="AH51" s="185"/>
      <c r="AI51" s="187"/>
      <c r="AJ51" s="185"/>
      <c r="AK51" s="187"/>
      <c r="AL51" s="180"/>
      <c r="AM51" s="185"/>
      <c r="AN51" s="187"/>
      <c r="AO51" s="185"/>
      <c r="AP51" s="187"/>
      <c r="AQ51" s="180"/>
      <c r="AR51" s="185"/>
      <c r="AS51" s="187"/>
      <c r="AT51" s="185"/>
      <c r="AU51" s="187"/>
      <c r="AV51" s="180"/>
      <c r="AW51" s="185"/>
      <c r="AX51" s="187"/>
      <c r="AY51" s="185"/>
      <c r="AZ51" s="187"/>
      <c r="BA51" s="180"/>
      <c r="BB51" s="185"/>
      <c r="BC51" s="187"/>
      <c r="BD51" s="185"/>
      <c r="BE51" s="187"/>
      <c r="BF51" s="180"/>
      <c r="BG51" s="185"/>
      <c r="BH51" s="187"/>
      <c r="BI51" s="185"/>
      <c r="BJ51" s="187"/>
      <c r="BK51" s="180"/>
      <c r="BL51" s="185"/>
      <c r="BM51" s="187"/>
      <c r="BN51" s="185"/>
      <c r="BO51" s="187"/>
      <c r="BP51" s="180"/>
      <c r="BQ51" s="185"/>
      <c r="BR51" s="187"/>
      <c r="BS51" s="185"/>
      <c r="BT51" s="187"/>
      <c r="BU51" s="180"/>
      <c r="BV51" s="185"/>
      <c r="BW51" s="187"/>
      <c r="BX51" s="185"/>
      <c r="BY51" s="187"/>
    </row>
    <row r="52" spans="3:77" ht="13.5" customHeight="1" x14ac:dyDescent="0.25">
      <c r="C52" s="180"/>
      <c r="D52" s="185"/>
      <c r="E52" s="187"/>
      <c r="F52" s="185"/>
      <c r="G52" s="187"/>
      <c r="H52" s="180"/>
      <c r="I52" s="185"/>
      <c r="J52" s="187"/>
      <c r="K52" s="185"/>
      <c r="L52" s="187"/>
      <c r="M52" s="180"/>
      <c r="N52" s="185"/>
      <c r="O52" s="187"/>
      <c r="P52" s="185"/>
      <c r="Q52" s="187"/>
      <c r="R52" s="180"/>
      <c r="S52" s="185"/>
      <c r="T52" s="187"/>
      <c r="U52" s="185"/>
      <c r="V52" s="187"/>
      <c r="W52" s="180"/>
      <c r="X52" s="185"/>
      <c r="Y52" s="187"/>
      <c r="Z52" s="185"/>
      <c r="AA52" s="187"/>
      <c r="AB52" s="180"/>
      <c r="AC52" s="185"/>
      <c r="AD52" s="187"/>
      <c r="AE52" s="185"/>
      <c r="AF52" s="187"/>
      <c r="AG52" s="180"/>
      <c r="AH52" s="185"/>
      <c r="AI52" s="187"/>
      <c r="AJ52" s="185"/>
      <c r="AK52" s="187"/>
      <c r="AL52" s="180"/>
      <c r="AM52" s="185"/>
      <c r="AN52" s="187"/>
      <c r="AO52" s="185"/>
      <c r="AP52" s="187"/>
      <c r="AQ52" s="180"/>
      <c r="AR52" s="185"/>
      <c r="AS52" s="187"/>
      <c r="AT52" s="185"/>
      <c r="AU52" s="187"/>
      <c r="AV52" s="180"/>
      <c r="AW52" s="185"/>
      <c r="AX52" s="187"/>
      <c r="AY52" s="185"/>
      <c r="AZ52" s="187"/>
      <c r="BA52" s="180"/>
      <c r="BB52" s="185"/>
      <c r="BC52" s="187"/>
      <c r="BD52" s="185"/>
      <c r="BE52" s="187"/>
      <c r="BF52" s="180"/>
      <c r="BG52" s="185"/>
      <c r="BH52" s="187"/>
      <c r="BI52" s="185"/>
      <c r="BJ52" s="187"/>
      <c r="BK52" s="180"/>
      <c r="BL52" s="185"/>
      <c r="BM52" s="187"/>
      <c r="BN52" s="185"/>
      <c r="BO52" s="187"/>
      <c r="BP52" s="180"/>
      <c r="BQ52" s="185"/>
      <c r="BR52" s="187"/>
      <c r="BS52" s="185"/>
      <c r="BT52" s="187"/>
      <c r="BU52" s="180"/>
      <c r="BV52" s="185"/>
      <c r="BW52" s="187"/>
      <c r="BX52" s="185"/>
      <c r="BY52" s="187"/>
    </row>
    <row r="53" spans="3:77" ht="13.5" customHeight="1" x14ac:dyDescent="0.25">
      <c r="C53" s="180"/>
      <c r="D53" s="185"/>
      <c r="E53" s="187"/>
      <c r="F53" s="185"/>
      <c r="G53" s="187"/>
      <c r="H53" s="180"/>
      <c r="I53" s="185"/>
      <c r="J53" s="187"/>
      <c r="K53" s="185"/>
      <c r="L53" s="187"/>
      <c r="M53" s="180"/>
      <c r="N53" s="185"/>
      <c r="O53" s="187"/>
      <c r="P53" s="185"/>
      <c r="Q53" s="187"/>
      <c r="R53" s="180"/>
      <c r="S53" s="185"/>
      <c r="T53" s="187"/>
      <c r="U53" s="185"/>
      <c r="V53" s="187"/>
      <c r="W53" s="180"/>
      <c r="X53" s="185"/>
      <c r="Y53" s="187"/>
      <c r="Z53" s="185"/>
      <c r="AA53" s="187"/>
      <c r="AB53" s="180"/>
      <c r="AC53" s="185"/>
      <c r="AD53" s="187"/>
      <c r="AE53" s="185"/>
      <c r="AF53" s="187"/>
      <c r="AG53" s="180"/>
      <c r="AH53" s="185"/>
      <c r="AI53" s="187"/>
      <c r="AJ53" s="185"/>
      <c r="AK53" s="187"/>
      <c r="AL53" s="180"/>
      <c r="AM53" s="185"/>
      <c r="AN53" s="187"/>
      <c r="AO53" s="185"/>
      <c r="AP53" s="187"/>
      <c r="AQ53" s="180"/>
      <c r="AR53" s="185"/>
      <c r="AS53" s="187"/>
      <c r="AT53" s="185"/>
      <c r="AU53" s="187"/>
      <c r="AV53" s="180"/>
      <c r="AW53" s="185"/>
      <c r="AX53" s="187"/>
      <c r="AY53" s="185"/>
      <c r="AZ53" s="187"/>
      <c r="BA53" s="180"/>
      <c r="BB53" s="185"/>
      <c r="BC53" s="187"/>
      <c r="BD53" s="185"/>
      <c r="BE53" s="187"/>
      <c r="BF53" s="180"/>
      <c r="BG53" s="185"/>
      <c r="BH53" s="187"/>
      <c r="BI53" s="185"/>
      <c r="BJ53" s="187"/>
      <c r="BK53" s="180"/>
      <c r="BL53" s="185"/>
      <c r="BM53" s="187"/>
      <c r="BN53" s="185"/>
      <c r="BO53" s="187"/>
      <c r="BP53" s="180"/>
      <c r="BQ53" s="185"/>
      <c r="BR53" s="187"/>
      <c r="BS53" s="185"/>
      <c r="BT53" s="187"/>
      <c r="BU53" s="180"/>
      <c r="BV53" s="185"/>
      <c r="BW53" s="187"/>
      <c r="BX53" s="185"/>
      <c r="BY53" s="187"/>
    </row>
    <row r="54" spans="3:77" ht="13.5" customHeight="1" x14ac:dyDescent="0.25">
      <c r="C54" s="180"/>
      <c r="D54" s="185"/>
      <c r="E54" s="187"/>
      <c r="F54" s="185"/>
      <c r="G54" s="187"/>
      <c r="H54" s="180"/>
      <c r="I54" s="185"/>
      <c r="J54" s="187"/>
      <c r="K54" s="185"/>
      <c r="L54" s="187"/>
      <c r="M54" s="180"/>
      <c r="N54" s="185"/>
      <c r="O54" s="187"/>
      <c r="P54" s="185"/>
      <c r="Q54" s="187"/>
      <c r="R54" s="180"/>
      <c r="S54" s="185"/>
      <c r="T54" s="187"/>
      <c r="U54" s="185"/>
      <c r="V54" s="187"/>
      <c r="W54" s="180"/>
      <c r="X54" s="185"/>
      <c r="Y54" s="187"/>
      <c r="Z54" s="185"/>
      <c r="AA54" s="187"/>
      <c r="AB54" s="180"/>
      <c r="AC54" s="185"/>
      <c r="AD54" s="187"/>
      <c r="AE54" s="185"/>
      <c r="AF54" s="187"/>
      <c r="AG54" s="180"/>
      <c r="AH54" s="185"/>
      <c r="AI54" s="187"/>
      <c r="AJ54" s="185"/>
      <c r="AK54" s="187"/>
      <c r="AL54" s="180"/>
      <c r="AM54" s="185"/>
      <c r="AN54" s="187"/>
      <c r="AO54" s="185"/>
      <c r="AP54" s="187"/>
      <c r="AQ54" s="180"/>
      <c r="AR54" s="185"/>
      <c r="AS54" s="187"/>
      <c r="AT54" s="185"/>
      <c r="AU54" s="187"/>
      <c r="AV54" s="180"/>
      <c r="AW54" s="185"/>
      <c r="AX54" s="187"/>
      <c r="AY54" s="185"/>
      <c r="AZ54" s="187"/>
      <c r="BA54" s="180"/>
      <c r="BB54" s="185"/>
      <c r="BC54" s="187"/>
      <c r="BD54" s="185"/>
      <c r="BE54" s="187"/>
      <c r="BF54" s="180"/>
      <c r="BG54" s="185"/>
      <c r="BH54" s="187"/>
      <c r="BI54" s="185"/>
      <c r="BJ54" s="187"/>
      <c r="BK54" s="180"/>
      <c r="BL54" s="185"/>
      <c r="BM54" s="187"/>
      <c r="BN54" s="185"/>
      <c r="BO54" s="187"/>
      <c r="BP54" s="180"/>
      <c r="BQ54" s="185"/>
      <c r="BR54" s="187"/>
      <c r="BS54" s="185"/>
      <c r="BT54" s="187"/>
      <c r="BU54" s="180"/>
      <c r="BV54" s="185"/>
      <c r="BW54" s="187"/>
      <c r="BX54" s="185"/>
      <c r="BY54" s="187"/>
    </row>
    <row r="55" spans="3:77" ht="13.5" customHeight="1" x14ac:dyDescent="0.25">
      <c r="C55" s="180"/>
      <c r="D55" s="185"/>
      <c r="E55" s="187"/>
      <c r="F55" s="185"/>
      <c r="G55" s="187"/>
      <c r="H55" s="180"/>
      <c r="I55" s="185"/>
      <c r="J55" s="187"/>
      <c r="K55" s="185"/>
      <c r="L55" s="187"/>
      <c r="M55" s="180"/>
      <c r="N55" s="185"/>
      <c r="O55" s="187"/>
      <c r="P55" s="185"/>
      <c r="Q55" s="187"/>
      <c r="R55" s="180"/>
      <c r="S55" s="185"/>
      <c r="T55" s="187"/>
      <c r="U55" s="185"/>
      <c r="V55" s="187"/>
      <c r="W55" s="180"/>
      <c r="X55" s="185"/>
      <c r="Y55" s="187"/>
      <c r="Z55" s="185"/>
      <c r="AA55" s="187"/>
      <c r="AB55" s="180"/>
      <c r="AC55" s="185"/>
      <c r="AD55" s="187"/>
      <c r="AE55" s="185"/>
      <c r="AF55" s="187"/>
      <c r="AG55" s="180"/>
      <c r="AH55" s="185"/>
      <c r="AI55" s="187"/>
      <c r="AJ55" s="185"/>
      <c r="AK55" s="187"/>
      <c r="AL55" s="180"/>
      <c r="AM55" s="185"/>
      <c r="AN55" s="187"/>
      <c r="AO55" s="185"/>
      <c r="AP55" s="187"/>
      <c r="AQ55" s="180"/>
      <c r="AR55" s="185"/>
      <c r="AS55" s="187"/>
      <c r="AT55" s="185"/>
      <c r="AU55" s="187"/>
      <c r="AV55" s="180"/>
      <c r="AW55" s="185"/>
      <c r="AX55" s="187"/>
      <c r="AY55" s="185"/>
      <c r="AZ55" s="187"/>
      <c r="BA55" s="180"/>
      <c r="BB55" s="185"/>
      <c r="BC55" s="187"/>
      <c r="BD55" s="185"/>
      <c r="BE55" s="187"/>
      <c r="BF55" s="180"/>
      <c r="BG55" s="185"/>
      <c r="BH55" s="187"/>
      <c r="BI55" s="185"/>
      <c r="BJ55" s="187"/>
      <c r="BK55" s="180"/>
      <c r="BL55" s="185"/>
      <c r="BM55" s="187"/>
      <c r="BN55" s="185"/>
      <c r="BO55" s="187"/>
      <c r="BP55" s="180"/>
      <c r="BQ55" s="185"/>
      <c r="BR55" s="187"/>
      <c r="BS55" s="185"/>
      <c r="BT55" s="187"/>
      <c r="BU55" s="180"/>
      <c r="BV55" s="185"/>
      <c r="BW55" s="187"/>
      <c r="BX55" s="185"/>
      <c r="BY55" s="187"/>
    </row>
    <row r="56" spans="3:77" ht="13.5" customHeight="1" x14ac:dyDescent="0.25">
      <c r="C56" s="180"/>
      <c r="D56" s="185"/>
      <c r="E56" s="187"/>
      <c r="F56" s="185"/>
      <c r="G56" s="187"/>
      <c r="H56" s="180"/>
      <c r="I56" s="185"/>
      <c r="J56" s="187"/>
      <c r="K56" s="185"/>
      <c r="L56" s="187"/>
      <c r="M56" s="180"/>
      <c r="N56" s="185"/>
      <c r="O56" s="187"/>
      <c r="P56" s="185"/>
      <c r="Q56" s="187"/>
      <c r="R56" s="180"/>
      <c r="S56" s="185"/>
      <c r="T56" s="187"/>
      <c r="U56" s="185"/>
      <c r="V56" s="187"/>
      <c r="W56" s="180"/>
      <c r="X56" s="185"/>
      <c r="Y56" s="187"/>
      <c r="Z56" s="185"/>
      <c r="AA56" s="187"/>
      <c r="AB56" s="180"/>
      <c r="AC56" s="185"/>
      <c r="AD56" s="187"/>
      <c r="AE56" s="185"/>
      <c r="AF56" s="187"/>
      <c r="AG56" s="180"/>
      <c r="AH56" s="185"/>
      <c r="AI56" s="187"/>
      <c r="AJ56" s="185"/>
      <c r="AK56" s="187"/>
      <c r="AL56" s="180"/>
      <c r="AM56" s="185"/>
      <c r="AN56" s="187"/>
      <c r="AO56" s="185"/>
      <c r="AP56" s="187"/>
      <c r="AQ56" s="180"/>
      <c r="AR56" s="185"/>
      <c r="AS56" s="187"/>
      <c r="AT56" s="185"/>
      <c r="AU56" s="187"/>
      <c r="AV56" s="180"/>
      <c r="AW56" s="185"/>
      <c r="AX56" s="187"/>
      <c r="AY56" s="185"/>
      <c r="AZ56" s="187"/>
      <c r="BA56" s="180"/>
      <c r="BB56" s="185"/>
      <c r="BC56" s="187"/>
      <c r="BD56" s="185"/>
      <c r="BE56" s="187"/>
      <c r="BF56" s="180"/>
      <c r="BG56" s="185"/>
      <c r="BH56" s="187"/>
      <c r="BI56" s="185"/>
      <c r="BJ56" s="187"/>
      <c r="BK56" s="180"/>
      <c r="BL56" s="185"/>
      <c r="BM56" s="187"/>
      <c r="BN56" s="185"/>
      <c r="BO56" s="187"/>
      <c r="BP56" s="180"/>
      <c r="BQ56" s="185"/>
      <c r="BR56" s="187"/>
      <c r="BS56" s="185"/>
      <c r="BT56" s="187"/>
      <c r="BU56" s="180"/>
      <c r="BV56" s="185"/>
      <c r="BW56" s="187"/>
      <c r="BX56" s="185"/>
      <c r="BY56" s="187"/>
    </row>
    <row r="57" spans="3:77" ht="13.5" customHeight="1" x14ac:dyDescent="0.25">
      <c r="C57" s="180"/>
      <c r="D57" s="185"/>
      <c r="E57" s="187"/>
      <c r="F57" s="185"/>
      <c r="G57" s="187"/>
      <c r="H57" s="180"/>
      <c r="I57" s="185"/>
      <c r="J57" s="187"/>
      <c r="K57" s="185"/>
      <c r="L57" s="187"/>
      <c r="M57" s="180"/>
      <c r="N57" s="185"/>
      <c r="O57" s="187"/>
      <c r="P57" s="185"/>
      <c r="Q57" s="187"/>
      <c r="R57" s="180"/>
      <c r="S57" s="185"/>
      <c r="T57" s="187"/>
      <c r="U57" s="185"/>
      <c r="V57" s="187"/>
      <c r="W57" s="180"/>
      <c r="X57" s="185"/>
      <c r="Y57" s="187"/>
      <c r="Z57" s="185"/>
      <c r="AA57" s="187"/>
      <c r="AB57" s="180"/>
      <c r="AC57" s="185"/>
      <c r="AD57" s="187"/>
      <c r="AE57" s="185"/>
      <c r="AF57" s="187"/>
      <c r="AG57" s="180"/>
      <c r="AH57" s="185"/>
      <c r="AI57" s="187"/>
      <c r="AJ57" s="185"/>
      <c r="AK57" s="187"/>
      <c r="AL57" s="180"/>
      <c r="AM57" s="185"/>
      <c r="AN57" s="187"/>
      <c r="AO57" s="185"/>
      <c r="AP57" s="187"/>
      <c r="AQ57" s="180"/>
      <c r="AR57" s="185"/>
      <c r="AS57" s="187"/>
      <c r="AT57" s="185"/>
      <c r="AU57" s="187"/>
      <c r="AV57" s="180"/>
      <c r="AW57" s="185"/>
      <c r="AX57" s="187"/>
      <c r="AY57" s="185"/>
      <c r="AZ57" s="187"/>
      <c r="BA57" s="180"/>
      <c r="BB57" s="185"/>
      <c r="BC57" s="187"/>
      <c r="BD57" s="185"/>
      <c r="BE57" s="187"/>
      <c r="BF57" s="180"/>
      <c r="BG57" s="185"/>
      <c r="BH57" s="187"/>
      <c r="BI57" s="185"/>
      <c r="BJ57" s="187"/>
      <c r="BK57" s="180"/>
      <c r="BL57" s="185"/>
      <c r="BM57" s="187"/>
      <c r="BN57" s="185"/>
      <c r="BO57" s="187"/>
      <c r="BP57" s="180"/>
      <c r="BQ57" s="185"/>
      <c r="BR57" s="187"/>
      <c r="BS57" s="185"/>
      <c r="BT57" s="187"/>
      <c r="BU57" s="180"/>
      <c r="BV57" s="185"/>
      <c r="BW57" s="187"/>
      <c r="BX57" s="185"/>
      <c r="BY57" s="187"/>
    </row>
    <row r="58" spans="3:77" ht="13.5" customHeight="1" x14ac:dyDescent="0.25">
      <c r="C58" s="180"/>
      <c r="D58" s="185"/>
      <c r="E58" s="187"/>
      <c r="F58" s="185"/>
      <c r="G58" s="187"/>
      <c r="H58" s="180"/>
      <c r="I58" s="185"/>
      <c r="J58" s="187"/>
      <c r="K58" s="185"/>
      <c r="L58" s="187"/>
      <c r="M58" s="180"/>
      <c r="N58" s="185"/>
      <c r="O58" s="187"/>
      <c r="P58" s="185"/>
      <c r="Q58" s="187"/>
      <c r="R58" s="180"/>
      <c r="S58" s="185"/>
      <c r="T58" s="187"/>
      <c r="U58" s="185"/>
      <c r="V58" s="187"/>
      <c r="W58" s="180"/>
      <c r="X58" s="185"/>
      <c r="Y58" s="187"/>
      <c r="Z58" s="185"/>
      <c r="AA58" s="187"/>
      <c r="AB58" s="180"/>
      <c r="AC58" s="185"/>
      <c r="AD58" s="187"/>
      <c r="AE58" s="185"/>
      <c r="AF58" s="187"/>
      <c r="AG58" s="180"/>
      <c r="AH58" s="185"/>
      <c r="AI58" s="187"/>
      <c r="AJ58" s="185"/>
      <c r="AK58" s="187"/>
      <c r="AL58" s="180"/>
      <c r="AM58" s="185"/>
      <c r="AN58" s="187"/>
      <c r="AO58" s="185"/>
      <c r="AP58" s="187"/>
      <c r="AQ58" s="180"/>
      <c r="AR58" s="185"/>
      <c r="AS58" s="187"/>
      <c r="AT58" s="185"/>
      <c r="AU58" s="187"/>
      <c r="AV58" s="180"/>
      <c r="AW58" s="185"/>
      <c r="AX58" s="187"/>
      <c r="AY58" s="185"/>
      <c r="AZ58" s="187"/>
      <c r="BA58" s="180"/>
      <c r="BB58" s="185"/>
      <c r="BC58" s="187"/>
      <c r="BD58" s="185"/>
      <c r="BE58" s="187"/>
      <c r="BF58" s="180"/>
      <c r="BG58" s="185"/>
      <c r="BH58" s="187"/>
      <c r="BI58" s="185"/>
      <c r="BJ58" s="187"/>
      <c r="BK58" s="180"/>
      <c r="BL58" s="185"/>
      <c r="BM58" s="187"/>
      <c r="BN58" s="185"/>
      <c r="BO58" s="187"/>
      <c r="BP58" s="180"/>
      <c r="BQ58" s="185"/>
      <c r="BR58" s="187"/>
      <c r="BS58" s="185"/>
      <c r="BT58" s="187"/>
      <c r="BU58" s="180"/>
      <c r="BV58" s="185"/>
      <c r="BW58" s="187"/>
      <c r="BX58" s="185"/>
      <c r="BY58" s="187"/>
    </row>
    <row r="59" spans="3:77" ht="13.5" customHeight="1" x14ac:dyDescent="0.25">
      <c r="C59" s="180"/>
      <c r="D59" s="185"/>
      <c r="E59" s="187"/>
      <c r="F59" s="185"/>
      <c r="G59" s="187"/>
      <c r="H59" s="180"/>
      <c r="I59" s="185"/>
      <c r="J59" s="187"/>
      <c r="K59" s="185"/>
      <c r="L59" s="187"/>
      <c r="M59" s="180"/>
      <c r="N59" s="185"/>
      <c r="O59" s="187"/>
      <c r="P59" s="185"/>
      <c r="Q59" s="187"/>
      <c r="R59" s="180"/>
      <c r="S59" s="185"/>
      <c r="T59" s="187"/>
      <c r="U59" s="185"/>
      <c r="V59" s="187"/>
      <c r="W59" s="180"/>
      <c r="X59" s="185"/>
      <c r="Y59" s="187"/>
      <c r="Z59" s="185"/>
      <c r="AA59" s="187"/>
      <c r="AB59" s="180"/>
      <c r="AC59" s="185"/>
      <c r="AD59" s="187"/>
      <c r="AE59" s="185"/>
      <c r="AF59" s="187"/>
      <c r="AG59" s="180"/>
      <c r="AH59" s="185"/>
      <c r="AI59" s="187"/>
      <c r="AJ59" s="185"/>
      <c r="AK59" s="187"/>
      <c r="AL59" s="180"/>
      <c r="AM59" s="185"/>
      <c r="AN59" s="187"/>
      <c r="AO59" s="185"/>
      <c r="AP59" s="187"/>
      <c r="AQ59" s="180"/>
      <c r="AR59" s="185"/>
      <c r="AS59" s="187"/>
      <c r="AT59" s="185"/>
      <c r="AU59" s="187"/>
      <c r="AV59" s="180"/>
      <c r="AW59" s="185"/>
      <c r="AX59" s="187"/>
      <c r="AY59" s="185"/>
      <c r="AZ59" s="187"/>
      <c r="BA59" s="180"/>
      <c r="BB59" s="185"/>
      <c r="BC59" s="187"/>
      <c r="BD59" s="185"/>
      <c r="BE59" s="187"/>
      <c r="BF59" s="180"/>
      <c r="BG59" s="185"/>
      <c r="BH59" s="187"/>
      <c r="BI59" s="185"/>
      <c r="BJ59" s="187"/>
      <c r="BK59" s="180"/>
      <c r="BL59" s="185"/>
      <c r="BM59" s="187"/>
      <c r="BN59" s="185"/>
      <c r="BO59" s="187"/>
      <c r="BP59" s="180"/>
      <c r="BQ59" s="185"/>
      <c r="BR59" s="187"/>
      <c r="BS59" s="185"/>
      <c r="BT59" s="187"/>
      <c r="BU59" s="180"/>
      <c r="BV59" s="185"/>
      <c r="BW59" s="187"/>
      <c r="BX59" s="185"/>
      <c r="BY59" s="187"/>
    </row>
    <row r="60" spans="3:77" ht="13.5" customHeight="1" x14ac:dyDescent="0.25">
      <c r="C60" s="180"/>
      <c r="D60" s="185"/>
      <c r="E60" s="187"/>
      <c r="F60" s="185"/>
      <c r="G60" s="187"/>
      <c r="H60" s="180"/>
      <c r="I60" s="185"/>
      <c r="J60" s="187"/>
      <c r="K60" s="185"/>
      <c r="L60" s="187"/>
      <c r="M60" s="180"/>
      <c r="N60" s="185"/>
      <c r="O60" s="187"/>
      <c r="P60" s="185"/>
      <c r="Q60" s="187"/>
      <c r="R60" s="180"/>
      <c r="S60" s="185"/>
      <c r="T60" s="187"/>
      <c r="U60" s="185"/>
      <c r="V60" s="187"/>
      <c r="W60" s="180"/>
      <c r="X60" s="185"/>
      <c r="Y60" s="187"/>
      <c r="Z60" s="185"/>
      <c r="AA60" s="187"/>
      <c r="AB60" s="180"/>
      <c r="AC60" s="185"/>
      <c r="AD60" s="187"/>
      <c r="AE60" s="185"/>
      <c r="AF60" s="187"/>
      <c r="AG60" s="180"/>
      <c r="AH60" s="185"/>
      <c r="AI60" s="187"/>
      <c r="AJ60" s="185"/>
      <c r="AK60" s="187"/>
      <c r="AL60" s="180"/>
      <c r="AM60" s="185"/>
      <c r="AN60" s="187"/>
      <c r="AO60" s="185"/>
      <c r="AP60" s="187"/>
      <c r="AQ60" s="180"/>
      <c r="AR60" s="185"/>
      <c r="AS60" s="187"/>
      <c r="AT60" s="185"/>
      <c r="AU60" s="187"/>
      <c r="AV60" s="180"/>
      <c r="AW60" s="185"/>
      <c r="AX60" s="187"/>
      <c r="AY60" s="185"/>
      <c r="AZ60" s="187"/>
      <c r="BA60" s="180"/>
      <c r="BB60" s="185"/>
      <c r="BC60" s="187"/>
      <c r="BD60" s="185"/>
      <c r="BE60" s="187"/>
      <c r="BF60" s="180"/>
      <c r="BG60" s="185"/>
      <c r="BH60" s="187"/>
      <c r="BI60" s="185"/>
      <c r="BJ60" s="187"/>
      <c r="BK60" s="180"/>
      <c r="BL60" s="185"/>
      <c r="BM60" s="187"/>
      <c r="BN60" s="185"/>
      <c r="BO60" s="187"/>
      <c r="BP60" s="180"/>
      <c r="BQ60" s="185"/>
      <c r="BR60" s="187"/>
      <c r="BS60" s="185"/>
      <c r="BT60" s="187"/>
      <c r="BU60" s="180"/>
      <c r="BV60" s="185"/>
      <c r="BW60" s="187"/>
      <c r="BX60" s="185"/>
      <c r="BY60" s="187"/>
    </row>
    <row r="61" spans="3:77" ht="13.5" customHeight="1" x14ac:dyDescent="0.25">
      <c r="C61" s="180"/>
      <c r="D61" s="185"/>
      <c r="E61" s="187"/>
      <c r="F61" s="185"/>
      <c r="G61" s="187"/>
      <c r="H61" s="180"/>
      <c r="I61" s="185"/>
      <c r="J61" s="187"/>
      <c r="K61" s="185"/>
      <c r="L61" s="187"/>
      <c r="M61" s="180"/>
      <c r="N61" s="185"/>
      <c r="O61" s="187"/>
      <c r="P61" s="185"/>
      <c r="Q61" s="187"/>
      <c r="R61" s="180"/>
      <c r="S61" s="185"/>
      <c r="T61" s="187"/>
      <c r="U61" s="185"/>
      <c r="V61" s="187"/>
      <c r="W61" s="180"/>
      <c r="X61" s="185"/>
      <c r="Y61" s="187"/>
      <c r="Z61" s="185"/>
      <c r="AA61" s="187"/>
      <c r="AB61" s="180"/>
      <c r="AC61" s="185"/>
      <c r="AD61" s="187"/>
      <c r="AE61" s="185"/>
      <c r="AF61" s="187"/>
      <c r="AG61" s="180"/>
      <c r="AH61" s="185"/>
      <c r="AI61" s="187"/>
      <c r="AJ61" s="185"/>
      <c r="AK61" s="187"/>
      <c r="AL61" s="180"/>
      <c r="AM61" s="185"/>
      <c r="AN61" s="187"/>
      <c r="AO61" s="185"/>
      <c r="AP61" s="187"/>
      <c r="AQ61" s="180"/>
      <c r="AR61" s="185"/>
      <c r="AS61" s="187"/>
      <c r="AT61" s="185"/>
      <c r="AU61" s="187"/>
      <c r="AV61" s="180"/>
      <c r="AW61" s="185"/>
      <c r="AX61" s="187"/>
      <c r="AY61" s="185"/>
      <c r="AZ61" s="187"/>
      <c r="BA61" s="180"/>
      <c r="BB61" s="185"/>
      <c r="BC61" s="187"/>
      <c r="BD61" s="185"/>
      <c r="BE61" s="187"/>
      <c r="BF61" s="180"/>
      <c r="BG61" s="185"/>
      <c r="BH61" s="187"/>
      <c r="BI61" s="185"/>
      <c r="BJ61" s="187"/>
      <c r="BK61" s="180"/>
      <c r="BL61" s="185"/>
      <c r="BM61" s="187"/>
      <c r="BN61" s="185"/>
      <c r="BO61" s="187"/>
      <c r="BP61" s="180"/>
      <c r="BQ61" s="185"/>
      <c r="BR61" s="187"/>
      <c r="BS61" s="185"/>
      <c r="BT61" s="187"/>
      <c r="BU61" s="180"/>
      <c r="BV61" s="185"/>
      <c r="BW61" s="187"/>
      <c r="BX61" s="185"/>
      <c r="BY61" s="187"/>
    </row>
    <row r="62" spans="3:77" ht="13.5" customHeight="1" x14ac:dyDescent="0.25">
      <c r="C62" s="180"/>
      <c r="D62" s="185"/>
      <c r="E62" s="187"/>
      <c r="F62" s="185"/>
      <c r="G62" s="187"/>
      <c r="H62" s="180"/>
      <c r="I62" s="185"/>
      <c r="J62" s="187"/>
      <c r="K62" s="185"/>
      <c r="L62" s="187"/>
      <c r="M62" s="180"/>
      <c r="N62" s="185"/>
      <c r="O62" s="187"/>
      <c r="P62" s="185"/>
      <c r="Q62" s="187"/>
      <c r="R62" s="180"/>
      <c r="S62" s="185"/>
      <c r="T62" s="187"/>
      <c r="U62" s="185"/>
      <c r="V62" s="187"/>
      <c r="W62" s="180"/>
      <c r="X62" s="185"/>
      <c r="Y62" s="187"/>
      <c r="Z62" s="185"/>
      <c r="AA62" s="187"/>
      <c r="AB62" s="180"/>
      <c r="AC62" s="185"/>
      <c r="AD62" s="187"/>
      <c r="AE62" s="185"/>
      <c r="AF62" s="187"/>
      <c r="AG62" s="180"/>
      <c r="AH62" s="185"/>
      <c r="AI62" s="187"/>
      <c r="AJ62" s="185"/>
      <c r="AK62" s="187"/>
      <c r="AL62" s="180"/>
      <c r="AM62" s="185"/>
      <c r="AN62" s="187"/>
      <c r="AO62" s="185"/>
      <c r="AP62" s="187"/>
      <c r="AQ62" s="180"/>
      <c r="AR62" s="185"/>
      <c r="AS62" s="187"/>
      <c r="AT62" s="185"/>
      <c r="AU62" s="187"/>
      <c r="AV62" s="180"/>
      <c r="AW62" s="185"/>
      <c r="AX62" s="187"/>
      <c r="AY62" s="185"/>
      <c r="AZ62" s="187"/>
      <c r="BA62" s="180"/>
      <c r="BB62" s="185"/>
      <c r="BC62" s="187"/>
      <c r="BD62" s="185"/>
      <c r="BE62" s="187"/>
      <c r="BF62" s="180"/>
      <c r="BG62" s="185"/>
      <c r="BH62" s="187"/>
      <c r="BI62" s="185"/>
      <c r="BJ62" s="187"/>
      <c r="BK62" s="180"/>
      <c r="BL62" s="185"/>
      <c r="BM62" s="187"/>
      <c r="BN62" s="185"/>
      <c r="BO62" s="187"/>
      <c r="BP62" s="180"/>
      <c r="BQ62" s="185"/>
      <c r="BR62" s="187"/>
      <c r="BS62" s="185"/>
      <c r="BT62" s="187"/>
      <c r="BU62" s="180"/>
      <c r="BV62" s="185"/>
      <c r="BW62" s="187"/>
      <c r="BX62" s="185"/>
      <c r="BY62" s="187"/>
    </row>
    <row r="63" spans="3:77" ht="13.5" customHeight="1" x14ac:dyDescent="0.25">
      <c r="C63" s="180"/>
      <c r="D63" s="185"/>
      <c r="E63" s="187"/>
      <c r="F63" s="185"/>
      <c r="G63" s="187"/>
      <c r="H63" s="180"/>
      <c r="I63" s="185"/>
      <c r="J63" s="187"/>
      <c r="K63" s="185"/>
      <c r="L63" s="187"/>
      <c r="M63" s="180"/>
      <c r="N63" s="185"/>
      <c r="O63" s="187"/>
      <c r="P63" s="185"/>
      <c r="Q63" s="187"/>
      <c r="R63" s="180"/>
      <c r="S63" s="185"/>
      <c r="T63" s="187"/>
      <c r="U63" s="185"/>
      <c r="V63" s="187"/>
      <c r="W63" s="180"/>
      <c r="X63" s="185"/>
      <c r="Y63" s="187"/>
      <c r="Z63" s="185"/>
      <c r="AA63" s="187"/>
      <c r="AB63" s="180"/>
      <c r="AC63" s="185"/>
      <c r="AD63" s="187"/>
      <c r="AE63" s="185"/>
      <c r="AF63" s="187"/>
      <c r="AG63" s="180"/>
      <c r="AH63" s="185"/>
      <c r="AI63" s="187"/>
      <c r="AJ63" s="185"/>
      <c r="AK63" s="187"/>
      <c r="AL63" s="180"/>
      <c r="AM63" s="185"/>
      <c r="AN63" s="187"/>
      <c r="AO63" s="185"/>
      <c r="AP63" s="187"/>
      <c r="AQ63" s="180"/>
      <c r="AR63" s="185"/>
      <c r="AS63" s="187"/>
      <c r="AT63" s="185"/>
      <c r="AU63" s="187"/>
      <c r="AV63" s="180"/>
      <c r="AW63" s="185"/>
      <c r="AX63" s="187"/>
      <c r="AY63" s="185"/>
      <c r="AZ63" s="187"/>
      <c r="BA63" s="180"/>
      <c r="BB63" s="185"/>
      <c r="BC63" s="187"/>
      <c r="BD63" s="185"/>
      <c r="BE63" s="187"/>
      <c r="BF63" s="180"/>
      <c r="BG63" s="185"/>
      <c r="BH63" s="187"/>
      <c r="BI63" s="185"/>
      <c r="BJ63" s="187"/>
      <c r="BK63" s="180"/>
      <c r="BL63" s="185"/>
      <c r="BM63" s="187"/>
      <c r="BN63" s="185"/>
      <c r="BO63" s="187"/>
      <c r="BP63" s="180"/>
      <c r="BQ63" s="185"/>
      <c r="BR63" s="187"/>
      <c r="BS63" s="185"/>
      <c r="BT63" s="187"/>
      <c r="BU63" s="180"/>
      <c r="BV63" s="185"/>
      <c r="BW63" s="187"/>
      <c r="BX63" s="185"/>
      <c r="BY63" s="187"/>
    </row>
    <row r="64" spans="3:77" ht="13.5" customHeight="1" x14ac:dyDescent="0.25">
      <c r="C64" s="180"/>
      <c r="D64" s="185"/>
      <c r="E64" s="187"/>
      <c r="F64" s="185"/>
      <c r="G64" s="187"/>
      <c r="H64" s="180"/>
      <c r="I64" s="185"/>
      <c r="J64" s="187"/>
      <c r="K64" s="185"/>
      <c r="L64" s="187"/>
      <c r="M64" s="180"/>
      <c r="N64" s="185"/>
      <c r="O64" s="187"/>
      <c r="P64" s="185"/>
      <c r="Q64" s="187"/>
      <c r="R64" s="180"/>
      <c r="S64" s="185"/>
      <c r="T64" s="187"/>
      <c r="U64" s="185"/>
      <c r="V64" s="187"/>
      <c r="W64" s="180"/>
      <c r="X64" s="185"/>
      <c r="Y64" s="187"/>
      <c r="Z64" s="185"/>
      <c r="AA64" s="187"/>
      <c r="AB64" s="180"/>
      <c r="AC64" s="185"/>
      <c r="AD64" s="187"/>
      <c r="AE64" s="185"/>
      <c r="AF64" s="187"/>
      <c r="AG64" s="180"/>
      <c r="AH64" s="185"/>
      <c r="AI64" s="187"/>
      <c r="AJ64" s="185"/>
      <c r="AK64" s="187"/>
      <c r="AL64" s="180"/>
      <c r="AM64" s="185"/>
      <c r="AN64" s="187"/>
      <c r="AO64" s="185"/>
      <c r="AP64" s="187"/>
      <c r="AQ64" s="180"/>
      <c r="AR64" s="185"/>
      <c r="AS64" s="187"/>
      <c r="AT64" s="185"/>
      <c r="AU64" s="187"/>
      <c r="AV64" s="180"/>
      <c r="AW64" s="185"/>
      <c r="AX64" s="187"/>
      <c r="AY64" s="185"/>
      <c r="AZ64" s="187"/>
      <c r="BA64" s="180"/>
      <c r="BB64" s="185"/>
      <c r="BC64" s="187"/>
      <c r="BD64" s="185"/>
      <c r="BE64" s="187"/>
      <c r="BF64" s="180"/>
      <c r="BG64" s="185"/>
      <c r="BH64" s="187"/>
      <c r="BI64" s="185"/>
      <c r="BJ64" s="187"/>
      <c r="BK64" s="180"/>
      <c r="BL64" s="185"/>
      <c r="BM64" s="187"/>
      <c r="BN64" s="185"/>
      <c r="BO64" s="187"/>
      <c r="BP64" s="180"/>
      <c r="BQ64" s="185"/>
      <c r="BR64" s="187"/>
      <c r="BS64" s="185"/>
      <c r="BT64" s="187"/>
      <c r="BU64" s="180"/>
      <c r="BV64" s="185"/>
      <c r="BW64" s="187"/>
      <c r="BX64" s="185"/>
      <c r="BY64" s="187"/>
    </row>
    <row r="65" spans="3:77" ht="13.5" customHeight="1" x14ac:dyDescent="0.25">
      <c r="C65" s="180"/>
      <c r="D65" s="185"/>
      <c r="E65" s="187"/>
      <c r="F65" s="185"/>
      <c r="G65" s="187"/>
      <c r="H65" s="180"/>
      <c r="I65" s="185"/>
      <c r="J65" s="187"/>
      <c r="K65" s="185"/>
      <c r="L65" s="187"/>
      <c r="M65" s="180"/>
      <c r="N65" s="185"/>
      <c r="O65" s="187"/>
      <c r="P65" s="185"/>
      <c r="Q65" s="187"/>
      <c r="R65" s="180"/>
      <c r="S65" s="185"/>
      <c r="T65" s="187"/>
      <c r="U65" s="185"/>
      <c r="V65" s="187"/>
      <c r="W65" s="180"/>
      <c r="X65" s="185"/>
      <c r="Y65" s="187"/>
      <c r="Z65" s="185"/>
      <c r="AA65" s="187"/>
      <c r="AB65" s="180"/>
      <c r="AC65" s="185"/>
      <c r="AD65" s="187"/>
      <c r="AE65" s="185"/>
      <c r="AF65" s="187"/>
      <c r="AG65" s="180"/>
      <c r="AH65" s="185"/>
      <c r="AI65" s="187"/>
      <c r="AJ65" s="185"/>
      <c r="AK65" s="187"/>
      <c r="AL65" s="180"/>
      <c r="AM65" s="185"/>
      <c r="AN65" s="187"/>
      <c r="AO65" s="185"/>
      <c r="AP65" s="187"/>
      <c r="AQ65" s="180"/>
      <c r="AR65" s="185"/>
      <c r="AS65" s="187"/>
      <c r="AT65" s="185"/>
      <c r="AU65" s="187"/>
      <c r="AV65" s="180"/>
      <c r="AW65" s="185"/>
      <c r="AX65" s="187"/>
      <c r="AY65" s="185"/>
      <c r="AZ65" s="187"/>
      <c r="BA65" s="180"/>
      <c r="BB65" s="185"/>
      <c r="BC65" s="187"/>
      <c r="BD65" s="185"/>
      <c r="BE65" s="187"/>
      <c r="BF65" s="180"/>
      <c r="BG65" s="185"/>
      <c r="BH65" s="187"/>
      <c r="BI65" s="185"/>
      <c r="BJ65" s="187"/>
      <c r="BK65" s="180"/>
      <c r="BL65" s="185"/>
      <c r="BM65" s="187"/>
      <c r="BN65" s="185"/>
      <c r="BO65" s="187"/>
      <c r="BP65" s="180"/>
      <c r="BQ65" s="185"/>
      <c r="BR65" s="187"/>
      <c r="BS65" s="185"/>
      <c r="BT65" s="187"/>
      <c r="BU65" s="180"/>
      <c r="BV65" s="185"/>
      <c r="BW65" s="187"/>
      <c r="BX65" s="185"/>
      <c r="BY65" s="187"/>
    </row>
    <row r="66" spans="3:77" ht="13.5" customHeight="1" x14ac:dyDescent="0.25">
      <c r="C66" s="180"/>
      <c r="D66" s="185"/>
      <c r="E66" s="187"/>
      <c r="F66" s="185"/>
      <c r="G66" s="187"/>
      <c r="H66" s="180"/>
      <c r="I66" s="185"/>
      <c r="J66" s="187"/>
      <c r="K66" s="185"/>
      <c r="L66" s="187"/>
      <c r="M66" s="180"/>
      <c r="N66" s="185"/>
      <c r="O66" s="187"/>
      <c r="P66" s="185"/>
      <c r="Q66" s="187"/>
      <c r="R66" s="180"/>
      <c r="S66" s="185"/>
      <c r="T66" s="187"/>
      <c r="U66" s="185"/>
      <c r="V66" s="187"/>
      <c r="W66" s="180"/>
      <c r="X66" s="185"/>
      <c r="Y66" s="187"/>
      <c r="Z66" s="185"/>
      <c r="AA66" s="187"/>
      <c r="AB66" s="180"/>
      <c r="AC66" s="185"/>
      <c r="AD66" s="187"/>
      <c r="AE66" s="185"/>
      <c r="AF66" s="187"/>
      <c r="AG66" s="180"/>
      <c r="AH66" s="185"/>
      <c r="AI66" s="187"/>
      <c r="AJ66" s="185"/>
      <c r="AK66" s="187"/>
      <c r="AL66" s="180"/>
      <c r="AM66" s="185"/>
      <c r="AN66" s="187"/>
      <c r="AO66" s="185"/>
      <c r="AP66" s="187"/>
      <c r="AQ66" s="180"/>
      <c r="AR66" s="185"/>
      <c r="AS66" s="187"/>
      <c r="AT66" s="185"/>
      <c r="AU66" s="187"/>
      <c r="AV66" s="180"/>
      <c r="AW66" s="185"/>
      <c r="AX66" s="187"/>
      <c r="AY66" s="185"/>
      <c r="AZ66" s="187"/>
      <c r="BA66" s="180"/>
      <c r="BB66" s="185"/>
      <c r="BC66" s="187"/>
      <c r="BD66" s="185"/>
      <c r="BE66" s="187"/>
      <c r="BF66" s="180"/>
      <c r="BG66" s="185"/>
      <c r="BH66" s="187"/>
      <c r="BI66" s="185"/>
      <c r="BJ66" s="187"/>
      <c r="BK66" s="180"/>
      <c r="BL66" s="185"/>
      <c r="BM66" s="187"/>
      <c r="BN66" s="185"/>
      <c r="BO66" s="187"/>
      <c r="BP66" s="180"/>
      <c r="BQ66" s="185"/>
      <c r="BR66" s="187"/>
      <c r="BS66" s="185"/>
      <c r="BT66" s="187"/>
      <c r="BU66" s="180"/>
      <c r="BV66" s="185"/>
      <c r="BW66" s="187"/>
      <c r="BX66" s="185"/>
      <c r="BY66" s="187"/>
    </row>
    <row r="67" spans="3:77" ht="13.5" customHeight="1" x14ac:dyDescent="0.25">
      <c r="C67" s="180"/>
      <c r="D67" s="185"/>
      <c r="E67" s="187"/>
      <c r="F67" s="185"/>
      <c r="G67" s="187"/>
      <c r="H67" s="180"/>
      <c r="I67" s="185"/>
      <c r="J67" s="187"/>
      <c r="K67" s="185"/>
      <c r="L67" s="187"/>
      <c r="M67" s="180"/>
      <c r="N67" s="185"/>
      <c r="O67" s="187"/>
      <c r="P67" s="185"/>
      <c r="Q67" s="187"/>
      <c r="R67" s="180"/>
      <c r="S67" s="185"/>
      <c r="T67" s="187"/>
      <c r="U67" s="185"/>
      <c r="V67" s="187"/>
      <c r="W67" s="180"/>
      <c r="X67" s="185"/>
      <c r="Y67" s="187"/>
      <c r="Z67" s="185"/>
      <c r="AA67" s="187"/>
      <c r="AB67" s="180"/>
      <c r="AC67" s="185"/>
      <c r="AD67" s="187"/>
      <c r="AE67" s="185"/>
      <c r="AF67" s="187"/>
      <c r="AG67" s="180"/>
      <c r="AH67" s="185"/>
      <c r="AI67" s="187"/>
      <c r="AJ67" s="185"/>
      <c r="AK67" s="187"/>
      <c r="AL67" s="180"/>
      <c r="AM67" s="185"/>
      <c r="AN67" s="187"/>
      <c r="AO67" s="185"/>
      <c r="AP67" s="187"/>
      <c r="AQ67" s="180"/>
      <c r="AR67" s="185"/>
      <c r="AS67" s="187"/>
      <c r="AT67" s="185"/>
      <c r="AU67" s="187"/>
      <c r="AV67" s="180"/>
      <c r="AW67" s="185"/>
      <c r="AX67" s="187"/>
      <c r="AY67" s="185"/>
      <c r="AZ67" s="187"/>
      <c r="BA67" s="180"/>
      <c r="BB67" s="185"/>
      <c r="BC67" s="187"/>
      <c r="BD67" s="185"/>
      <c r="BE67" s="187"/>
      <c r="BF67" s="180"/>
      <c r="BG67" s="185"/>
      <c r="BH67" s="187"/>
      <c r="BI67" s="185"/>
      <c r="BJ67" s="187"/>
      <c r="BK67" s="180"/>
      <c r="BL67" s="185"/>
      <c r="BM67" s="187"/>
      <c r="BN67" s="185"/>
      <c r="BO67" s="187"/>
      <c r="BP67" s="180"/>
      <c r="BQ67" s="185"/>
      <c r="BR67" s="187"/>
      <c r="BS67" s="185"/>
      <c r="BT67" s="187"/>
      <c r="BU67" s="180"/>
      <c r="BV67" s="185"/>
      <c r="BW67" s="187"/>
      <c r="BX67" s="185"/>
      <c r="BY67" s="187"/>
    </row>
    <row r="68" spans="3:77" ht="13.5" customHeight="1" x14ac:dyDescent="0.25">
      <c r="C68" s="180"/>
      <c r="D68" s="185"/>
      <c r="E68" s="187"/>
      <c r="F68" s="185"/>
      <c r="G68" s="187"/>
      <c r="H68" s="180"/>
      <c r="I68" s="185"/>
      <c r="J68" s="187"/>
      <c r="K68" s="185"/>
      <c r="L68" s="187"/>
      <c r="M68" s="180"/>
      <c r="N68" s="185"/>
      <c r="O68" s="187"/>
      <c r="P68" s="185"/>
      <c r="Q68" s="187"/>
      <c r="R68" s="180"/>
      <c r="S68" s="185"/>
      <c r="T68" s="187"/>
      <c r="U68" s="185"/>
      <c r="V68" s="187"/>
      <c r="W68" s="180"/>
      <c r="X68" s="185"/>
      <c r="Y68" s="187"/>
      <c r="Z68" s="185"/>
      <c r="AA68" s="187"/>
      <c r="AB68" s="180"/>
      <c r="AC68" s="185"/>
      <c r="AD68" s="187"/>
      <c r="AE68" s="185"/>
      <c r="AF68" s="187"/>
      <c r="AG68" s="180"/>
      <c r="AH68" s="185"/>
      <c r="AI68" s="187"/>
      <c r="AJ68" s="185"/>
      <c r="AK68" s="187"/>
      <c r="AL68" s="180"/>
      <c r="AM68" s="185"/>
      <c r="AN68" s="187"/>
      <c r="AO68" s="185"/>
      <c r="AP68" s="187"/>
      <c r="AQ68" s="180"/>
      <c r="AR68" s="185"/>
      <c r="AS68" s="187"/>
      <c r="AT68" s="185"/>
      <c r="AU68" s="187"/>
      <c r="AV68" s="180"/>
      <c r="AW68" s="185"/>
      <c r="AX68" s="187"/>
      <c r="AY68" s="185"/>
      <c r="AZ68" s="187"/>
      <c r="BA68" s="180"/>
      <c r="BB68" s="185"/>
      <c r="BC68" s="187"/>
      <c r="BD68" s="185"/>
      <c r="BE68" s="187"/>
      <c r="BF68" s="180"/>
      <c r="BG68" s="185"/>
      <c r="BH68" s="187"/>
      <c r="BI68" s="185"/>
      <c r="BJ68" s="187"/>
      <c r="BK68" s="180"/>
      <c r="BL68" s="185"/>
      <c r="BM68" s="187"/>
      <c r="BN68" s="185"/>
      <c r="BO68" s="187"/>
      <c r="BP68" s="180"/>
      <c r="BQ68" s="185"/>
      <c r="BR68" s="187"/>
      <c r="BS68" s="185"/>
      <c r="BT68" s="187"/>
      <c r="BU68" s="180"/>
      <c r="BV68" s="185"/>
      <c r="BW68" s="187"/>
      <c r="BX68" s="185"/>
      <c r="BY68" s="187"/>
    </row>
    <row r="69" spans="3:77" ht="13.5" customHeight="1" x14ac:dyDescent="0.25">
      <c r="C69" s="180"/>
      <c r="D69" s="185"/>
      <c r="E69" s="187"/>
      <c r="F69" s="185"/>
      <c r="G69" s="187"/>
      <c r="H69" s="180"/>
      <c r="I69" s="185"/>
      <c r="J69" s="187"/>
      <c r="K69" s="185"/>
      <c r="L69" s="187"/>
      <c r="M69" s="180"/>
      <c r="N69" s="185"/>
      <c r="O69" s="187"/>
      <c r="P69" s="185"/>
      <c r="Q69" s="187"/>
      <c r="R69" s="180"/>
      <c r="S69" s="185"/>
      <c r="T69" s="187"/>
      <c r="U69" s="185"/>
      <c r="V69" s="187"/>
      <c r="W69" s="180"/>
      <c r="X69" s="185"/>
      <c r="Y69" s="187"/>
      <c r="Z69" s="185"/>
      <c r="AA69" s="187"/>
      <c r="AB69" s="180"/>
      <c r="AC69" s="185"/>
      <c r="AD69" s="187"/>
      <c r="AE69" s="185"/>
      <c r="AF69" s="187"/>
      <c r="AG69" s="180"/>
      <c r="AH69" s="185"/>
      <c r="AI69" s="187"/>
      <c r="AJ69" s="185"/>
      <c r="AK69" s="187"/>
      <c r="AL69" s="180"/>
      <c r="AM69" s="185"/>
      <c r="AN69" s="187"/>
      <c r="AO69" s="185"/>
      <c r="AP69" s="187"/>
      <c r="AQ69" s="180"/>
      <c r="AR69" s="185"/>
      <c r="AS69" s="187"/>
      <c r="AT69" s="185"/>
      <c r="AU69" s="187"/>
      <c r="AV69" s="180"/>
      <c r="AW69" s="185"/>
      <c r="AX69" s="187"/>
      <c r="AY69" s="185"/>
      <c r="AZ69" s="187"/>
      <c r="BA69" s="180"/>
      <c r="BB69" s="185"/>
      <c r="BC69" s="187"/>
      <c r="BD69" s="185"/>
      <c r="BE69" s="187"/>
      <c r="BF69" s="180"/>
      <c r="BG69" s="185"/>
      <c r="BH69" s="187"/>
      <c r="BI69" s="185"/>
      <c r="BJ69" s="187"/>
      <c r="BK69" s="180"/>
      <c r="BL69" s="185"/>
      <c r="BM69" s="187"/>
      <c r="BN69" s="185"/>
      <c r="BO69" s="187"/>
      <c r="BP69" s="180"/>
      <c r="BQ69" s="185"/>
      <c r="BR69" s="187"/>
      <c r="BS69" s="185"/>
      <c r="BT69" s="187"/>
      <c r="BU69" s="180"/>
      <c r="BV69" s="185"/>
      <c r="BW69" s="187"/>
      <c r="BX69" s="185"/>
      <c r="BY69" s="187"/>
    </row>
    <row r="70" spans="3:77" ht="13.5" customHeight="1" x14ac:dyDescent="0.25">
      <c r="C70" s="180"/>
      <c r="D70" s="185"/>
      <c r="E70" s="187"/>
      <c r="F70" s="185"/>
      <c r="G70" s="187"/>
      <c r="H70" s="180"/>
      <c r="I70" s="185"/>
      <c r="J70" s="187"/>
      <c r="K70" s="185"/>
      <c r="L70" s="187"/>
      <c r="M70" s="180"/>
      <c r="N70" s="185"/>
      <c r="O70" s="187"/>
      <c r="P70" s="185"/>
      <c r="Q70" s="187"/>
      <c r="R70" s="180"/>
      <c r="S70" s="185"/>
      <c r="T70" s="187"/>
      <c r="U70" s="185"/>
      <c r="V70" s="187"/>
      <c r="W70" s="180"/>
      <c r="X70" s="185"/>
      <c r="Y70" s="187"/>
      <c r="Z70" s="185"/>
      <c r="AA70" s="187"/>
      <c r="AB70" s="180"/>
      <c r="AC70" s="185"/>
      <c r="AD70" s="187"/>
      <c r="AE70" s="185"/>
      <c r="AF70" s="187"/>
      <c r="AG70" s="180"/>
      <c r="AH70" s="185"/>
      <c r="AI70" s="187"/>
      <c r="AJ70" s="185"/>
      <c r="AK70" s="187"/>
      <c r="AL70" s="180"/>
      <c r="AM70" s="185"/>
      <c r="AN70" s="187"/>
      <c r="AO70" s="185"/>
      <c r="AP70" s="187"/>
      <c r="AQ70" s="180"/>
      <c r="AR70" s="185"/>
      <c r="AS70" s="187"/>
      <c r="AT70" s="185"/>
      <c r="AU70" s="187"/>
      <c r="AV70" s="180"/>
      <c r="AW70" s="185"/>
      <c r="AX70" s="187"/>
      <c r="AY70" s="185"/>
      <c r="AZ70" s="187"/>
      <c r="BA70" s="180"/>
      <c r="BB70" s="185"/>
      <c r="BC70" s="187"/>
      <c r="BD70" s="185"/>
      <c r="BE70" s="187"/>
      <c r="BF70" s="180"/>
      <c r="BG70" s="185"/>
      <c r="BH70" s="187"/>
      <c r="BI70" s="185"/>
      <c r="BJ70" s="187"/>
      <c r="BK70" s="180"/>
      <c r="BL70" s="185"/>
      <c r="BM70" s="187"/>
      <c r="BN70" s="185"/>
      <c r="BO70" s="187"/>
      <c r="BP70" s="180"/>
      <c r="BQ70" s="185"/>
      <c r="BR70" s="187"/>
      <c r="BS70" s="185"/>
      <c r="BT70" s="187"/>
      <c r="BU70" s="180"/>
      <c r="BV70" s="185"/>
      <c r="BW70" s="187"/>
      <c r="BX70" s="185"/>
      <c r="BY70" s="187"/>
    </row>
    <row r="71" spans="3:77" ht="13.5" customHeight="1" x14ac:dyDescent="0.25">
      <c r="C71" s="180"/>
      <c r="D71" s="185"/>
      <c r="E71" s="187"/>
      <c r="F71" s="185"/>
      <c r="G71" s="187"/>
      <c r="H71" s="180"/>
      <c r="I71" s="185"/>
      <c r="J71" s="187"/>
      <c r="K71" s="185"/>
      <c r="L71" s="187"/>
      <c r="M71" s="180"/>
      <c r="N71" s="185"/>
      <c r="O71" s="187"/>
      <c r="P71" s="185"/>
      <c r="Q71" s="187"/>
      <c r="R71" s="180"/>
      <c r="S71" s="185"/>
      <c r="T71" s="187"/>
      <c r="U71" s="185"/>
      <c r="V71" s="187"/>
      <c r="W71" s="180"/>
      <c r="X71" s="185"/>
      <c r="Y71" s="187"/>
      <c r="Z71" s="185"/>
      <c r="AA71" s="187"/>
      <c r="AB71" s="180"/>
      <c r="AC71" s="185"/>
      <c r="AD71" s="187"/>
      <c r="AE71" s="185"/>
      <c r="AF71" s="187"/>
      <c r="AG71" s="180"/>
      <c r="AH71" s="185"/>
      <c r="AI71" s="187"/>
      <c r="AJ71" s="185"/>
      <c r="AK71" s="187"/>
      <c r="AL71" s="180"/>
      <c r="AM71" s="185"/>
      <c r="AN71" s="187"/>
      <c r="AO71" s="185"/>
      <c r="AP71" s="187"/>
      <c r="AQ71" s="180"/>
      <c r="AR71" s="185"/>
      <c r="AS71" s="187"/>
      <c r="AT71" s="185"/>
      <c r="AU71" s="187"/>
      <c r="AV71" s="180"/>
      <c r="AW71" s="185"/>
      <c r="AX71" s="187"/>
      <c r="AY71" s="185"/>
      <c r="AZ71" s="187"/>
      <c r="BA71" s="180"/>
      <c r="BB71" s="185"/>
      <c r="BC71" s="187"/>
      <c r="BD71" s="185"/>
      <c r="BE71" s="187"/>
      <c r="BF71" s="180"/>
      <c r="BG71" s="185"/>
      <c r="BH71" s="187"/>
      <c r="BI71" s="185"/>
      <c r="BJ71" s="187"/>
      <c r="BK71" s="180"/>
      <c r="BL71" s="185"/>
      <c r="BM71" s="187"/>
      <c r="BN71" s="185"/>
      <c r="BO71" s="187"/>
      <c r="BP71" s="180"/>
      <c r="BQ71" s="185"/>
      <c r="BR71" s="187"/>
      <c r="BS71" s="185"/>
      <c r="BT71" s="187"/>
      <c r="BU71" s="180"/>
      <c r="BV71" s="185"/>
      <c r="BW71" s="187"/>
      <c r="BX71" s="185"/>
      <c r="BY71" s="187"/>
    </row>
    <row r="72" spans="3:77" ht="13.5" customHeight="1" x14ac:dyDescent="0.25">
      <c r="C72" s="180"/>
      <c r="D72" s="185"/>
      <c r="E72" s="187"/>
      <c r="F72" s="185"/>
      <c r="G72" s="187"/>
      <c r="H72" s="180"/>
      <c r="I72" s="185"/>
      <c r="J72" s="187"/>
      <c r="K72" s="185"/>
      <c r="L72" s="187"/>
      <c r="M72" s="180"/>
      <c r="N72" s="185"/>
      <c r="O72" s="187"/>
      <c r="P72" s="185"/>
      <c r="Q72" s="187"/>
      <c r="R72" s="180"/>
      <c r="S72" s="185"/>
      <c r="T72" s="187"/>
      <c r="U72" s="185"/>
      <c r="V72" s="187"/>
      <c r="W72" s="180"/>
      <c r="X72" s="185"/>
      <c r="Y72" s="187"/>
      <c r="Z72" s="185"/>
      <c r="AA72" s="187"/>
      <c r="AB72" s="180"/>
      <c r="AC72" s="185"/>
      <c r="AD72" s="187"/>
      <c r="AE72" s="185"/>
      <c r="AF72" s="187"/>
      <c r="AG72" s="180"/>
      <c r="AH72" s="185"/>
      <c r="AI72" s="187"/>
      <c r="AJ72" s="185"/>
      <c r="AK72" s="187"/>
      <c r="AL72" s="180"/>
      <c r="AM72" s="185"/>
      <c r="AN72" s="187"/>
      <c r="AO72" s="185"/>
      <c r="AP72" s="187"/>
      <c r="AQ72" s="180"/>
      <c r="AR72" s="185"/>
      <c r="AS72" s="187"/>
      <c r="AT72" s="185"/>
      <c r="AU72" s="187"/>
      <c r="AV72" s="180"/>
      <c r="AW72" s="185"/>
      <c r="AX72" s="187"/>
      <c r="AY72" s="185"/>
      <c r="AZ72" s="187"/>
      <c r="BA72" s="180"/>
      <c r="BB72" s="185"/>
      <c r="BC72" s="187"/>
      <c r="BD72" s="185"/>
      <c r="BE72" s="187"/>
      <c r="BF72" s="180"/>
      <c r="BG72" s="185"/>
      <c r="BH72" s="187"/>
      <c r="BI72" s="185"/>
      <c r="BJ72" s="187"/>
      <c r="BK72" s="180"/>
      <c r="BL72" s="185"/>
      <c r="BM72" s="187"/>
      <c r="BN72" s="185"/>
      <c r="BO72" s="187"/>
      <c r="BP72" s="180"/>
      <c r="BQ72" s="185"/>
      <c r="BR72" s="187"/>
      <c r="BS72" s="185"/>
      <c r="BT72" s="187"/>
      <c r="BU72" s="180"/>
      <c r="BV72" s="185"/>
      <c r="BW72" s="187"/>
      <c r="BX72" s="185"/>
      <c r="BY72" s="187"/>
    </row>
    <row r="73" spans="3:77" ht="13.5" customHeight="1" x14ac:dyDescent="0.25">
      <c r="C73" s="180"/>
      <c r="D73" s="185"/>
      <c r="E73" s="187"/>
      <c r="F73" s="185"/>
      <c r="G73" s="187"/>
      <c r="H73" s="180"/>
      <c r="I73" s="185"/>
      <c r="J73" s="187"/>
      <c r="K73" s="185"/>
      <c r="L73" s="187"/>
      <c r="M73" s="180"/>
      <c r="N73" s="185"/>
      <c r="O73" s="187"/>
      <c r="P73" s="185"/>
      <c r="Q73" s="187"/>
      <c r="R73" s="180"/>
      <c r="S73" s="185"/>
      <c r="T73" s="187"/>
      <c r="U73" s="185"/>
      <c r="V73" s="187"/>
      <c r="W73" s="180"/>
      <c r="X73" s="185"/>
      <c r="Y73" s="187"/>
      <c r="Z73" s="185"/>
      <c r="AA73" s="187"/>
      <c r="AB73" s="180"/>
      <c r="AC73" s="185"/>
      <c r="AD73" s="187"/>
      <c r="AE73" s="185"/>
      <c r="AF73" s="187"/>
      <c r="AG73" s="180"/>
      <c r="AH73" s="185"/>
      <c r="AI73" s="187"/>
      <c r="AJ73" s="185"/>
      <c r="AK73" s="187"/>
      <c r="AL73" s="180"/>
      <c r="AM73" s="185"/>
      <c r="AN73" s="187"/>
      <c r="AO73" s="185"/>
      <c r="AP73" s="187"/>
      <c r="AQ73" s="180"/>
      <c r="AR73" s="185"/>
      <c r="AS73" s="187"/>
      <c r="AT73" s="185"/>
      <c r="AU73" s="187"/>
      <c r="AV73" s="180"/>
      <c r="AW73" s="185"/>
      <c r="AX73" s="187"/>
      <c r="AY73" s="185"/>
      <c r="AZ73" s="187"/>
      <c r="BA73" s="180"/>
      <c r="BB73" s="185"/>
      <c r="BC73" s="187"/>
      <c r="BD73" s="185"/>
      <c r="BE73" s="187"/>
      <c r="BF73" s="180"/>
      <c r="BG73" s="185"/>
      <c r="BH73" s="187"/>
      <c r="BI73" s="185"/>
      <c r="BJ73" s="187"/>
      <c r="BK73" s="180"/>
      <c r="BL73" s="185"/>
      <c r="BM73" s="187"/>
      <c r="BN73" s="185"/>
      <c r="BO73" s="187"/>
      <c r="BP73" s="180"/>
      <c r="BQ73" s="185"/>
      <c r="BR73" s="187"/>
      <c r="BS73" s="185"/>
      <c r="BT73" s="187"/>
      <c r="BU73" s="180"/>
      <c r="BV73" s="185"/>
      <c r="BW73" s="187"/>
      <c r="BX73" s="185"/>
      <c r="BY73" s="187"/>
    </row>
    <row r="74" spans="3:77" ht="13.5" customHeight="1" x14ac:dyDescent="0.25">
      <c r="C74" s="180"/>
      <c r="D74" s="185"/>
      <c r="E74" s="187"/>
      <c r="F74" s="185"/>
      <c r="G74" s="187"/>
      <c r="H74" s="180"/>
      <c r="I74" s="185"/>
      <c r="J74" s="187"/>
      <c r="K74" s="185"/>
      <c r="L74" s="187"/>
      <c r="M74" s="180"/>
      <c r="N74" s="185"/>
      <c r="O74" s="187"/>
      <c r="P74" s="185"/>
      <c r="Q74" s="187"/>
      <c r="R74" s="180"/>
      <c r="S74" s="185"/>
      <c r="T74" s="187"/>
      <c r="U74" s="185"/>
      <c r="V74" s="187"/>
      <c r="W74" s="180"/>
      <c r="X74" s="185"/>
      <c r="Y74" s="187"/>
      <c r="Z74" s="185"/>
      <c r="AA74" s="187"/>
      <c r="AB74" s="180"/>
      <c r="AC74" s="185"/>
      <c r="AD74" s="187"/>
      <c r="AE74" s="185"/>
      <c r="AF74" s="187"/>
      <c r="AG74" s="180"/>
      <c r="AH74" s="185"/>
      <c r="AI74" s="187"/>
      <c r="AJ74" s="185"/>
      <c r="AK74" s="187"/>
      <c r="AL74" s="180"/>
      <c r="AM74" s="185"/>
      <c r="AN74" s="187"/>
      <c r="AO74" s="185"/>
      <c r="AP74" s="187"/>
      <c r="AQ74" s="180"/>
      <c r="AR74" s="185"/>
      <c r="AS74" s="187"/>
      <c r="AT74" s="185"/>
      <c r="AU74" s="187"/>
      <c r="AV74" s="180"/>
      <c r="AW74" s="185"/>
      <c r="AX74" s="187"/>
      <c r="AY74" s="185"/>
      <c r="AZ74" s="187"/>
      <c r="BA74" s="180"/>
      <c r="BB74" s="185"/>
      <c r="BC74" s="187"/>
      <c r="BD74" s="185"/>
      <c r="BE74" s="187"/>
      <c r="BF74" s="180"/>
      <c r="BG74" s="185"/>
      <c r="BH74" s="187"/>
      <c r="BI74" s="185"/>
      <c r="BJ74" s="187"/>
      <c r="BK74" s="180"/>
      <c r="BL74" s="185"/>
      <c r="BM74" s="187"/>
      <c r="BN74" s="185"/>
      <c r="BO74" s="187"/>
      <c r="BP74" s="180"/>
      <c r="BQ74" s="185"/>
      <c r="BR74" s="187"/>
      <c r="BS74" s="185"/>
      <c r="BT74" s="187"/>
      <c r="BU74" s="180"/>
      <c r="BV74" s="185"/>
      <c r="BW74" s="187"/>
      <c r="BX74" s="185"/>
      <c r="BY74" s="187"/>
    </row>
    <row r="75" spans="3:77" ht="13.5" customHeight="1" x14ac:dyDescent="0.25">
      <c r="C75" s="180"/>
      <c r="D75" s="185"/>
      <c r="E75" s="187"/>
      <c r="F75" s="185"/>
      <c r="G75" s="187"/>
      <c r="H75" s="180"/>
      <c r="I75" s="185"/>
      <c r="J75" s="187"/>
      <c r="K75" s="185"/>
      <c r="L75" s="187"/>
      <c r="M75" s="180"/>
      <c r="N75" s="185"/>
      <c r="O75" s="187"/>
      <c r="P75" s="185"/>
      <c r="Q75" s="187"/>
      <c r="R75" s="180"/>
      <c r="S75" s="185"/>
      <c r="T75" s="187"/>
      <c r="U75" s="185"/>
      <c r="V75" s="187"/>
      <c r="W75" s="180"/>
      <c r="X75" s="185"/>
      <c r="Y75" s="187"/>
      <c r="Z75" s="185"/>
      <c r="AA75" s="187"/>
      <c r="AB75" s="180"/>
      <c r="AC75" s="185"/>
      <c r="AD75" s="187"/>
      <c r="AE75" s="185"/>
      <c r="AF75" s="187"/>
      <c r="AG75" s="180"/>
      <c r="AH75" s="185"/>
      <c r="AI75" s="187"/>
      <c r="AJ75" s="185"/>
      <c r="AK75" s="187"/>
      <c r="AL75" s="180"/>
      <c r="AM75" s="185"/>
      <c r="AN75" s="187"/>
      <c r="AO75" s="185"/>
      <c r="AP75" s="187"/>
      <c r="AQ75" s="180"/>
      <c r="AR75" s="185"/>
      <c r="AS75" s="187"/>
      <c r="AT75" s="185"/>
      <c r="AU75" s="187"/>
      <c r="AV75" s="180"/>
      <c r="AW75" s="185"/>
      <c r="AX75" s="187"/>
      <c r="AY75" s="185"/>
      <c r="AZ75" s="187"/>
      <c r="BA75" s="180"/>
      <c r="BB75" s="185"/>
      <c r="BC75" s="187"/>
      <c r="BD75" s="185"/>
      <c r="BE75" s="187"/>
      <c r="BF75" s="180"/>
      <c r="BG75" s="185"/>
      <c r="BH75" s="187"/>
      <c r="BI75" s="185"/>
      <c r="BJ75" s="187"/>
      <c r="BK75" s="180"/>
      <c r="BL75" s="185"/>
      <c r="BM75" s="187"/>
      <c r="BN75" s="185"/>
      <c r="BO75" s="187"/>
      <c r="BP75" s="180"/>
      <c r="BQ75" s="185"/>
      <c r="BR75" s="187"/>
      <c r="BS75" s="185"/>
      <c r="BT75" s="187"/>
      <c r="BU75" s="180"/>
      <c r="BV75" s="185"/>
      <c r="BW75" s="187"/>
      <c r="BX75" s="185"/>
      <c r="BY75" s="187"/>
    </row>
    <row r="76" spans="3:77" ht="13.5" customHeight="1" x14ac:dyDescent="0.25">
      <c r="C76" s="180"/>
      <c r="D76" s="185"/>
      <c r="E76" s="187"/>
      <c r="F76" s="185"/>
      <c r="G76" s="187"/>
      <c r="H76" s="180"/>
      <c r="I76" s="185"/>
      <c r="J76" s="187"/>
      <c r="K76" s="185"/>
      <c r="L76" s="187"/>
      <c r="M76" s="180"/>
      <c r="N76" s="185"/>
      <c r="O76" s="187"/>
      <c r="P76" s="185"/>
      <c r="Q76" s="187"/>
      <c r="R76" s="180"/>
      <c r="S76" s="185"/>
      <c r="T76" s="187"/>
      <c r="U76" s="185"/>
      <c r="V76" s="187"/>
      <c r="W76" s="180"/>
      <c r="X76" s="185"/>
      <c r="Y76" s="187"/>
      <c r="Z76" s="185"/>
      <c r="AA76" s="187"/>
      <c r="AB76" s="180"/>
      <c r="AC76" s="185"/>
      <c r="AD76" s="187"/>
      <c r="AE76" s="185"/>
      <c r="AF76" s="187"/>
      <c r="AG76" s="180"/>
      <c r="AH76" s="185"/>
      <c r="AI76" s="187"/>
      <c r="AJ76" s="185"/>
      <c r="AK76" s="187"/>
      <c r="AL76" s="180"/>
      <c r="AM76" s="185"/>
      <c r="AN76" s="187"/>
      <c r="AO76" s="185"/>
      <c r="AP76" s="187"/>
      <c r="AQ76" s="180"/>
      <c r="AR76" s="185"/>
      <c r="AS76" s="187"/>
      <c r="AT76" s="185"/>
      <c r="AU76" s="187"/>
      <c r="AV76" s="180"/>
      <c r="AW76" s="185"/>
      <c r="AX76" s="187"/>
      <c r="AY76" s="185"/>
      <c r="AZ76" s="187"/>
      <c r="BA76" s="180"/>
      <c r="BB76" s="185"/>
      <c r="BC76" s="187"/>
      <c r="BD76" s="185"/>
      <c r="BE76" s="187"/>
      <c r="BF76" s="180"/>
      <c r="BG76" s="185"/>
      <c r="BH76" s="187"/>
      <c r="BI76" s="185"/>
      <c r="BJ76" s="187"/>
      <c r="BK76" s="180"/>
      <c r="BL76" s="185"/>
      <c r="BM76" s="187"/>
      <c r="BN76" s="185"/>
      <c r="BO76" s="187"/>
      <c r="BP76" s="180"/>
      <c r="BQ76" s="185"/>
      <c r="BR76" s="187"/>
      <c r="BS76" s="185"/>
      <c r="BT76" s="187"/>
      <c r="BU76" s="180"/>
      <c r="BV76" s="185"/>
      <c r="BW76" s="187"/>
      <c r="BX76" s="185"/>
      <c r="BY76" s="187"/>
    </row>
    <row r="77" spans="3:77" ht="13.5" customHeight="1" x14ac:dyDescent="0.25">
      <c r="C77" s="180"/>
      <c r="D77" s="185"/>
      <c r="E77" s="187"/>
      <c r="F77" s="185"/>
      <c r="G77" s="187"/>
      <c r="H77" s="180"/>
      <c r="I77" s="185"/>
      <c r="J77" s="187"/>
      <c r="K77" s="185"/>
      <c r="L77" s="187"/>
      <c r="M77" s="180"/>
      <c r="N77" s="185"/>
      <c r="O77" s="187"/>
      <c r="P77" s="185"/>
      <c r="Q77" s="187"/>
      <c r="R77" s="180"/>
      <c r="S77" s="185"/>
      <c r="T77" s="187"/>
      <c r="U77" s="185"/>
      <c r="V77" s="187"/>
      <c r="W77" s="180"/>
      <c r="X77" s="185"/>
      <c r="Y77" s="187"/>
      <c r="Z77" s="185"/>
      <c r="AA77" s="187"/>
      <c r="AB77" s="180"/>
      <c r="AC77" s="185"/>
      <c r="AD77" s="187"/>
      <c r="AE77" s="185"/>
      <c r="AF77" s="187"/>
      <c r="AG77" s="180"/>
      <c r="AH77" s="185"/>
      <c r="AI77" s="187"/>
      <c r="AJ77" s="185"/>
      <c r="AK77" s="187"/>
      <c r="AL77" s="180"/>
      <c r="AM77" s="185"/>
      <c r="AN77" s="187"/>
      <c r="AO77" s="185"/>
      <c r="AP77" s="187"/>
      <c r="AQ77" s="180"/>
      <c r="AR77" s="185"/>
      <c r="AS77" s="187"/>
      <c r="AT77" s="185"/>
      <c r="AU77" s="187"/>
      <c r="AV77" s="180"/>
      <c r="AW77" s="185"/>
      <c r="AX77" s="187"/>
      <c r="AY77" s="185"/>
      <c r="AZ77" s="187"/>
      <c r="BA77" s="180"/>
      <c r="BB77" s="185"/>
      <c r="BC77" s="187"/>
      <c r="BD77" s="185"/>
      <c r="BE77" s="187"/>
      <c r="BF77" s="180"/>
      <c r="BG77" s="185"/>
      <c r="BH77" s="187"/>
      <c r="BI77" s="185"/>
      <c r="BJ77" s="187"/>
      <c r="BK77" s="180"/>
      <c r="BL77" s="185"/>
      <c r="BM77" s="187"/>
      <c r="BN77" s="185"/>
      <c r="BO77" s="187"/>
      <c r="BP77" s="180"/>
      <c r="BQ77" s="185"/>
      <c r="BR77" s="187"/>
      <c r="BS77" s="185"/>
      <c r="BT77" s="187"/>
      <c r="BU77" s="180"/>
      <c r="BV77" s="185"/>
      <c r="BW77" s="187"/>
      <c r="BX77" s="185"/>
      <c r="BY77" s="187"/>
    </row>
    <row r="78" spans="3:77" ht="13.5" customHeight="1" x14ac:dyDescent="0.25">
      <c r="C78" s="180"/>
      <c r="D78" s="185"/>
      <c r="E78" s="187"/>
      <c r="F78" s="185"/>
      <c r="G78" s="187"/>
      <c r="H78" s="180"/>
      <c r="I78" s="185"/>
      <c r="J78" s="187"/>
      <c r="K78" s="185"/>
      <c r="L78" s="187"/>
      <c r="M78" s="180"/>
      <c r="N78" s="185"/>
      <c r="O78" s="187"/>
      <c r="P78" s="185"/>
      <c r="Q78" s="187"/>
      <c r="R78" s="180"/>
      <c r="S78" s="185"/>
      <c r="T78" s="187"/>
      <c r="U78" s="185"/>
      <c r="V78" s="187"/>
      <c r="W78" s="180"/>
      <c r="X78" s="185"/>
      <c r="Y78" s="187"/>
      <c r="Z78" s="185"/>
      <c r="AA78" s="187"/>
      <c r="AB78" s="180"/>
      <c r="AC78" s="185"/>
      <c r="AD78" s="187"/>
      <c r="AE78" s="185"/>
      <c r="AF78" s="187"/>
      <c r="AG78" s="180"/>
      <c r="AH78" s="185"/>
      <c r="AI78" s="187"/>
      <c r="AJ78" s="185"/>
      <c r="AK78" s="187"/>
      <c r="AL78" s="180"/>
      <c r="AM78" s="185"/>
      <c r="AN78" s="187"/>
      <c r="AO78" s="185"/>
      <c r="AP78" s="187"/>
      <c r="AQ78" s="180"/>
      <c r="AR78" s="185"/>
      <c r="AS78" s="187"/>
      <c r="AT78" s="185"/>
      <c r="AU78" s="187"/>
      <c r="AV78" s="180"/>
      <c r="AW78" s="185"/>
      <c r="AX78" s="187"/>
      <c r="AY78" s="185"/>
      <c r="AZ78" s="187"/>
      <c r="BA78" s="180"/>
      <c r="BB78" s="185"/>
      <c r="BC78" s="187"/>
      <c r="BD78" s="185"/>
      <c r="BE78" s="187"/>
      <c r="BF78" s="180"/>
      <c r="BG78" s="185"/>
      <c r="BH78" s="187"/>
      <c r="BI78" s="185"/>
      <c r="BJ78" s="187"/>
      <c r="BK78" s="180"/>
      <c r="BL78" s="185"/>
      <c r="BM78" s="187"/>
      <c r="BN78" s="185"/>
      <c r="BO78" s="187"/>
      <c r="BP78" s="180"/>
      <c r="BQ78" s="185"/>
      <c r="BR78" s="187"/>
      <c r="BS78" s="185"/>
      <c r="BT78" s="187"/>
      <c r="BU78" s="180"/>
      <c r="BV78" s="185"/>
      <c r="BW78" s="187"/>
      <c r="BX78" s="185"/>
      <c r="BY78" s="187"/>
    </row>
    <row r="79" spans="3:77" ht="13.5" customHeight="1" x14ac:dyDescent="0.25">
      <c r="C79" s="180"/>
      <c r="D79" s="185"/>
      <c r="E79" s="187"/>
      <c r="F79" s="185"/>
      <c r="G79" s="187"/>
      <c r="H79" s="180"/>
      <c r="I79" s="185"/>
      <c r="J79" s="187"/>
      <c r="K79" s="185"/>
      <c r="L79" s="187"/>
      <c r="M79" s="180"/>
      <c r="N79" s="185"/>
      <c r="O79" s="187"/>
      <c r="P79" s="185"/>
      <c r="Q79" s="187"/>
      <c r="R79" s="180"/>
      <c r="S79" s="185"/>
      <c r="T79" s="187"/>
      <c r="U79" s="185"/>
      <c r="V79" s="187"/>
      <c r="W79" s="180"/>
      <c r="X79" s="185"/>
      <c r="Y79" s="187"/>
      <c r="Z79" s="185"/>
      <c r="AA79" s="187"/>
      <c r="AB79" s="180"/>
      <c r="AC79" s="185"/>
      <c r="AD79" s="187"/>
      <c r="AE79" s="185"/>
      <c r="AF79" s="187"/>
      <c r="AG79" s="180"/>
      <c r="AH79" s="185"/>
      <c r="AI79" s="187"/>
      <c r="AJ79" s="185"/>
      <c r="AK79" s="187"/>
      <c r="AL79" s="180"/>
      <c r="AM79" s="185"/>
      <c r="AN79" s="187"/>
      <c r="AO79" s="185"/>
      <c r="AP79" s="187"/>
      <c r="AQ79" s="180"/>
      <c r="AR79" s="185"/>
      <c r="AS79" s="187"/>
      <c r="AT79" s="185"/>
      <c r="AU79" s="187"/>
      <c r="AV79" s="180"/>
      <c r="AW79" s="185"/>
      <c r="AX79" s="187"/>
      <c r="AY79" s="185"/>
      <c r="AZ79" s="187"/>
      <c r="BA79" s="180"/>
      <c r="BB79" s="185"/>
      <c r="BC79" s="187"/>
      <c r="BD79" s="185"/>
      <c r="BE79" s="187"/>
      <c r="BF79" s="180"/>
      <c r="BG79" s="185"/>
      <c r="BH79" s="187"/>
      <c r="BI79" s="185"/>
      <c r="BJ79" s="187"/>
      <c r="BK79" s="180"/>
      <c r="BL79" s="185"/>
      <c r="BM79" s="187"/>
      <c r="BN79" s="185"/>
      <c r="BO79" s="187"/>
      <c r="BP79" s="180"/>
      <c r="BQ79" s="185"/>
      <c r="BR79" s="187"/>
      <c r="BS79" s="185"/>
      <c r="BT79" s="187"/>
      <c r="BU79" s="180"/>
      <c r="BV79" s="185"/>
      <c r="BW79" s="187"/>
      <c r="BX79" s="185"/>
      <c r="BY79" s="187"/>
    </row>
    <row r="80" spans="3:77" ht="13.5" customHeight="1" x14ac:dyDescent="0.25">
      <c r="C80" s="180"/>
      <c r="D80" s="185"/>
      <c r="E80" s="187"/>
      <c r="F80" s="185"/>
      <c r="G80" s="187"/>
      <c r="H80" s="180"/>
      <c r="I80" s="185"/>
      <c r="J80" s="187"/>
      <c r="K80" s="185"/>
      <c r="L80" s="187"/>
      <c r="M80" s="180"/>
      <c r="N80" s="185"/>
      <c r="O80" s="187"/>
      <c r="P80" s="185"/>
      <c r="Q80" s="187"/>
      <c r="R80" s="180"/>
      <c r="S80" s="185"/>
      <c r="T80" s="187"/>
      <c r="U80" s="185"/>
      <c r="V80" s="187"/>
      <c r="W80" s="180"/>
      <c r="X80" s="185"/>
      <c r="Y80" s="187"/>
      <c r="Z80" s="185"/>
      <c r="AA80" s="187"/>
      <c r="AB80" s="180"/>
      <c r="AC80" s="185"/>
      <c r="AD80" s="187"/>
      <c r="AE80" s="185"/>
      <c r="AF80" s="187"/>
      <c r="AG80" s="180"/>
      <c r="AH80" s="185"/>
      <c r="AI80" s="187"/>
      <c r="AJ80" s="185"/>
      <c r="AK80" s="187"/>
      <c r="AL80" s="180"/>
      <c r="AM80" s="185"/>
      <c r="AN80" s="187"/>
      <c r="AO80" s="185"/>
      <c r="AP80" s="187"/>
      <c r="AQ80" s="180"/>
      <c r="AR80" s="185"/>
      <c r="AS80" s="187"/>
      <c r="AT80" s="185"/>
      <c r="AU80" s="187"/>
      <c r="AV80" s="180"/>
      <c r="AW80" s="185"/>
      <c r="AX80" s="187"/>
      <c r="AY80" s="185"/>
      <c r="AZ80" s="187"/>
      <c r="BA80" s="180"/>
      <c r="BB80" s="185"/>
      <c r="BC80" s="187"/>
      <c r="BD80" s="185"/>
      <c r="BE80" s="187"/>
      <c r="BF80" s="180"/>
      <c r="BG80" s="185"/>
      <c r="BH80" s="187"/>
      <c r="BI80" s="185"/>
      <c r="BJ80" s="187"/>
      <c r="BK80" s="180"/>
      <c r="BL80" s="185"/>
      <c r="BM80" s="187"/>
      <c r="BN80" s="185"/>
      <c r="BO80" s="187"/>
      <c r="BP80" s="180"/>
      <c r="BQ80" s="185"/>
      <c r="BR80" s="187"/>
      <c r="BS80" s="185"/>
      <c r="BT80" s="187"/>
      <c r="BU80" s="180"/>
      <c r="BV80" s="185"/>
      <c r="BW80" s="187"/>
      <c r="BX80" s="185"/>
      <c r="BY80" s="187"/>
    </row>
    <row r="81" spans="3:77" ht="13.5" customHeight="1" x14ac:dyDescent="0.25">
      <c r="C81" s="180"/>
      <c r="D81" s="185"/>
      <c r="E81" s="187"/>
      <c r="F81" s="185"/>
      <c r="G81" s="187"/>
      <c r="H81" s="180"/>
      <c r="I81" s="185"/>
      <c r="J81" s="187"/>
      <c r="K81" s="185"/>
      <c r="L81" s="187"/>
      <c r="M81" s="180"/>
      <c r="N81" s="185"/>
      <c r="O81" s="187"/>
      <c r="P81" s="185"/>
      <c r="Q81" s="187"/>
      <c r="R81" s="180"/>
      <c r="S81" s="185"/>
      <c r="T81" s="187"/>
      <c r="U81" s="185"/>
      <c r="V81" s="187"/>
      <c r="W81" s="180"/>
      <c r="X81" s="185"/>
      <c r="Y81" s="187"/>
      <c r="Z81" s="185"/>
      <c r="AA81" s="187"/>
      <c r="AB81" s="180"/>
      <c r="AC81" s="185"/>
      <c r="AD81" s="187"/>
      <c r="AE81" s="185"/>
      <c r="AF81" s="187"/>
      <c r="AG81" s="180"/>
      <c r="AH81" s="185"/>
      <c r="AI81" s="187"/>
      <c r="AJ81" s="185"/>
      <c r="AK81" s="187"/>
      <c r="AL81" s="180"/>
      <c r="AM81" s="185"/>
      <c r="AN81" s="187"/>
      <c r="AO81" s="185"/>
      <c r="AP81" s="187"/>
      <c r="AQ81" s="180"/>
      <c r="AR81" s="185"/>
      <c r="AS81" s="187"/>
      <c r="AT81" s="185"/>
      <c r="AU81" s="187"/>
      <c r="AV81" s="180"/>
      <c r="AW81" s="185"/>
      <c r="AX81" s="187"/>
      <c r="AY81" s="185"/>
      <c r="AZ81" s="187"/>
      <c r="BA81" s="180"/>
      <c r="BB81" s="185"/>
      <c r="BC81" s="187"/>
      <c r="BD81" s="185"/>
      <c r="BE81" s="187"/>
      <c r="BF81" s="180"/>
      <c r="BG81" s="185"/>
      <c r="BH81" s="187"/>
      <c r="BI81" s="185"/>
      <c r="BJ81" s="187"/>
      <c r="BK81" s="180"/>
      <c r="BL81" s="185"/>
      <c r="BM81" s="187"/>
      <c r="BN81" s="185"/>
      <c r="BO81" s="187"/>
      <c r="BP81" s="180"/>
      <c r="BQ81" s="185"/>
      <c r="BR81" s="187"/>
      <c r="BS81" s="185"/>
      <c r="BT81" s="187"/>
      <c r="BU81" s="180"/>
      <c r="BV81" s="185"/>
      <c r="BW81" s="187"/>
      <c r="BX81" s="185"/>
      <c r="BY81" s="187"/>
    </row>
    <row r="82" spans="3:77" ht="13.5" customHeight="1" x14ac:dyDescent="0.25">
      <c r="C82" s="180"/>
      <c r="D82" s="185"/>
      <c r="E82" s="187"/>
      <c r="F82" s="185"/>
      <c r="G82" s="187"/>
      <c r="H82" s="180"/>
      <c r="I82" s="185"/>
      <c r="J82" s="187"/>
      <c r="K82" s="185"/>
      <c r="L82" s="187"/>
      <c r="M82" s="180"/>
      <c r="N82" s="185"/>
      <c r="O82" s="187"/>
      <c r="P82" s="185"/>
      <c r="Q82" s="187"/>
      <c r="R82" s="180"/>
      <c r="S82" s="185"/>
      <c r="T82" s="187"/>
      <c r="U82" s="185"/>
      <c r="V82" s="187"/>
      <c r="W82" s="180"/>
      <c r="X82" s="185"/>
      <c r="Y82" s="187"/>
      <c r="Z82" s="185"/>
      <c r="AA82" s="187"/>
      <c r="AB82" s="180"/>
      <c r="AC82" s="185"/>
      <c r="AD82" s="187"/>
      <c r="AE82" s="185"/>
      <c r="AF82" s="187"/>
      <c r="AG82" s="180"/>
      <c r="AH82" s="185"/>
      <c r="AI82" s="187"/>
      <c r="AJ82" s="185"/>
      <c r="AK82" s="187"/>
      <c r="AL82" s="180"/>
      <c r="AM82" s="185"/>
      <c r="AN82" s="187"/>
      <c r="AO82" s="185"/>
      <c r="AP82" s="187"/>
      <c r="AQ82" s="180"/>
      <c r="AR82" s="185"/>
      <c r="AS82" s="187"/>
      <c r="AT82" s="185"/>
      <c r="AU82" s="187"/>
      <c r="AV82" s="180"/>
      <c r="AW82" s="185"/>
      <c r="AX82" s="187"/>
      <c r="AY82" s="185"/>
      <c r="AZ82" s="187"/>
      <c r="BA82" s="180"/>
      <c r="BB82" s="185"/>
      <c r="BC82" s="187"/>
      <c r="BD82" s="185"/>
      <c r="BE82" s="187"/>
      <c r="BF82" s="180"/>
      <c r="BG82" s="185"/>
      <c r="BH82" s="187"/>
      <c r="BI82" s="185"/>
      <c r="BJ82" s="187"/>
      <c r="BK82" s="180"/>
      <c r="BL82" s="185"/>
      <c r="BM82" s="187"/>
      <c r="BN82" s="185"/>
      <c r="BO82" s="187"/>
      <c r="BP82" s="180"/>
      <c r="BQ82" s="185"/>
      <c r="BR82" s="187"/>
      <c r="BS82" s="185"/>
      <c r="BT82" s="187"/>
      <c r="BU82" s="180"/>
      <c r="BV82" s="185"/>
      <c r="BW82" s="187"/>
      <c r="BX82" s="185"/>
      <c r="BY82" s="187"/>
    </row>
    <row r="83" spans="3:77" ht="13.5" customHeight="1" x14ac:dyDescent="0.25">
      <c r="C83" s="180"/>
      <c r="D83" s="185"/>
      <c r="E83" s="187"/>
      <c r="F83" s="185"/>
      <c r="G83" s="187"/>
      <c r="H83" s="180"/>
      <c r="I83" s="185"/>
      <c r="J83" s="187"/>
      <c r="K83" s="185"/>
      <c r="L83" s="187"/>
      <c r="M83" s="180"/>
      <c r="N83" s="185"/>
      <c r="O83" s="187"/>
      <c r="P83" s="185"/>
      <c r="Q83" s="187"/>
      <c r="R83" s="180"/>
      <c r="S83" s="185"/>
      <c r="T83" s="187"/>
      <c r="U83" s="185"/>
      <c r="V83" s="187"/>
      <c r="W83" s="180"/>
      <c r="X83" s="185"/>
      <c r="Y83" s="187"/>
      <c r="Z83" s="185"/>
      <c r="AA83" s="187"/>
      <c r="AB83" s="180"/>
      <c r="AC83" s="185"/>
      <c r="AD83" s="187"/>
      <c r="AE83" s="185"/>
      <c r="AF83" s="187"/>
      <c r="AG83" s="180"/>
      <c r="AH83" s="185"/>
      <c r="AI83" s="187"/>
      <c r="AJ83" s="185"/>
      <c r="AK83" s="187"/>
      <c r="AL83" s="180"/>
      <c r="AM83" s="185"/>
      <c r="AN83" s="187"/>
      <c r="AO83" s="185"/>
      <c r="AP83" s="187"/>
      <c r="AQ83" s="180"/>
      <c r="AR83" s="185"/>
      <c r="AS83" s="187"/>
      <c r="AT83" s="185"/>
      <c r="AU83" s="187"/>
      <c r="AV83" s="180"/>
      <c r="AW83" s="185"/>
      <c r="AX83" s="187"/>
      <c r="AY83" s="185"/>
      <c r="AZ83" s="187"/>
      <c r="BA83" s="180"/>
      <c r="BB83" s="185"/>
      <c r="BC83" s="187"/>
      <c r="BD83" s="185"/>
      <c r="BE83" s="187"/>
      <c r="BF83" s="180"/>
      <c r="BG83" s="185"/>
      <c r="BH83" s="187"/>
      <c r="BI83" s="185"/>
      <c r="BJ83" s="187"/>
      <c r="BK83" s="180"/>
      <c r="BL83" s="185"/>
      <c r="BM83" s="187"/>
      <c r="BN83" s="185"/>
      <c r="BO83" s="187"/>
      <c r="BP83" s="180"/>
      <c r="BQ83" s="185"/>
      <c r="BR83" s="187"/>
      <c r="BS83" s="185"/>
      <c r="BT83" s="187"/>
      <c r="BU83" s="180"/>
      <c r="BV83" s="185"/>
      <c r="BW83" s="187"/>
      <c r="BX83" s="185"/>
      <c r="BY83" s="187"/>
    </row>
    <row r="84" spans="3:77" ht="13.5" customHeight="1" x14ac:dyDescent="0.25">
      <c r="C84" s="180"/>
      <c r="D84" s="185"/>
      <c r="E84" s="187"/>
      <c r="F84" s="185"/>
      <c r="G84" s="187"/>
      <c r="H84" s="180"/>
      <c r="I84" s="185"/>
      <c r="J84" s="187"/>
      <c r="K84" s="185"/>
      <c r="L84" s="187"/>
      <c r="M84" s="180"/>
      <c r="N84" s="185"/>
      <c r="O84" s="187"/>
      <c r="P84" s="185"/>
      <c r="Q84" s="187"/>
      <c r="R84" s="180"/>
      <c r="S84" s="185"/>
      <c r="T84" s="187"/>
      <c r="U84" s="185"/>
      <c r="V84" s="187"/>
      <c r="W84" s="180"/>
      <c r="X84" s="185"/>
      <c r="Y84" s="187"/>
      <c r="Z84" s="185"/>
      <c r="AA84" s="187"/>
      <c r="AB84" s="180"/>
      <c r="AC84" s="185"/>
      <c r="AD84" s="187"/>
      <c r="AE84" s="185"/>
      <c r="AF84" s="187"/>
      <c r="AG84" s="180"/>
      <c r="AH84" s="185"/>
      <c r="AI84" s="187"/>
      <c r="AJ84" s="185"/>
      <c r="AK84" s="187"/>
      <c r="AL84" s="180"/>
      <c r="AM84" s="185"/>
      <c r="AN84" s="187"/>
      <c r="AO84" s="185"/>
      <c r="AP84" s="187"/>
      <c r="AQ84" s="180"/>
      <c r="AR84" s="185"/>
      <c r="AS84" s="187"/>
      <c r="AT84" s="185"/>
      <c r="AU84" s="187"/>
      <c r="AV84" s="180"/>
      <c r="AW84" s="185"/>
      <c r="AX84" s="187"/>
      <c r="AY84" s="185"/>
      <c r="AZ84" s="187"/>
      <c r="BA84" s="180"/>
      <c r="BB84" s="185"/>
      <c r="BC84" s="187"/>
      <c r="BD84" s="185"/>
      <c r="BE84" s="187"/>
      <c r="BF84" s="180"/>
      <c r="BG84" s="185"/>
      <c r="BH84" s="187"/>
      <c r="BI84" s="185"/>
      <c r="BJ84" s="187"/>
      <c r="BK84" s="180"/>
      <c r="BL84" s="185"/>
      <c r="BM84" s="187"/>
      <c r="BN84" s="185"/>
      <c r="BO84" s="187"/>
      <c r="BP84" s="180"/>
      <c r="BQ84" s="185"/>
      <c r="BR84" s="187"/>
      <c r="BS84" s="185"/>
      <c r="BT84" s="187"/>
      <c r="BU84" s="180"/>
      <c r="BV84" s="185"/>
      <c r="BW84" s="187"/>
      <c r="BX84" s="185"/>
      <c r="BY84" s="187"/>
    </row>
    <row r="85" spans="3:77" ht="13.5" customHeight="1" x14ac:dyDescent="0.25">
      <c r="C85" s="180"/>
      <c r="D85" s="185"/>
      <c r="E85" s="187"/>
      <c r="F85" s="185"/>
      <c r="G85" s="187"/>
      <c r="H85" s="180"/>
      <c r="I85" s="185"/>
      <c r="J85" s="187"/>
      <c r="K85" s="185"/>
      <c r="L85" s="187"/>
      <c r="M85" s="180"/>
      <c r="N85" s="185"/>
      <c r="O85" s="187"/>
      <c r="P85" s="185"/>
      <c r="Q85" s="187"/>
      <c r="R85" s="180"/>
      <c r="S85" s="185"/>
      <c r="T85" s="187"/>
      <c r="U85" s="185"/>
      <c r="V85" s="187"/>
      <c r="W85" s="180"/>
      <c r="X85" s="185"/>
      <c r="Y85" s="187"/>
      <c r="Z85" s="185"/>
      <c r="AA85" s="187"/>
      <c r="AB85" s="180"/>
      <c r="AC85" s="185"/>
      <c r="AD85" s="187"/>
      <c r="AE85" s="185"/>
      <c r="AF85" s="187"/>
      <c r="AG85" s="180"/>
      <c r="AH85" s="185"/>
      <c r="AI85" s="187"/>
      <c r="AJ85" s="185"/>
      <c r="AK85" s="187"/>
      <c r="AL85" s="180"/>
      <c r="AM85" s="185"/>
      <c r="AN85" s="187"/>
      <c r="AO85" s="185"/>
      <c r="AP85" s="187"/>
      <c r="AQ85" s="180"/>
      <c r="AR85" s="185"/>
      <c r="AS85" s="187"/>
      <c r="AT85" s="185"/>
      <c r="AU85" s="187"/>
      <c r="AV85" s="180"/>
      <c r="AW85" s="185"/>
      <c r="AX85" s="187"/>
      <c r="AY85" s="185"/>
      <c r="AZ85" s="187"/>
      <c r="BA85" s="180"/>
      <c r="BB85" s="185"/>
      <c r="BC85" s="187"/>
      <c r="BD85" s="185"/>
      <c r="BE85" s="187"/>
      <c r="BF85" s="180"/>
      <c r="BG85" s="185"/>
      <c r="BH85" s="187"/>
      <c r="BI85" s="185"/>
      <c r="BJ85" s="187"/>
      <c r="BK85" s="180"/>
      <c r="BL85" s="185"/>
      <c r="BM85" s="187"/>
      <c r="BN85" s="185"/>
      <c r="BO85" s="187"/>
      <c r="BP85" s="180"/>
      <c r="BQ85" s="185"/>
      <c r="BR85" s="187"/>
      <c r="BS85" s="185"/>
      <c r="BT85" s="187"/>
      <c r="BU85" s="180"/>
      <c r="BV85" s="185"/>
      <c r="BW85" s="187"/>
      <c r="BX85" s="185"/>
      <c r="BY85" s="187"/>
    </row>
    <row r="86" spans="3:77" ht="13.5" customHeight="1" x14ac:dyDescent="0.25">
      <c r="C86" s="180"/>
      <c r="D86" s="185"/>
      <c r="E86" s="187"/>
      <c r="F86" s="185"/>
      <c r="G86" s="187"/>
      <c r="H86" s="180"/>
      <c r="I86" s="185"/>
      <c r="J86" s="187"/>
      <c r="K86" s="185"/>
      <c r="L86" s="187"/>
      <c r="M86" s="180"/>
      <c r="N86" s="185"/>
      <c r="O86" s="187"/>
      <c r="P86" s="185"/>
      <c r="Q86" s="187"/>
      <c r="R86" s="180"/>
      <c r="S86" s="185"/>
      <c r="T86" s="187"/>
      <c r="U86" s="185"/>
      <c r="V86" s="187"/>
      <c r="W86" s="180"/>
      <c r="X86" s="185"/>
      <c r="Y86" s="187"/>
      <c r="Z86" s="185"/>
      <c r="AA86" s="187"/>
      <c r="AB86" s="180"/>
      <c r="AC86" s="185"/>
      <c r="AD86" s="187"/>
      <c r="AE86" s="185"/>
      <c r="AF86" s="187"/>
      <c r="AG86" s="180"/>
      <c r="AH86" s="185"/>
      <c r="AI86" s="187"/>
      <c r="AJ86" s="185"/>
      <c r="AK86" s="187"/>
      <c r="AL86" s="180"/>
      <c r="AM86" s="185"/>
      <c r="AN86" s="187"/>
      <c r="AO86" s="185"/>
      <c r="AP86" s="187"/>
      <c r="AQ86" s="180"/>
      <c r="AR86" s="185"/>
      <c r="AS86" s="187"/>
      <c r="AT86" s="185"/>
      <c r="AU86" s="187"/>
      <c r="AV86" s="180"/>
      <c r="AW86" s="185"/>
      <c r="AX86" s="187"/>
      <c r="AY86" s="185"/>
      <c r="AZ86" s="187"/>
      <c r="BA86" s="180"/>
      <c r="BB86" s="185"/>
      <c r="BC86" s="187"/>
      <c r="BD86" s="185"/>
      <c r="BE86" s="187"/>
      <c r="BF86" s="180"/>
      <c r="BG86" s="185"/>
      <c r="BH86" s="187"/>
      <c r="BI86" s="185"/>
      <c r="BJ86" s="187"/>
      <c r="BK86" s="180"/>
      <c r="BL86" s="185"/>
      <c r="BM86" s="187"/>
      <c r="BN86" s="185"/>
      <c r="BO86" s="187"/>
      <c r="BP86" s="180"/>
      <c r="BQ86" s="185"/>
      <c r="BR86" s="187"/>
      <c r="BS86" s="185"/>
      <c r="BT86" s="187"/>
      <c r="BU86" s="180"/>
      <c r="BV86" s="185"/>
      <c r="BW86" s="187"/>
      <c r="BX86" s="185"/>
      <c r="BY86" s="187"/>
    </row>
    <row r="87" spans="3:77" ht="13.5" customHeight="1" x14ac:dyDescent="0.25">
      <c r="C87" s="180"/>
      <c r="D87" s="185"/>
      <c r="E87" s="187"/>
      <c r="F87" s="185"/>
      <c r="G87" s="187"/>
      <c r="H87" s="180"/>
      <c r="I87" s="185"/>
      <c r="J87" s="187"/>
      <c r="K87" s="185"/>
      <c r="L87" s="187"/>
      <c r="M87" s="180"/>
      <c r="N87" s="185"/>
      <c r="O87" s="187"/>
      <c r="P87" s="185"/>
      <c r="Q87" s="187"/>
      <c r="R87" s="180"/>
      <c r="S87" s="185"/>
      <c r="T87" s="187"/>
      <c r="U87" s="185"/>
      <c r="V87" s="187"/>
      <c r="W87" s="180"/>
      <c r="X87" s="185"/>
      <c r="Y87" s="187"/>
      <c r="Z87" s="185"/>
      <c r="AA87" s="187"/>
      <c r="AB87" s="180"/>
      <c r="AC87" s="185"/>
      <c r="AD87" s="187"/>
      <c r="AE87" s="185"/>
      <c r="AF87" s="187"/>
      <c r="AG87" s="180"/>
      <c r="AH87" s="185"/>
      <c r="AI87" s="187"/>
      <c r="AJ87" s="185"/>
      <c r="AK87" s="187"/>
      <c r="AL87" s="180"/>
      <c r="AM87" s="185"/>
      <c r="AN87" s="187"/>
      <c r="AO87" s="185"/>
      <c r="AP87" s="187"/>
      <c r="AQ87" s="180"/>
      <c r="AR87" s="185"/>
      <c r="AS87" s="187"/>
      <c r="AT87" s="185"/>
      <c r="AU87" s="187"/>
      <c r="AV87" s="180"/>
      <c r="AW87" s="185"/>
      <c r="AX87" s="187"/>
      <c r="AY87" s="185"/>
      <c r="AZ87" s="187"/>
      <c r="BA87" s="180"/>
      <c r="BB87" s="185"/>
      <c r="BC87" s="187"/>
      <c r="BD87" s="185"/>
      <c r="BE87" s="187"/>
      <c r="BF87" s="180"/>
      <c r="BG87" s="185"/>
      <c r="BH87" s="187"/>
      <c r="BI87" s="185"/>
      <c r="BJ87" s="187"/>
      <c r="BK87" s="180"/>
      <c r="BL87" s="185"/>
      <c r="BM87" s="187"/>
      <c r="BN87" s="185"/>
      <c r="BO87" s="187"/>
      <c r="BP87" s="180"/>
      <c r="BQ87" s="185"/>
      <c r="BR87" s="187"/>
      <c r="BS87" s="185"/>
      <c r="BT87" s="187"/>
      <c r="BU87" s="180"/>
      <c r="BV87" s="185"/>
      <c r="BW87" s="187"/>
      <c r="BX87" s="185"/>
      <c r="BY87" s="187"/>
    </row>
    <row r="88" spans="3:77" ht="13.5" customHeight="1" x14ac:dyDescent="0.25">
      <c r="C88" s="180"/>
      <c r="D88" s="185"/>
      <c r="E88" s="187"/>
      <c r="F88" s="185"/>
      <c r="G88" s="187"/>
      <c r="H88" s="180"/>
      <c r="I88" s="185"/>
      <c r="J88" s="187"/>
      <c r="K88" s="185"/>
      <c r="L88" s="187"/>
      <c r="M88" s="180"/>
      <c r="N88" s="185"/>
      <c r="O88" s="187"/>
      <c r="P88" s="185"/>
      <c r="Q88" s="187"/>
      <c r="R88" s="180"/>
      <c r="S88" s="185"/>
      <c r="T88" s="187"/>
      <c r="U88" s="185"/>
      <c r="V88" s="187"/>
      <c r="W88" s="180"/>
      <c r="X88" s="185"/>
      <c r="Y88" s="187"/>
      <c r="Z88" s="185"/>
      <c r="AA88" s="187"/>
      <c r="AB88" s="180"/>
      <c r="AC88" s="185"/>
      <c r="AD88" s="187"/>
      <c r="AE88" s="185"/>
      <c r="AF88" s="187"/>
      <c r="AG88" s="180"/>
      <c r="AH88" s="185"/>
      <c r="AI88" s="187"/>
      <c r="AJ88" s="185"/>
      <c r="AK88" s="187"/>
      <c r="AL88" s="180"/>
      <c r="AM88" s="185"/>
      <c r="AN88" s="187"/>
      <c r="AO88" s="185"/>
      <c r="AP88" s="187"/>
      <c r="AQ88" s="180"/>
      <c r="AR88" s="185"/>
      <c r="AS88" s="187"/>
      <c r="AT88" s="185"/>
      <c r="AU88" s="187"/>
      <c r="AV88" s="180"/>
      <c r="AW88" s="185"/>
      <c r="AX88" s="187"/>
      <c r="AY88" s="185"/>
      <c r="AZ88" s="187"/>
      <c r="BA88" s="180"/>
      <c r="BB88" s="185"/>
      <c r="BC88" s="187"/>
      <c r="BD88" s="185"/>
      <c r="BE88" s="187"/>
      <c r="BF88" s="180"/>
      <c r="BG88" s="185"/>
      <c r="BH88" s="187"/>
      <c r="BI88" s="185"/>
      <c r="BJ88" s="187"/>
      <c r="BK88" s="180"/>
      <c r="BL88" s="185"/>
      <c r="BM88" s="187"/>
      <c r="BN88" s="185"/>
      <c r="BO88" s="187"/>
      <c r="BP88" s="180"/>
      <c r="BQ88" s="185"/>
      <c r="BR88" s="187"/>
      <c r="BS88" s="185"/>
      <c r="BT88" s="187"/>
      <c r="BU88" s="180"/>
      <c r="BV88" s="185"/>
      <c r="BW88" s="187"/>
      <c r="BX88" s="185"/>
      <c r="BY88" s="187"/>
    </row>
    <row r="89" spans="3:77" ht="13.5" customHeight="1" x14ac:dyDescent="0.25">
      <c r="C89" s="180"/>
      <c r="D89" s="185"/>
      <c r="E89" s="187"/>
      <c r="F89" s="185"/>
      <c r="G89" s="187"/>
      <c r="H89" s="180"/>
      <c r="I89" s="185"/>
      <c r="J89" s="187"/>
      <c r="K89" s="185"/>
      <c r="L89" s="187"/>
      <c r="M89" s="180"/>
      <c r="N89" s="185"/>
      <c r="O89" s="187"/>
      <c r="P89" s="185"/>
      <c r="Q89" s="187"/>
      <c r="R89" s="180"/>
      <c r="S89" s="185"/>
      <c r="T89" s="187"/>
      <c r="U89" s="185"/>
      <c r="V89" s="187"/>
      <c r="W89" s="180"/>
      <c r="X89" s="185"/>
      <c r="Y89" s="187"/>
      <c r="Z89" s="185"/>
      <c r="AA89" s="187"/>
      <c r="AB89" s="180"/>
      <c r="AC89" s="185"/>
      <c r="AD89" s="187"/>
      <c r="AE89" s="185"/>
      <c r="AF89" s="187"/>
      <c r="AG89" s="180"/>
      <c r="AH89" s="185"/>
      <c r="AI89" s="187"/>
      <c r="AJ89" s="185"/>
      <c r="AK89" s="187"/>
      <c r="AL89" s="180"/>
      <c r="AM89" s="185"/>
      <c r="AN89" s="187"/>
      <c r="AO89" s="185"/>
      <c r="AP89" s="187"/>
      <c r="AQ89" s="180"/>
      <c r="AR89" s="185"/>
      <c r="AS89" s="187"/>
      <c r="AT89" s="185"/>
      <c r="AU89" s="187"/>
      <c r="AV89" s="180"/>
      <c r="AW89" s="185"/>
      <c r="AX89" s="187"/>
      <c r="AY89" s="185"/>
      <c r="AZ89" s="187"/>
      <c r="BA89" s="180"/>
      <c r="BB89" s="185"/>
      <c r="BC89" s="187"/>
      <c r="BD89" s="185"/>
      <c r="BE89" s="187"/>
      <c r="BF89" s="180"/>
      <c r="BG89" s="185"/>
      <c r="BH89" s="187"/>
      <c r="BI89" s="185"/>
      <c r="BJ89" s="187"/>
      <c r="BK89" s="180"/>
      <c r="BL89" s="185"/>
      <c r="BM89" s="187"/>
      <c r="BN89" s="185"/>
      <c r="BO89" s="187"/>
      <c r="BP89" s="180"/>
      <c r="BQ89" s="185"/>
      <c r="BR89" s="187"/>
      <c r="BS89" s="185"/>
      <c r="BT89" s="187"/>
      <c r="BU89" s="180"/>
      <c r="BV89" s="185"/>
      <c r="BW89" s="187"/>
      <c r="BX89" s="185"/>
      <c r="BY89" s="187"/>
    </row>
    <row r="90" spans="3:77" ht="13.5" customHeight="1" x14ac:dyDescent="0.25">
      <c r="C90" s="180"/>
      <c r="D90" s="185"/>
      <c r="E90" s="187"/>
      <c r="F90" s="185"/>
      <c r="G90" s="187"/>
      <c r="H90" s="180"/>
      <c r="I90" s="185"/>
      <c r="J90" s="187"/>
      <c r="K90" s="185"/>
      <c r="L90" s="187"/>
      <c r="M90" s="180"/>
      <c r="N90" s="185"/>
      <c r="O90" s="187"/>
      <c r="P90" s="185"/>
      <c r="Q90" s="187"/>
      <c r="R90" s="180"/>
      <c r="S90" s="185"/>
      <c r="T90" s="187"/>
      <c r="U90" s="185"/>
      <c r="V90" s="187"/>
      <c r="W90" s="180"/>
      <c r="X90" s="185"/>
      <c r="Y90" s="187"/>
      <c r="Z90" s="185"/>
      <c r="AA90" s="187"/>
      <c r="AB90" s="180"/>
      <c r="AC90" s="185"/>
      <c r="AD90" s="187"/>
      <c r="AE90" s="185"/>
      <c r="AF90" s="187"/>
      <c r="AG90" s="180"/>
      <c r="AH90" s="185"/>
      <c r="AI90" s="187"/>
      <c r="AJ90" s="185"/>
      <c r="AK90" s="187"/>
      <c r="AL90" s="180"/>
      <c r="AM90" s="185"/>
      <c r="AN90" s="187"/>
      <c r="AO90" s="185"/>
      <c r="AP90" s="187"/>
      <c r="AQ90" s="180"/>
      <c r="AR90" s="185"/>
      <c r="AS90" s="187"/>
      <c r="AT90" s="185"/>
      <c r="AU90" s="187"/>
      <c r="AV90" s="180"/>
      <c r="AW90" s="185"/>
      <c r="AX90" s="187"/>
      <c r="AY90" s="185"/>
      <c r="AZ90" s="187"/>
      <c r="BA90" s="180"/>
      <c r="BB90" s="185"/>
      <c r="BC90" s="187"/>
      <c r="BD90" s="185"/>
      <c r="BE90" s="187"/>
      <c r="BF90" s="180"/>
      <c r="BG90" s="185"/>
      <c r="BH90" s="187"/>
      <c r="BI90" s="185"/>
      <c r="BJ90" s="187"/>
      <c r="BK90" s="180"/>
      <c r="BL90" s="185"/>
      <c r="BM90" s="187"/>
      <c r="BN90" s="185"/>
      <c r="BO90" s="187"/>
      <c r="BP90" s="180"/>
      <c r="BQ90" s="185"/>
      <c r="BR90" s="187"/>
      <c r="BS90" s="185"/>
      <c r="BT90" s="187"/>
      <c r="BU90" s="180"/>
      <c r="BV90" s="185"/>
      <c r="BW90" s="187"/>
      <c r="BX90" s="185"/>
      <c r="BY90" s="187"/>
    </row>
    <row r="91" spans="3:77" ht="13.5" customHeight="1" x14ac:dyDescent="0.25">
      <c r="C91" s="180"/>
      <c r="D91" s="185"/>
      <c r="E91" s="187"/>
      <c r="F91" s="185"/>
      <c r="G91" s="187"/>
      <c r="H91" s="180"/>
      <c r="I91" s="185"/>
      <c r="J91" s="187"/>
      <c r="K91" s="185"/>
      <c r="L91" s="187"/>
      <c r="M91" s="180"/>
      <c r="N91" s="185"/>
      <c r="O91" s="187"/>
      <c r="P91" s="185"/>
      <c r="Q91" s="187"/>
      <c r="R91" s="180"/>
      <c r="S91" s="185"/>
      <c r="T91" s="187"/>
      <c r="U91" s="185"/>
      <c r="V91" s="187"/>
      <c r="W91" s="180"/>
      <c r="X91" s="185"/>
      <c r="Y91" s="187"/>
      <c r="Z91" s="185"/>
      <c r="AA91" s="187"/>
      <c r="AB91" s="180"/>
      <c r="AC91" s="185"/>
      <c r="AD91" s="187"/>
      <c r="AE91" s="185"/>
      <c r="AF91" s="187"/>
      <c r="AG91" s="180"/>
      <c r="AH91" s="185"/>
      <c r="AI91" s="187"/>
      <c r="AJ91" s="185"/>
      <c r="AK91" s="187"/>
      <c r="AL91" s="180"/>
      <c r="AM91" s="185"/>
      <c r="AN91" s="187"/>
      <c r="AO91" s="185"/>
      <c r="AP91" s="187"/>
      <c r="AQ91" s="180"/>
      <c r="AR91" s="185"/>
      <c r="AS91" s="187"/>
      <c r="AT91" s="185"/>
      <c r="AU91" s="187"/>
      <c r="AV91" s="180"/>
      <c r="AW91" s="185"/>
      <c r="AX91" s="187"/>
      <c r="AY91" s="185"/>
      <c r="AZ91" s="187"/>
      <c r="BA91" s="180"/>
      <c r="BB91" s="185"/>
      <c r="BC91" s="187"/>
      <c r="BD91" s="185"/>
      <c r="BE91" s="187"/>
      <c r="BF91" s="180"/>
      <c r="BG91" s="185"/>
      <c r="BH91" s="187"/>
      <c r="BI91" s="185"/>
      <c r="BJ91" s="187"/>
      <c r="BK91" s="180"/>
      <c r="BL91" s="185"/>
      <c r="BM91" s="187"/>
      <c r="BN91" s="185"/>
      <c r="BO91" s="187"/>
      <c r="BP91" s="180"/>
      <c r="BQ91" s="185"/>
      <c r="BR91" s="187"/>
      <c r="BS91" s="185"/>
      <c r="BT91" s="187"/>
      <c r="BU91" s="180"/>
      <c r="BV91" s="185"/>
      <c r="BW91" s="187"/>
      <c r="BX91" s="185"/>
      <c r="BY91" s="187"/>
    </row>
    <row r="92" spans="3:77" ht="13.5" customHeight="1" x14ac:dyDescent="0.25">
      <c r="C92" s="180"/>
      <c r="D92" s="185"/>
      <c r="E92" s="187"/>
      <c r="F92" s="185"/>
      <c r="G92" s="187"/>
      <c r="H92" s="180"/>
      <c r="I92" s="185"/>
      <c r="J92" s="187"/>
      <c r="K92" s="185"/>
      <c r="L92" s="187"/>
      <c r="M92" s="180"/>
      <c r="N92" s="185"/>
      <c r="O92" s="187"/>
      <c r="P92" s="185"/>
      <c r="Q92" s="187"/>
      <c r="R92" s="180"/>
      <c r="S92" s="185"/>
      <c r="T92" s="187"/>
      <c r="U92" s="185"/>
      <c r="V92" s="187"/>
      <c r="W92" s="180"/>
      <c r="X92" s="185"/>
      <c r="Y92" s="187"/>
      <c r="Z92" s="185"/>
      <c r="AA92" s="187"/>
      <c r="AB92" s="180"/>
      <c r="AC92" s="185"/>
      <c r="AD92" s="187"/>
      <c r="AE92" s="185"/>
      <c r="AF92" s="187"/>
      <c r="AG92" s="180"/>
      <c r="AH92" s="185"/>
      <c r="AI92" s="187"/>
      <c r="AJ92" s="185"/>
      <c r="AK92" s="187"/>
      <c r="AL92" s="180"/>
      <c r="AM92" s="185"/>
      <c r="AN92" s="187"/>
      <c r="AO92" s="185"/>
      <c r="AP92" s="187"/>
      <c r="AQ92" s="180"/>
      <c r="AR92" s="185"/>
      <c r="AS92" s="187"/>
      <c r="AT92" s="185"/>
      <c r="AU92" s="187"/>
      <c r="AV92" s="180"/>
      <c r="AW92" s="185"/>
      <c r="AX92" s="187"/>
      <c r="AY92" s="185"/>
      <c r="AZ92" s="187"/>
      <c r="BA92" s="180"/>
      <c r="BB92" s="185"/>
      <c r="BC92" s="187"/>
      <c r="BD92" s="185"/>
      <c r="BE92" s="187"/>
      <c r="BF92" s="180"/>
      <c r="BG92" s="185"/>
      <c r="BH92" s="187"/>
      <c r="BI92" s="185"/>
      <c r="BJ92" s="187"/>
      <c r="BK92" s="180"/>
      <c r="BL92" s="185"/>
      <c r="BM92" s="187"/>
      <c r="BN92" s="185"/>
      <c r="BO92" s="187"/>
      <c r="BP92" s="180"/>
      <c r="BQ92" s="185"/>
      <c r="BR92" s="187"/>
      <c r="BS92" s="185"/>
      <c r="BT92" s="187"/>
      <c r="BU92" s="180"/>
      <c r="BV92" s="185"/>
      <c r="BW92" s="187"/>
      <c r="BX92" s="185"/>
      <c r="BY92" s="187"/>
    </row>
    <row r="93" spans="3:77" ht="13.5" customHeight="1" x14ac:dyDescent="0.25">
      <c r="C93" s="180"/>
      <c r="D93" s="185"/>
      <c r="E93" s="187"/>
      <c r="F93" s="185"/>
      <c r="G93" s="187"/>
      <c r="H93" s="180"/>
      <c r="I93" s="185"/>
      <c r="J93" s="187"/>
      <c r="K93" s="185"/>
      <c r="L93" s="187"/>
      <c r="M93" s="180"/>
      <c r="N93" s="185"/>
      <c r="O93" s="187"/>
      <c r="P93" s="185"/>
      <c r="Q93" s="187"/>
      <c r="R93" s="180"/>
      <c r="S93" s="185"/>
      <c r="T93" s="187"/>
      <c r="U93" s="185"/>
      <c r="V93" s="187"/>
      <c r="W93" s="180"/>
      <c r="X93" s="185"/>
      <c r="Y93" s="187"/>
      <c r="Z93" s="185"/>
      <c r="AA93" s="187"/>
      <c r="AB93" s="180"/>
      <c r="AC93" s="185"/>
      <c r="AD93" s="187"/>
      <c r="AE93" s="185"/>
      <c r="AF93" s="187"/>
      <c r="AG93" s="180"/>
      <c r="AH93" s="185"/>
      <c r="AI93" s="187"/>
      <c r="AJ93" s="185"/>
      <c r="AK93" s="187"/>
      <c r="AL93" s="180"/>
      <c r="AM93" s="185"/>
      <c r="AN93" s="187"/>
      <c r="AO93" s="185"/>
      <c r="AP93" s="187"/>
      <c r="AQ93" s="180"/>
      <c r="AR93" s="185"/>
      <c r="AS93" s="187"/>
      <c r="AT93" s="185"/>
      <c r="AU93" s="187"/>
      <c r="AV93" s="180"/>
      <c r="AW93" s="185"/>
      <c r="AX93" s="187"/>
      <c r="AY93" s="185"/>
      <c r="AZ93" s="187"/>
      <c r="BA93" s="180"/>
      <c r="BB93" s="185"/>
      <c r="BC93" s="187"/>
      <c r="BD93" s="185"/>
      <c r="BE93" s="187"/>
      <c r="BF93" s="180"/>
      <c r="BG93" s="185"/>
      <c r="BH93" s="187"/>
      <c r="BI93" s="185"/>
      <c r="BJ93" s="187"/>
      <c r="BK93" s="180"/>
      <c r="BL93" s="185"/>
      <c r="BM93" s="187"/>
      <c r="BN93" s="185"/>
      <c r="BO93" s="187"/>
      <c r="BP93" s="180"/>
      <c r="BQ93" s="185"/>
      <c r="BR93" s="187"/>
      <c r="BS93" s="185"/>
      <c r="BT93" s="187"/>
      <c r="BU93" s="180"/>
      <c r="BV93" s="185"/>
      <c r="BW93" s="187"/>
      <c r="BX93" s="185"/>
      <c r="BY93" s="187"/>
    </row>
    <row r="94" spans="3:77" ht="13.5" customHeight="1" x14ac:dyDescent="0.25">
      <c r="C94" s="180"/>
      <c r="D94" s="185"/>
      <c r="E94" s="187"/>
      <c r="F94" s="185"/>
      <c r="G94" s="187"/>
      <c r="H94" s="180"/>
      <c r="I94" s="185"/>
      <c r="J94" s="187"/>
      <c r="K94" s="185"/>
      <c r="L94" s="187"/>
      <c r="M94" s="180"/>
      <c r="N94" s="185"/>
      <c r="O94" s="187"/>
      <c r="P94" s="185"/>
      <c r="Q94" s="187"/>
      <c r="R94" s="180"/>
      <c r="S94" s="185"/>
      <c r="T94" s="187"/>
      <c r="U94" s="185"/>
      <c r="V94" s="187"/>
      <c r="W94" s="180"/>
      <c r="X94" s="185"/>
      <c r="Y94" s="187"/>
      <c r="Z94" s="185"/>
      <c r="AA94" s="187"/>
      <c r="AB94" s="180"/>
      <c r="AC94" s="185"/>
      <c r="AD94" s="187"/>
      <c r="AE94" s="185"/>
      <c r="AF94" s="187"/>
      <c r="AG94" s="180"/>
      <c r="AH94" s="185"/>
      <c r="AI94" s="187"/>
      <c r="AJ94" s="185"/>
      <c r="AK94" s="187"/>
      <c r="AL94" s="180"/>
      <c r="AM94" s="185"/>
      <c r="AN94" s="187"/>
      <c r="AO94" s="185"/>
      <c r="AP94" s="187"/>
      <c r="AQ94" s="180"/>
      <c r="AR94" s="185"/>
      <c r="AS94" s="187"/>
      <c r="AT94" s="185"/>
      <c r="AU94" s="187"/>
      <c r="AV94" s="180"/>
      <c r="AW94" s="185"/>
      <c r="AX94" s="187"/>
      <c r="AY94" s="185"/>
      <c r="AZ94" s="187"/>
      <c r="BA94" s="180"/>
      <c r="BB94" s="185"/>
      <c r="BC94" s="187"/>
      <c r="BD94" s="185"/>
      <c r="BE94" s="187"/>
      <c r="BF94" s="180"/>
      <c r="BG94" s="185"/>
      <c r="BH94" s="187"/>
      <c r="BI94" s="185"/>
      <c r="BJ94" s="187"/>
      <c r="BK94" s="180"/>
      <c r="BL94" s="185"/>
      <c r="BM94" s="187"/>
      <c r="BN94" s="185"/>
      <c r="BO94" s="187"/>
      <c r="BP94" s="180"/>
      <c r="BQ94" s="185"/>
      <c r="BR94" s="187"/>
      <c r="BS94" s="185"/>
      <c r="BT94" s="187"/>
      <c r="BU94" s="180"/>
      <c r="BV94" s="185"/>
      <c r="BW94" s="187"/>
      <c r="BX94" s="185"/>
      <c r="BY94" s="187"/>
    </row>
    <row r="95" spans="3:77" ht="13.5" customHeight="1" x14ac:dyDescent="0.25">
      <c r="C95" s="180"/>
      <c r="D95" s="185"/>
      <c r="E95" s="187"/>
      <c r="F95" s="185"/>
      <c r="G95" s="187"/>
      <c r="H95" s="180"/>
      <c r="I95" s="185"/>
      <c r="J95" s="187"/>
      <c r="K95" s="185"/>
      <c r="L95" s="187"/>
      <c r="M95" s="180"/>
      <c r="N95" s="185"/>
      <c r="O95" s="187"/>
      <c r="P95" s="185"/>
      <c r="Q95" s="187"/>
      <c r="R95" s="180"/>
      <c r="S95" s="185"/>
      <c r="T95" s="187"/>
      <c r="U95" s="185"/>
      <c r="V95" s="187"/>
      <c r="W95" s="180"/>
      <c r="X95" s="185"/>
      <c r="Y95" s="187"/>
      <c r="Z95" s="185"/>
      <c r="AA95" s="187"/>
      <c r="AB95" s="180"/>
      <c r="AC95" s="185"/>
      <c r="AD95" s="187"/>
      <c r="AE95" s="185"/>
      <c r="AF95" s="187"/>
      <c r="AG95" s="180"/>
      <c r="AH95" s="185"/>
      <c r="AI95" s="187"/>
      <c r="AJ95" s="185"/>
      <c r="AK95" s="187"/>
      <c r="AL95" s="180"/>
      <c r="AM95" s="185"/>
      <c r="AN95" s="187"/>
      <c r="AO95" s="185"/>
      <c r="AP95" s="187"/>
      <c r="AQ95" s="180"/>
      <c r="AR95" s="185"/>
      <c r="AS95" s="187"/>
      <c r="AT95" s="185"/>
      <c r="AU95" s="187"/>
      <c r="AV95" s="180"/>
      <c r="AW95" s="185"/>
      <c r="AX95" s="187"/>
      <c r="AY95" s="185"/>
      <c r="AZ95" s="187"/>
      <c r="BA95" s="180"/>
      <c r="BB95" s="185"/>
      <c r="BC95" s="187"/>
      <c r="BD95" s="185"/>
      <c r="BE95" s="187"/>
      <c r="BF95" s="180"/>
      <c r="BG95" s="185"/>
      <c r="BH95" s="187"/>
      <c r="BI95" s="185"/>
      <c r="BJ95" s="187"/>
      <c r="BK95" s="180"/>
      <c r="BL95" s="185"/>
      <c r="BM95" s="187"/>
      <c r="BN95" s="185"/>
      <c r="BO95" s="187"/>
      <c r="BP95" s="180"/>
      <c r="BQ95" s="185"/>
      <c r="BR95" s="187"/>
      <c r="BS95" s="185"/>
      <c r="BT95" s="187"/>
      <c r="BU95" s="180"/>
      <c r="BV95" s="185"/>
      <c r="BW95" s="187"/>
      <c r="BX95" s="185"/>
      <c r="BY95" s="187"/>
    </row>
    <row r="96" spans="3:77" ht="13.5" customHeight="1" x14ac:dyDescent="0.25">
      <c r="C96" s="180"/>
      <c r="D96" s="185"/>
      <c r="E96" s="187"/>
      <c r="F96" s="185"/>
      <c r="G96" s="187"/>
      <c r="H96" s="180"/>
      <c r="I96" s="185"/>
      <c r="J96" s="187"/>
      <c r="K96" s="185"/>
      <c r="L96" s="187"/>
      <c r="M96" s="180"/>
      <c r="N96" s="185"/>
      <c r="O96" s="187"/>
      <c r="P96" s="185"/>
      <c r="Q96" s="187"/>
      <c r="R96" s="180"/>
      <c r="S96" s="185"/>
      <c r="T96" s="187"/>
      <c r="U96" s="185"/>
      <c r="V96" s="187"/>
      <c r="W96" s="180"/>
      <c r="X96" s="185"/>
      <c r="Y96" s="187"/>
      <c r="Z96" s="185"/>
      <c r="AA96" s="187"/>
      <c r="AB96" s="180"/>
      <c r="AC96" s="185"/>
      <c r="AD96" s="187"/>
      <c r="AE96" s="185"/>
      <c r="AF96" s="187"/>
      <c r="AG96" s="180"/>
      <c r="AH96" s="185"/>
      <c r="AI96" s="187"/>
      <c r="AJ96" s="185"/>
      <c r="AK96" s="187"/>
      <c r="AL96" s="180"/>
      <c r="AM96" s="185"/>
      <c r="AN96" s="187"/>
      <c r="AO96" s="185"/>
      <c r="AP96" s="187"/>
      <c r="AQ96" s="180"/>
      <c r="AR96" s="185"/>
      <c r="AS96" s="187"/>
      <c r="AT96" s="185"/>
      <c r="AU96" s="187"/>
      <c r="AV96" s="180"/>
      <c r="AW96" s="185"/>
      <c r="AX96" s="187"/>
      <c r="AY96" s="185"/>
      <c r="AZ96" s="187"/>
      <c r="BA96" s="180"/>
      <c r="BB96" s="185"/>
      <c r="BC96" s="187"/>
      <c r="BD96" s="185"/>
      <c r="BE96" s="187"/>
      <c r="BF96" s="180"/>
      <c r="BG96" s="185"/>
      <c r="BH96" s="187"/>
      <c r="BI96" s="185"/>
      <c r="BJ96" s="187"/>
      <c r="BK96" s="180"/>
      <c r="BL96" s="185"/>
      <c r="BM96" s="187"/>
      <c r="BN96" s="185"/>
      <c r="BO96" s="187"/>
      <c r="BP96" s="180"/>
      <c r="BQ96" s="185"/>
      <c r="BR96" s="187"/>
      <c r="BS96" s="185"/>
      <c r="BT96" s="187"/>
      <c r="BU96" s="180"/>
      <c r="BV96" s="185"/>
      <c r="BW96" s="187"/>
      <c r="BX96" s="185"/>
      <c r="BY96" s="187"/>
    </row>
    <row r="97" spans="3:77" ht="13.5" customHeight="1" x14ac:dyDescent="0.25">
      <c r="C97" s="180"/>
      <c r="D97" s="185"/>
      <c r="E97" s="187"/>
      <c r="F97" s="185"/>
      <c r="G97" s="187"/>
      <c r="H97" s="180"/>
      <c r="I97" s="185"/>
      <c r="J97" s="187"/>
      <c r="K97" s="185"/>
      <c r="L97" s="187"/>
      <c r="M97" s="180"/>
      <c r="N97" s="185"/>
      <c r="O97" s="187"/>
      <c r="P97" s="185"/>
      <c r="Q97" s="187"/>
      <c r="R97" s="180"/>
      <c r="S97" s="185"/>
      <c r="T97" s="187"/>
      <c r="U97" s="185"/>
      <c r="V97" s="187"/>
      <c r="W97" s="180"/>
      <c r="X97" s="185"/>
      <c r="Y97" s="187"/>
      <c r="Z97" s="185"/>
      <c r="AA97" s="187"/>
      <c r="AB97" s="180"/>
      <c r="AC97" s="185"/>
      <c r="AD97" s="187"/>
      <c r="AE97" s="185"/>
      <c r="AF97" s="187"/>
      <c r="AG97" s="180"/>
      <c r="AH97" s="185"/>
      <c r="AI97" s="187"/>
      <c r="AJ97" s="185"/>
      <c r="AK97" s="187"/>
      <c r="AL97" s="180"/>
      <c r="AM97" s="185"/>
      <c r="AN97" s="187"/>
      <c r="AO97" s="185"/>
      <c r="AP97" s="187"/>
      <c r="AQ97" s="180"/>
      <c r="AR97" s="185"/>
      <c r="AS97" s="187"/>
      <c r="AT97" s="185"/>
      <c r="AU97" s="187"/>
      <c r="AV97" s="180"/>
      <c r="AW97" s="185"/>
      <c r="AX97" s="187"/>
      <c r="AY97" s="185"/>
      <c r="AZ97" s="187"/>
      <c r="BA97" s="180"/>
      <c r="BB97" s="185"/>
      <c r="BC97" s="187"/>
      <c r="BD97" s="185"/>
      <c r="BE97" s="187"/>
      <c r="BF97" s="180"/>
      <c r="BG97" s="185"/>
      <c r="BH97" s="187"/>
      <c r="BI97" s="185"/>
      <c r="BJ97" s="187"/>
      <c r="BK97" s="180"/>
      <c r="BL97" s="185"/>
      <c r="BM97" s="187"/>
      <c r="BN97" s="185"/>
      <c r="BO97" s="187"/>
      <c r="BP97" s="180"/>
      <c r="BQ97" s="185"/>
      <c r="BR97" s="187"/>
      <c r="BS97" s="185"/>
      <c r="BT97" s="187"/>
      <c r="BU97" s="180"/>
      <c r="BV97" s="185"/>
      <c r="BW97" s="187"/>
      <c r="BX97" s="185"/>
      <c r="BY97" s="187"/>
    </row>
    <row r="98" spans="3:77" ht="13.5" customHeight="1" x14ac:dyDescent="0.25">
      <c r="C98" s="180"/>
      <c r="D98" s="185"/>
      <c r="E98" s="187"/>
      <c r="F98" s="185"/>
      <c r="G98" s="187"/>
      <c r="H98" s="180"/>
      <c r="I98" s="185"/>
      <c r="J98" s="187"/>
      <c r="K98" s="185"/>
      <c r="L98" s="187"/>
      <c r="M98" s="180"/>
      <c r="N98" s="185"/>
      <c r="O98" s="187"/>
      <c r="P98" s="185"/>
      <c r="Q98" s="187"/>
      <c r="R98" s="180"/>
      <c r="S98" s="185"/>
      <c r="T98" s="187"/>
      <c r="U98" s="185"/>
      <c r="V98" s="187"/>
      <c r="W98" s="180"/>
      <c r="X98" s="185"/>
      <c r="Y98" s="187"/>
      <c r="Z98" s="185"/>
      <c r="AA98" s="187"/>
      <c r="AB98" s="180"/>
      <c r="AC98" s="185"/>
      <c r="AD98" s="187"/>
      <c r="AE98" s="185"/>
      <c r="AF98" s="187"/>
      <c r="AG98" s="180"/>
      <c r="AH98" s="185"/>
      <c r="AI98" s="187"/>
      <c r="AJ98" s="185"/>
      <c r="AK98" s="187"/>
      <c r="AL98" s="180"/>
      <c r="AM98" s="185"/>
      <c r="AN98" s="187"/>
      <c r="AO98" s="185"/>
      <c r="AP98" s="187"/>
      <c r="AQ98" s="180"/>
      <c r="AR98" s="185"/>
      <c r="AS98" s="187"/>
      <c r="AT98" s="185"/>
      <c r="AU98" s="187"/>
      <c r="AV98" s="180"/>
      <c r="AW98" s="185"/>
      <c r="AX98" s="187"/>
      <c r="AY98" s="185"/>
      <c r="AZ98" s="187"/>
      <c r="BA98" s="180"/>
      <c r="BB98" s="185"/>
      <c r="BC98" s="187"/>
      <c r="BD98" s="185"/>
      <c r="BE98" s="187"/>
      <c r="BF98" s="180"/>
      <c r="BG98" s="185"/>
      <c r="BH98" s="187"/>
      <c r="BI98" s="185"/>
      <c r="BJ98" s="187"/>
      <c r="BK98" s="180"/>
      <c r="BL98" s="185"/>
      <c r="BM98" s="187"/>
      <c r="BN98" s="185"/>
      <c r="BO98" s="187"/>
      <c r="BP98" s="180"/>
      <c r="BQ98" s="185"/>
      <c r="BR98" s="187"/>
      <c r="BS98" s="185"/>
      <c r="BT98" s="187"/>
      <c r="BU98" s="180"/>
      <c r="BV98" s="185"/>
      <c r="BW98" s="187"/>
      <c r="BX98" s="185"/>
      <c r="BY98" s="187"/>
    </row>
    <row r="99" spans="3:77" ht="13.5" customHeight="1" x14ac:dyDescent="0.25">
      <c r="C99" s="180"/>
      <c r="D99" s="185"/>
      <c r="E99" s="187"/>
      <c r="F99" s="185"/>
      <c r="G99" s="187"/>
      <c r="H99" s="180"/>
      <c r="I99" s="185"/>
      <c r="J99" s="187"/>
      <c r="K99" s="185"/>
      <c r="L99" s="187"/>
      <c r="M99" s="180"/>
      <c r="N99" s="185"/>
      <c r="O99" s="187"/>
      <c r="P99" s="185"/>
      <c r="Q99" s="187"/>
      <c r="R99" s="180"/>
      <c r="S99" s="185"/>
      <c r="T99" s="187"/>
      <c r="U99" s="185"/>
      <c r="V99" s="187"/>
      <c r="W99" s="180"/>
      <c r="X99" s="185"/>
      <c r="Y99" s="187"/>
      <c r="Z99" s="185"/>
      <c r="AA99" s="187"/>
      <c r="AB99" s="180"/>
      <c r="AC99" s="185"/>
      <c r="AD99" s="187"/>
      <c r="AE99" s="185"/>
      <c r="AF99" s="187"/>
      <c r="AG99" s="180"/>
      <c r="AH99" s="185"/>
      <c r="AI99" s="187"/>
      <c r="AJ99" s="185"/>
      <c r="AK99" s="187"/>
      <c r="AL99" s="180"/>
      <c r="AM99" s="185"/>
      <c r="AN99" s="187"/>
      <c r="AO99" s="185"/>
      <c r="AP99" s="187"/>
      <c r="AQ99" s="180"/>
      <c r="AR99" s="185"/>
      <c r="AS99" s="187"/>
      <c r="AT99" s="185"/>
      <c r="AU99" s="187"/>
      <c r="AV99" s="180"/>
      <c r="AW99" s="185"/>
      <c r="AX99" s="187"/>
      <c r="AY99" s="185"/>
      <c r="AZ99" s="187"/>
      <c r="BA99" s="180"/>
      <c r="BB99" s="185"/>
      <c r="BC99" s="187"/>
      <c r="BD99" s="185"/>
      <c r="BE99" s="187"/>
      <c r="BF99" s="180"/>
      <c r="BG99" s="185"/>
      <c r="BH99" s="187"/>
      <c r="BI99" s="185"/>
      <c r="BJ99" s="187"/>
      <c r="BK99" s="180"/>
      <c r="BL99" s="185"/>
      <c r="BM99" s="187"/>
      <c r="BN99" s="185"/>
      <c r="BO99" s="187"/>
      <c r="BP99" s="180"/>
      <c r="BQ99" s="185"/>
      <c r="BR99" s="187"/>
      <c r="BS99" s="185"/>
      <c r="BT99" s="187"/>
      <c r="BU99" s="180"/>
      <c r="BV99" s="185"/>
      <c r="BW99" s="187"/>
      <c r="BX99" s="185"/>
      <c r="BY99" s="187"/>
    </row>
    <row r="100" spans="3:77" ht="13.5" customHeight="1" x14ac:dyDescent="0.25">
      <c r="C100" s="180"/>
      <c r="D100" s="185"/>
      <c r="E100" s="187"/>
      <c r="F100" s="185"/>
      <c r="G100" s="187"/>
      <c r="H100" s="180"/>
      <c r="I100" s="185"/>
      <c r="J100" s="187"/>
      <c r="K100" s="185"/>
      <c r="L100" s="187"/>
      <c r="M100" s="180"/>
      <c r="N100" s="185"/>
      <c r="O100" s="187"/>
      <c r="P100" s="185"/>
      <c r="Q100" s="187"/>
      <c r="R100" s="180"/>
      <c r="S100" s="185"/>
      <c r="T100" s="187"/>
      <c r="U100" s="185"/>
      <c r="V100" s="187"/>
      <c r="W100" s="180"/>
      <c r="X100" s="185"/>
      <c r="Y100" s="187"/>
      <c r="Z100" s="185"/>
      <c r="AA100" s="187"/>
      <c r="AB100" s="180"/>
      <c r="AC100" s="185"/>
      <c r="AD100" s="187"/>
      <c r="AE100" s="185"/>
      <c r="AF100" s="187"/>
      <c r="AG100" s="180"/>
      <c r="AH100" s="185"/>
      <c r="AI100" s="187"/>
      <c r="AJ100" s="185"/>
      <c r="AK100" s="187"/>
      <c r="AL100" s="180"/>
      <c r="AM100" s="185"/>
      <c r="AN100" s="187"/>
      <c r="AO100" s="185"/>
      <c r="AP100" s="187"/>
      <c r="AQ100" s="180"/>
      <c r="AR100" s="185"/>
      <c r="AS100" s="187"/>
      <c r="AT100" s="185"/>
      <c r="AU100" s="187"/>
      <c r="AV100" s="180"/>
      <c r="AW100" s="185"/>
      <c r="AX100" s="187"/>
      <c r="AY100" s="185"/>
      <c r="AZ100" s="187"/>
      <c r="BA100" s="180"/>
      <c r="BB100" s="185"/>
      <c r="BC100" s="187"/>
      <c r="BD100" s="185"/>
      <c r="BE100" s="187"/>
      <c r="BF100" s="180"/>
      <c r="BG100" s="185"/>
      <c r="BH100" s="187"/>
      <c r="BI100" s="185"/>
      <c r="BJ100" s="187"/>
      <c r="BK100" s="180"/>
      <c r="BL100" s="185"/>
      <c r="BM100" s="187"/>
      <c r="BN100" s="185"/>
      <c r="BO100" s="187"/>
      <c r="BP100" s="180"/>
      <c r="BQ100" s="185"/>
      <c r="BR100" s="187"/>
      <c r="BS100" s="185"/>
      <c r="BT100" s="187"/>
      <c r="BU100" s="180"/>
      <c r="BV100" s="185"/>
      <c r="BW100" s="187"/>
      <c r="BX100" s="185"/>
      <c r="BY100" s="187"/>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info_parties!$A$1:$A$77</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qref="A1:XFD1048576"/>
    </sheetView>
  </sheetViews>
  <sheetFormatPr defaultRowHeight="12.5" x14ac:dyDescent="0.25"/>
  <cols>
    <col min="5" max="5" width="10" bestFit="1" customWidth="1"/>
  </cols>
  <sheetData>
    <row r="1" spans="1:54" x14ac:dyDescent="0.25">
      <c r="A1" s="18" t="s">
        <v>19</v>
      </c>
      <c r="B1" s="20"/>
      <c r="C1" s="20"/>
      <c r="D1" s="20"/>
      <c r="E1" s="8">
        <v>34666</v>
      </c>
      <c r="F1" s="20"/>
      <c r="G1" s="8"/>
      <c r="H1" s="20"/>
      <c r="I1" s="8"/>
      <c r="J1" s="20"/>
      <c r="K1" s="8"/>
      <c r="L1" s="20"/>
      <c r="M1" s="8"/>
      <c r="N1" s="20"/>
      <c r="O1" s="8"/>
      <c r="P1" s="20"/>
      <c r="Q1" s="8"/>
      <c r="R1" s="20"/>
      <c r="S1" s="8"/>
      <c r="T1" s="20"/>
      <c r="U1" s="8"/>
      <c r="V1" s="20"/>
      <c r="W1" s="8"/>
      <c r="X1" s="20"/>
      <c r="Y1" s="8"/>
      <c r="Z1" s="20"/>
      <c r="AA1" s="8"/>
      <c r="AB1" s="20"/>
      <c r="AC1" s="8"/>
      <c r="AD1" s="20"/>
      <c r="AE1" s="8"/>
      <c r="AF1" s="20"/>
      <c r="AG1" s="8"/>
      <c r="AH1" s="20"/>
      <c r="AI1" s="8"/>
      <c r="AJ1" s="20"/>
      <c r="AK1" s="8"/>
      <c r="AL1" s="20"/>
      <c r="AM1" s="8"/>
      <c r="AN1" s="20"/>
      <c r="AO1" s="8"/>
      <c r="AP1" s="20"/>
      <c r="AQ1" s="8"/>
      <c r="AR1" s="20"/>
      <c r="AS1" s="8"/>
      <c r="AT1" s="20"/>
      <c r="AU1" s="8"/>
      <c r="AV1" s="20"/>
      <c r="AW1" s="8"/>
      <c r="AX1" s="20"/>
      <c r="AY1" s="8"/>
      <c r="AZ1" s="20"/>
      <c r="BA1" s="8"/>
      <c r="BB1" s="20"/>
    </row>
    <row r="2" spans="1:54" x14ac:dyDescent="0.25">
      <c r="A2" s="18" t="s">
        <v>20</v>
      </c>
      <c r="B2" s="20"/>
      <c r="C2" s="20"/>
      <c r="D2" s="20"/>
      <c r="E2" s="8">
        <v>34666</v>
      </c>
      <c r="F2" s="20"/>
      <c r="G2" s="8"/>
      <c r="H2" s="20"/>
      <c r="I2" s="8"/>
      <c r="J2" s="20"/>
      <c r="K2" s="8"/>
      <c r="L2" s="20"/>
      <c r="M2" s="8"/>
      <c r="N2" s="20"/>
      <c r="O2" s="8"/>
      <c r="P2" s="20"/>
      <c r="Q2" s="8"/>
      <c r="R2" s="20"/>
      <c r="S2" s="8"/>
      <c r="T2" s="20"/>
      <c r="U2" s="8"/>
      <c r="V2" s="20"/>
      <c r="W2" s="8"/>
      <c r="X2" s="20"/>
      <c r="Y2" s="8"/>
      <c r="Z2" s="20"/>
      <c r="AA2" s="8"/>
      <c r="AB2" s="20"/>
      <c r="AC2" s="8"/>
      <c r="AD2" s="20"/>
      <c r="AE2" s="8"/>
      <c r="AF2" s="20"/>
      <c r="AG2" s="8"/>
      <c r="AH2" s="20"/>
      <c r="AI2" s="8"/>
      <c r="AJ2" s="20"/>
      <c r="AK2" s="8"/>
      <c r="AL2" s="20"/>
      <c r="AM2" s="8"/>
      <c r="AN2" s="20"/>
      <c r="AO2" s="8"/>
      <c r="AP2" s="20"/>
      <c r="AQ2" s="8"/>
      <c r="AR2" s="20"/>
      <c r="AS2" s="8"/>
      <c r="AT2" s="20"/>
      <c r="AU2" s="8"/>
      <c r="AV2" s="20"/>
      <c r="AW2" s="8"/>
      <c r="AX2" s="20"/>
      <c r="AY2" s="8"/>
      <c r="AZ2" s="20"/>
      <c r="BA2" s="8"/>
      <c r="BB2" s="20"/>
    </row>
    <row r="3" spans="1:54" x14ac:dyDescent="0.25">
      <c r="A3" s="75" t="s">
        <v>22</v>
      </c>
      <c r="B3" s="77"/>
      <c r="C3" s="20"/>
      <c r="D3" s="20"/>
      <c r="E3" s="78">
        <v>3266064</v>
      </c>
      <c r="F3" s="20"/>
      <c r="G3" s="78"/>
      <c r="H3" s="20"/>
      <c r="I3" s="78"/>
      <c r="J3" s="20"/>
      <c r="K3" s="78"/>
      <c r="L3" s="20"/>
      <c r="M3" s="78"/>
      <c r="N3" s="20"/>
      <c r="O3" s="78"/>
      <c r="P3" s="20"/>
      <c r="Q3" s="78"/>
      <c r="R3" s="20"/>
      <c r="S3" s="78"/>
      <c r="T3" s="20"/>
      <c r="U3" s="78"/>
      <c r="V3" s="20"/>
      <c r="W3" s="78"/>
      <c r="X3" s="20"/>
      <c r="Y3" s="78"/>
      <c r="Z3" s="20"/>
      <c r="AA3" s="78"/>
      <c r="AB3" s="20"/>
      <c r="AC3" s="78"/>
      <c r="AD3" s="20"/>
      <c r="AE3" s="78"/>
      <c r="AF3" s="20"/>
      <c r="AG3" s="78"/>
      <c r="AH3" s="20"/>
      <c r="AI3" s="78"/>
      <c r="AJ3" s="20"/>
      <c r="AK3" s="78"/>
      <c r="AL3" s="20"/>
      <c r="AM3" s="78"/>
      <c r="AN3" s="20"/>
      <c r="AO3" s="78"/>
      <c r="AP3" s="20"/>
      <c r="AQ3" s="78"/>
      <c r="AR3" s="20"/>
      <c r="AS3" s="78"/>
      <c r="AT3" s="20"/>
      <c r="AU3" s="78"/>
      <c r="AV3" s="20"/>
      <c r="AW3" s="78"/>
      <c r="AX3" s="20"/>
      <c r="AY3" s="78"/>
      <c r="AZ3" s="20"/>
      <c r="BA3" s="78"/>
      <c r="BB3" s="20"/>
    </row>
    <row r="4" spans="1:54" x14ac:dyDescent="0.25">
      <c r="A4" s="75" t="s">
        <v>62</v>
      </c>
      <c r="B4" s="77"/>
      <c r="C4" s="20"/>
      <c r="D4" s="20"/>
      <c r="E4" s="78">
        <v>2908210</v>
      </c>
      <c r="F4" s="20"/>
      <c r="G4" s="78"/>
      <c r="H4" s="20"/>
      <c r="I4" s="78"/>
      <c r="J4" s="20"/>
      <c r="K4" s="78"/>
      <c r="L4" s="20"/>
      <c r="M4" s="78"/>
      <c r="N4" s="20"/>
      <c r="O4" s="78"/>
      <c r="P4" s="20"/>
      <c r="Q4" s="78"/>
      <c r="R4" s="20"/>
      <c r="S4" s="78"/>
      <c r="T4" s="20"/>
      <c r="U4" s="78"/>
      <c r="V4" s="20"/>
      <c r="W4" s="78"/>
      <c r="X4" s="20"/>
      <c r="Y4" s="78"/>
      <c r="Z4" s="20"/>
      <c r="AA4" s="78"/>
      <c r="AB4" s="20"/>
      <c r="AC4" s="78"/>
      <c r="AD4" s="20"/>
      <c r="AE4" s="78"/>
      <c r="AF4" s="20"/>
      <c r="AG4" s="78"/>
      <c r="AH4" s="20"/>
      <c r="AI4" s="78"/>
      <c r="AJ4" s="20"/>
      <c r="AK4" s="78"/>
      <c r="AL4" s="20"/>
      <c r="AM4" s="78"/>
      <c r="AN4" s="20"/>
      <c r="AO4" s="78"/>
      <c r="AP4" s="20"/>
      <c r="AQ4" s="78"/>
      <c r="AR4" s="20"/>
      <c r="AS4" s="78"/>
      <c r="AT4" s="20"/>
      <c r="AU4" s="78"/>
      <c r="AV4" s="20"/>
      <c r="AW4" s="78"/>
      <c r="AX4" s="20"/>
      <c r="AY4" s="78"/>
      <c r="AZ4" s="20"/>
      <c r="BA4" s="78"/>
      <c r="BB4" s="20"/>
    </row>
    <row r="5" spans="1:54" x14ac:dyDescent="0.25">
      <c r="A5" s="75" t="s">
        <v>63</v>
      </c>
      <c r="B5" s="77"/>
      <c r="C5" s="20"/>
      <c r="D5" s="20"/>
      <c r="E5" s="36">
        <v>0.89</v>
      </c>
      <c r="F5" s="20"/>
      <c r="G5" s="36"/>
      <c r="H5" s="20"/>
      <c r="I5" s="36"/>
      <c r="J5" s="20"/>
      <c r="K5" s="78"/>
      <c r="L5" s="20"/>
      <c r="M5" s="78"/>
      <c r="N5" s="20"/>
      <c r="O5" s="78"/>
      <c r="P5" s="20"/>
      <c r="Q5" s="78"/>
      <c r="R5" s="20"/>
      <c r="S5" s="78"/>
      <c r="T5" s="20"/>
      <c r="U5" s="78"/>
      <c r="V5" s="20"/>
      <c r="W5" s="78"/>
      <c r="X5" s="20"/>
      <c r="Y5" s="78"/>
      <c r="Z5" s="20"/>
      <c r="AA5" s="78"/>
      <c r="AB5" s="20"/>
      <c r="AC5" s="78"/>
      <c r="AD5" s="20"/>
      <c r="AE5" s="78"/>
      <c r="AF5" s="20"/>
      <c r="AG5" s="78"/>
      <c r="AH5" s="20"/>
      <c r="AI5" s="78"/>
      <c r="AJ5" s="20"/>
      <c r="AK5" s="78"/>
      <c r="AL5" s="20"/>
      <c r="AM5" s="78"/>
      <c r="AN5" s="20"/>
      <c r="AO5" s="78"/>
      <c r="AP5" s="20"/>
      <c r="AQ5" s="78"/>
      <c r="AR5" s="20"/>
      <c r="AS5" s="78"/>
      <c r="AT5" s="20"/>
      <c r="AU5" s="78"/>
      <c r="AV5" s="20"/>
      <c r="AW5" s="78"/>
      <c r="AX5" s="20"/>
      <c r="AY5" s="78"/>
      <c r="AZ5" s="20"/>
      <c r="BA5" s="78"/>
      <c r="BB5" s="20"/>
    </row>
    <row r="6" spans="1:54" x14ac:dyDescent="0.25">
      <c r="A6" s="75" t="s">
        <v>23</v>
      </c>
      <c r="B6" s="77"/>
      <c r="C6" s="20"/>
      <c r="D6" s="20"/>
      <c r="E6" s="78">
        <v>2908210</v>
      </c>
      <c r="F6" s="20"/>
      <c r="G6" s="5"/>
      <c r="H6" s="20"/>
      <c r="I6" s="9"/>
      <c r="J6" s="20"/>
      <c r="K6" s="5"/>
      <c r="L6" s="20"/>
      <c r="M6" s="5"/>
      <c r="N6" s="20"/>
      <c r="O6" s="5"/>
      <c r="P6" s="20"/>
      <c r="Q6" s="5"/>
      <c r="R6" s="20"/>
      <c r="S6" s="5"/>
      <c r="T6" s="20"/>
      <c r="U6" s="5"/>
      <c r="V6" s="20"/>
      <c r="W6" s="5"/>
      <c r="X6" s="20"/>
      <c r="Y6" s="5"/>
      <c r="Z6" s="20"/>
      <c r="AA6" s="5"/>
      <c r="AB6" s="20"/>
      <c r="AC6" s="5"/>
      <c r="AD6" s="20"/>
      <c r="AE6" s="5"/>
      <c r="AF6" s="20"/>
      <c r="AG6" s="5"/>
      <c r="AH6" s="20"/>
      <c r="AI6" s="5"/>
      <c r="AJ6" s="20"/>
      <c r="AK6" s="5"/>
      <c r="AL6" s="20"/>
      <c r="AM6" s="5"/>
      <c r="AN6" s="20"/>
      <c r="AO6" s="5"/>
      <c r="AP6" s="20"/>
      <c r="AQ6" s="5"/>
      <c r="AR6" s="20"/>
      <c r="AS6" s="5"/>
      <c r="AT6" s="20"/>
      <c r="AU6" s="5"/>
      <c r="AV6" s="20"/>
      <c r="AW6" s="5"/>
      <c r="AX6" s="20"/>
      <c r="AY6" s="5"/>
      <c r="AZ6" s="20"/>
      <c r="BA6" s="5"/>
      <c r="BB6" s="20"/>
    </row>
    <row r="7" spans="1:54" x14ac:dyDescent="0.25">
      <c r="A7" s="75" t="s">
        <v>60</v>
      </c>
      <c r="B7" s="77"/>
      <c r="C7" s="20"/>
      <c r="D7" s="20"/>
      <c r="E7" s="36">
        <v>0.89</v>
      </c>
      <c r="F7" s="20"/>
      <c r="G7" s="126"/>
      <c r="H7" s="20"/>
      <c r="I7" s="10"/>
      <c r="J7" s="20"/>
      <c r="K7" s="5"/>
      <c r="L7" s="20"/>
      <c r="M7" s="5"/>
      <c r="N7" s="20"/>
      <c r="O7" s="5"/>
      <c r="P7" s="20"/>
      <c r="Q7" s="5"/>
      <c r="R7" s="20"/>
      <c r="S7" s="5"/>
      <c r="T7" s="20"/>
      <c r="U7" s="5"/>
      <c r="V7" s="20"/>
      <c r="W7" s="5"/>
      <c r="X7" s="20"/>
      <c r="Y7" s="5"/>
      <c r="Z7" s="20"/>
      <c r="AA7" s="5"/>
      <c r="AB7" s="20"/>
      <c r="AC7" s="5"/>
      <c r="AD7" s="20"/>
      <c r="AE7" s="5"/>
      <c r="AF7" s="20"/>
      <c r="AG7" s="5"/>
      <c r="AH7" s="20"/>
      <c r="AI7" s="5"/>
      <c r="AJ7" s="20"/>
      <c r="AK7" s="5"/>
      <c r="AL7" s="20"/>
      <c r="AM7" s="5"/>
      <c r="AN7" s="20"/>
      <c r="AO7" s="5"/>
      <c r="AP7" s="20"/>
      <c r="AQ7" s="5"/>
      <c r="AR7" s="20"/>
      <c r="AS7" s="5"/>
      <c r="AT7" s="20"/>
      <c r="AU7" s="5"/>
      <c r="AV7" s="20"/>
      <c r="AW7" s="5"/>
      <c r="AX7" s="20"/>
      <c r="AY7" s="5"/>
      <c r="AZ7" s="20"/>
      <c r="BA7" s="5"/>
      <c r="BB7" s="20"/>
    </row>
    <row r="8" spans="1:54" x14ac:dyDescent="0.25">
      <c r="A8" s="75" t="s">
        <v>24</v>
      </c>
      <c r="B8" s="77"/>
      <c r="C8" s="20"/>
      <c r="D8" s="20"/>
      <c r="E8" s="78">
        <v>2906800</v>
      </c>
      <c r="F8" s="20"/>
      <c r="G8" s="5"/>
      <c r="H8" s="20"/>
      <c r="I8" s="9"/>
      <c r="J8" s="20"/>
      <c r="K8" s="5"/>
      <c r="L8" s="20"/>
      <c r="M8" s="5"/>
      <c r="N8" s="20"/>
      <c r="O8" s="5"/>
      <c r="P8" s="20"/>
      <c r="Q8" s="5"/>
      <c r="R8" s="20"/>
      <c r="S8" s="5"/>
      <c r="T8" s="20"/>
      <c r="U8" s="5"/>
      <c r="V8" s="20"/>
      <c r="W8" s="5"/>
      <c r="X8" s="20"/>
      <c r="Y8" s="5"/>
      <c r="Z8" s="20"/>
      <c r="AA8" s="5"/>
      <c r="AB8" s="20"/>
      <c r="AC8" s="5"/>
      <c r="AD8" s="20"/>
      <c r="AE8" s="5"/>
      <c r="AF8" s="20"/>
      <c r="AG8" s="5"/>
      <c r="AH8" s="20"/>
      <c r="AI8" s="5"/>
      <c r="AJ8" s="20"/>
      <c r="AK8" s="5"/>
      <c r="AL8" s="20"/>
      <c r="AM8" s="5"/>
      <c r="AN8" s="20"/>
      <c r="AO8" s="5"/>
      <c r="AP8" s="20"/>
      <c r="AQ8" s="5"/>
      <c r="AR8" s="20"/>
      <c r="AS8" s="5"/>
      <c r="AT8" s="20"/>
      <c r="AU8" s="5"/>
      <c r="AV8" s="20"/>
      <c r="AW8" s="5"/>
      <c r="AX8" s="20"/>
      <c r="AY8" s="5"/>
      <c r="AZ8" s="20"/>
      <c r="BA8" s="5"/>
      <c r="BB8" s="20"/>
    </row>
    <row r="9" spans="1:54" x14ac:dyDescent="0.25">
      <c r="A9" s="75" t="s">
        <v>61</v>
      </c>
      <c r="B9" s="77"/>
      <c r="C9" s="20"/>
      <c r="D9" s="20"/>
      <c r="E9" s="126">
        <v>0.999</v>
      </c>
      <c r="F9" s="20"/>
      <c r="G9" s="126"/>
      <c r="H9" s="20"/>
      <c r="I9" s="5"/>
      <c r="J9" s="20"/>
      <c r="K9" s="5"/>
      <c r="L9" s="20"/>
      <c r="M9" s="5"/>
      <c r="N9" s="20"/>
      <c r="O9" s="5"/>
      <c r="P9" s="20"/>
      <c r="Q9" s="5"/>
      <c r="R9" s="20"/>
      <c r="S9" s="5"/>
      <c r="T9" s="20"/>
      <c r="U9" s="5"/>
      <c r="V9" s="20"/>
      <c r="W9" s="5"/>
      <c r="X9" s="20"/>
      <c r="Y9" s="5"/>
      <c r="Z9" s="20"/>
      <c r="AA9" s="5"/>
      <c r="AB9" s="20"/>
      <c r="AC9" s="5"/>
      <c r="AD9" s="20"/>
      <c r="AE9" s="5"/>
      <c r="AF9" s="20"/>
      <c r="AG9" s="5"/>
      <c r="AH9" s="20"/>
      <c r="AI9" s="5"/>
      <c r="AJ9" s="20"/>
      <c r="AK9" s="5"/>
      <c r="AL9" s="20"/>
      <c r="AM9" s="5"/>
      <c r="AN9" s="20"/>
      <c r="AO9" s="5"/>
      <c r="AP9" s="20"/>
      <c r="AQ9" s="5"/>
      <c r="AR9" s="20"/>
      <c r="AS9" s="5"/>
      <c r="AT9" s="20"/>
      <c r="AU9" s="5"/>
      <c r="AV9" s="20"/>
      <c r="AW9" s="5"/>
      <c r="AX9" s="20"/>
      <c r="AY9" s="5"/>
      <c r="AZ9" s="20"/>
      <c r="BA9" s="5"/>
      <c r="BB9" s="20"/>
    </row>
    <row r="10" spans="1:54" x14ac:dyDescent="0.25">
      <c r="A10" s="40" t="s">
        <v>6</v>
      </c>
      <c r="B10" s="79"/>
      <c r="C10" s="79"/>
      <c r="D10" s="79"/>
      <c r="E10" s="80" t="s">
        <v>783</v>
      </c>
      <c r="F10" s="79"/>
      <c r="G10" s="5"/>
      <c r="H10" s="79"/>
      <c r="I10" s="5"/>
      <c r="J10" s="79"/>
      <c r="K10" s="5"/>
      <c r="L10" s="79"/>
      <c r="M10" s="5"/>
      <c r="N10" s="79"/>
      <c r="O10" s="5"/>
      <c r="P10" s="79"/>
      <c r="Q10" s="5"/>
      <c r="R10" s="79"/>
      <c r="S10" s="5"/>
      <c r="T10" s="79"/>
      <c r="U10" s="5"/>
      <c r="V10" s="79"/>
      <c r="W10" s="5"/>
      <c r="X10" s="79"/>
      <c r="Y10" s="5"/>
      <c r="Z10" s="79"/>
      <c r="AA10" s="5"/>
      <c r="AB10" s="79"/>
      <c r="AC10" s="5"/>
      <c r="AD10" s="79"/>
      <c r="AE10" s="5"/>
      <c r="AF10" s="79"/>
      <c r="AG10" s="5"/>
      <c r="AH10" s="79"/>
      <c r="AI10" s="5"/>
      <c r="AJ10" s="79"/>
      <c r="AK10" s="5"/>
      <c r="AL10" s="79"/>
      <c r="AM10" s="5"/>
      <c r="AN10" s="79"/>
      <c r="AO10" s="5"/>
      <c r="AP10" s="79"/>
      <c r="AQ10" s="5"/>
      <c r="AR10" s="79"/>
      <c r="AS10" s="5"/>
      <c r="AT10" s="79"/>
      <c r="AU10" s="5"/>
      <c r="AV10" s="79"/>
      <c r="AW10" s="5"/>
      <c r="AX10" s="79"/>
      <c r="AY10" s="5"/>
      <c r="AZ10" s="79"/>
      <c r="BA10" s="5"/>
      <c r="BB10" s="79"/>
    </row>
    <row r="11" spans="1:54" ht="31.5" x14ac:dyDescent="0.25">
      <c r="A11" s="40" t="s">
        <v>137</v>
      </c>
      <c r="B11" s="40" t="s">
        <v>138</v>
      </c>
      <c r="C11" s="40" t="s">
        <v>139</v>
      </c>
      <c r="D11" s="40" t="s">
        <v>136</v>
      </c>
      <c r="E11" s="81" t="s">
        <v>41</v>
      </c>
      <c r="F11" s="82" t="s">
        <v>26</v>
      </c>
      <c r="G11" s="83" t="s">
        <v>41</v>
      </c>
      <c r="H11" s="82" t="s">
        <v>26</v>
      </c>
      <c r="I11" s="83" t="s">
        <v>41</v>
      </c>
      <c r="J11" s="82" t="s">
        <v>26</v>
      </c>
      <c r="K11" s="83" t="s">
        <v>41</v>
      </c>
      <c r="L11" s="82" t="s">
        <v>26</v>
      </c>
      <c r="M11" s="83" t="s">
        <v>41</v>
      </c>
      <c r="N11" s="82" t="s">
        <v>26</v>
      </c>
      <c r="O11" s="83" t="s">
        <v>41</v>
      </c>
      <c r="P11" s="82" t="s">
        <v>26</v>
      </c>
      <c r="Q11" s="83" t="s">
        <v>41</v>
      </c>
      <c r="R11" s="82" t="s">
        <v>26</v>
      </c>
      <c r="S11" s="83" t="s">
        <v>41</v>
      </c>
      <c r="T11" s="82" t="s">
        <v>26</v>
      </c>
      <c r="U11" s="83" t="s">
        <v>41</v>
      </c>
      <c r="V11" s="82" t="s">
        <v>26</v>
      </c>
      <c r="W11" s="83" t="s">
        <v>41</v>
      </c>
      <c r="X11" s="82" t="s">
        <v>26</v>
      </c>
      <c r="Y11" s="83" t="s">
        <v>41</v>
      </c>
      <c r="Z11" s="82" t="s">
        <v>26</v>
      </c>
      <c r="AA11" s="83" t="s">
        <v>41</v>
      </c>
      <c r="AB11" s="82" t="s">
        <v>26</v>
      </c>
      <c r="AC11" s="83" t="s">
        <v>41</v>
      </c>
      <c r="AD11" s="82" t="s">
        <v>26</v>
      </c>
      <c r="AE11" s="83" t="s">
        <v>41</v>
      </c>
      <c r="AF11" s="82" t="s">
        <v>26</v>
      </c>
      <c r="AG11" s="83" t="s">
        <v>41</v>
      </c>
      <c r="AH11" s="82" t="s">
        <v>26</v>
      </c>
      <c r="AI11" s="83" t="s">
        <v>41</v>
      </c>
      <c r="AJ11" s="82" t="s">
        <v>26</v>
      </c>
      <c r="AK11" s="83" t="s">
        <v>41</v>
      </c>
      <c r="AL11" s="82" t="s">
        <v>26</v>
      </c>
      <c r="AM11" s="83" t="s">
        <v>41</v>
      </c>
      <c r="AN11" s="82" t="s">
        <v>26</v>
      </c>
      <c r="AO11" s="83" t="s">
        <v>41</v>
      </c>
      <c r="AP11" s="82" t="s">
        <v>26</v>
      </c>
      <c r="AQ11" s="83" t="s">
        <v>41</v>
      </c>
      <c r="AR11" s="82" t="s">
        <v>26</v>
      </c>
      <c r="AS11" s="83" t="s">
        <v>41</v>
      </c>
      <c r="AT11" s="82" t="s">
        <v>26</v>
      </c>
      <c r="AU11" s="83" t="s">
        <v>41</v>
      </c>
      <c r="AV11" s="82" t="s">
        <v>26</v>
      </c>
      <c r="AW11" s="83" t="s">
        <v>41</v>
      </c>
      <c r="AX11" s="82" t="s">
        <v>26</v>
      </c>
      <c r="AY11" s="83" t="s">
        <v>41</v>
      </c>
      <c r="AZ11" s="82" t="s">
        <v>26</v>
      </c>
      <c r="BA11" s="83" t="s">
        <v>41</v>
      </c>
      <c r="BB11" s="82" t="s">
        <v>26</v>
      </c>
    </row>
    <row r="12" spans="1:54" ht="31.5" x14ac:dyDescent="0.25">
      <c r="A12" s="2" t="s">
        <v>378</v>
      </c>
      <c r="B12" s="11" t="s">
        <v>379</v>
      </c>
      <c r="C12" s="2" t="s">
        <v>380</v>
      </c>
      <c r="D12" s="2" t="s">
        <v>381</v>
      </c>
      <c r="E12" s="78">
        <v>1389997</v>
      </c>
      <c r="F12" s="158">
        <v>0.47799999999999998</v>
      </c>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6"/>
      <c r="AM12" s="5"/>
      <c r="AN12" s="6"/>
      <c r="AO12" s="5"/>
      <c r="AP12" s="6"/>
      <c r="AQ12" s="5"/>
      <c r="AR12" s="6"/>
      <c r="AS12" s="5"/>
      <c r="AT12" s="6"/>
      <c r="AU12" s="5"/>
      <c r="AV12" s="6"/>
      <c r="AW12" s="5"/>
      <c r="AX12" s="6"/>
      <c r="AY12" s="5"/>
      <c r="AZ12" s="6"/>
      <c r="BA12" s="5"/>
      <c r="BB12" s="6"/>
    </row>
    <row r="13" spans="1:54" ht="31.5" x14ac:dyDescent="0.25">
      <c r="A13" s="2" t="s">
        <v>378</v>
      </c>
      <c r="B13" s="11" t="s">
        <v>379</v>
      </c>
      <c r="C13" s="2" t="s">
        <v>380</v>
      </c>
      <c r="D13" s="2" t="s">
        <v>382</v>
      </c>
      <c r="E13" s="78">
        <v>1516803</v>
      </c>
      <c r="F13" s="84">
        <v>0.52200000000000002</v>
      </c>
      <c r="G13" s="5"/>
      <c r="H13" s="6"/>
      <c r="I13" s="5"/>
      <c r="J13" s="6"/>
      <c r="K13" s="5"/>
      <c r="L13" s="6"/>
      <c r="M13" s="5"/>
      <c r="N13" s="6"/>
      <c r="O13" s="5"/>
      <c r="P13" s="6"/>
      <c r="Q13" s="5"/>
      <c r="R13" s="6"/>
      <c r="S13" s="5"/>
      <c r="T13" s="6"/>
      <c r="U13" s="5"/>
      <c r="V13" s="6"/>
      <c r="W13" s="5"/>
      <c r="X13" s="6"/>
      <c r="Y13" s="5"/>
      <c r="Z13" s="6"/>
      <c r="AA13" s="5"/>
      <c r="AB13" s="6"/>
      <c r="AC13" s="5"/>
      <c r="AD13" s="6"/>
      <c r="AE13" s="5"/>
      <c r="AF13" s="6"/>
      <c r="AG13" s="5"/>
      <c r="AH13" s="6"/>
      <c r="AI13" s="5"/>
      <c r="AJ13" s="6"/>
      <c r="AK13" s="5"/>
      <c r="AL13" s="6"/>
      <c r="AM13" s="5"/>
      <c r="AN13" s="6"/>
      <c r="AO13" s="5"/>
      <c r="AP13" s="6"/>
      <c r="AQ13" s="5"/>
      <c r="AR13" s="6"/>
      <c r="AS13" s="5"/>
      <c r="AT13" s="6"/>
      <c r="AU13" s="5"/>
      <c r="AV13" s="6"/>
      <c r="AW13" s="5"/>
      <c r="AX13" s="6"/>
      <c r="AY13" s="5"/>
      <c r="AZ13" s="6"/>
      <c r="BA13" s="5"/>
      <c r="BB13" s="6"/>
    </row>
    <row r="14" spans="1:54" x14ac:dyDescent="0.25">
      <c r="A14" s="2"/>
      <c r="B14" s="2"/>
      <c r="C14" s="2"/>
      <c r="D14" s="2"/>
      <c r="E14" s="7"/>
      <c r="F14" s="73"/>
      <c r="G14" s="2"/>
      <c r="H14" s="38"/>
      <c r="I14" s="7"/>
      <c r="J14" s="4"/>
      <c r="K14" s="7"/>
      <c r="L14" s="4"/>
      <c r="M14" s="7"/>
      <c r="N14" s="4"/>
      <c r="O14" s="7"/>
      <c r="P14" s="4"/>
      <c r="Q14" s="7"/>
      <c r="R14" s="4"/>
      <c r="S14" s="7"/>
      <c r="T14" s="4"/>
      <c r="U14" s="7"/>
      <c r="V14" s="4"/>
      <c r="W14" s="7"/>
      <c r="X14" s="4"/>
      <c r="Y14" s="7"/>
      <c r="Z14" s="4"/>
      <c r="AA14" s="7"/>
      <c r="AB14" s="4"/>
      <c r="AC14" s="7"/>
      <c r="AD14" s="4"/>
      <c r="AE14" s="7"/>
      <c r="AF14" s="4"/>
      <c r="AG14" s="7"/>
      <c r="AH14" s="4"/>
      <c r="AI14" s="7"/>
      <c r="AJ14" s="4"/>
      <c r="AK14" s="7"/>
      <c r="AL14" s="4"/>
      <c r="AM14" s="7"/>
      <c r="AN14" s="4"/>
      <c r="AO14" s="7"/>
      <c r="AP14" s="4"/>
      <c r="AQ14" s="7"/>
      <c r="AR14" s="4"/>
      <c r="AS14" s="7"/>
      <c r="AT14" s="4"/>
      <c r="AU14" s="7"/>
      <c r="AV14" s="4"/>
      <c r="AW14" s="7"/>
      <c r="AX14" s="4"/>
      <c r="AY14" s="7"/>
      <c r="AZ14" s="4"/>
      <c r="BA14" s="7"/>
      <c r="BB14" s="4"/>
    </row>
    <row r="15" spans="1:54" x14ac:dyDescent="0.25">
      <c r="A15" s="2"/>
      <c r="B15" s="2"/>
      <c r="C15" s="2"/>
      <c r="D15" s="2"/>
      <c r="E15" s="7"/>
      <c r="F15" s="73"/>
      <c r="G15" s="2"/>
      <c r="H15" s="38"/>
      <c r="I15" s="7"/>
      <c r="J15" s="4"/>
      <c r="K15" s="7"/>
      <c r="L15" s="4"/>
      <c r="M15" s="7"/>
      <c r="N15" s="4"/>
      <c r="O15" s="7"/>
      <c r="P15" s="4"/>
      <c r="Q15" s="7"/>
      <c r="R15" s="4"/>
      <c r="S15" s="7"/>
      <c r="T15" s="4"/>
      <c r="U15" s="7"/>
      <c r="V15" s="4"/>
      <c r="W15" s="7"/>
      <c r="X15" s="4"/>
      <c r="Y15" s="7"/>
      <c r="Z15" s="4"/>
      <c r="AA15" s="7"/>
      <c r="AB15" s="4"/>
      <c r="AC15" s="7"/>
      <c r="AD15" s="4"/>
      <c r="AE15" s="7"/>
      <c r="AF15" s="4"/>
      <c r="AG15" s="7"/>
      <c r="AH15" s="4"/>
      <c r="AI15" s="7"/>
      <c r="AJ15" s="4"/>
      <c r="AK15" s="7"/>
      <c r="AL15" s="4"/>
      <c r="AM15" s="7"/>
      <c r="AN15" s="4"/>
      <c r="AO15" s="7"/>
      <c r="AP15" s="4"/>
      <c r="AQ15" s="7"/>
      <c r="AR15" s="4"/>
      <c r="AS15" s="7"/>
      <c r="AT15" s="4"/>
      <c r="AU15" s="7"/>
      <c r="AV15" s="4"/>
      <c r="AW15" s="7"/>
      <c r="AX15" s="4"/>
      <c r="AY15" s="7"/>
      <c r="AZ15" s="4"/>
      <c r="BA15" s="7"/>
      <c r="BB15" s="4"/>
    </row>
    <row r="16" spans="1:54" x14ac:dyDescent="0.25">
      <c r="A16" s="2"/>
      <c r="B16" s="2"/>
      <c r="C16" s="2"/>
      <c r="D16" s="2"/>
      <c r="E16" s="7"/>
      <c r="F16" s="4"/>
      <c r="G16" s="7"/>
      <c r="H16" s="4"/>
      <c r="I16" s="7"/>
      <c r="J16" s="4"/>
      <c r="K16" s="7"/>
      <c r="L16" s="4"/>
      <c r="M16" s="7"/>
      <c r="N16" s="4"/>
      <c r="O16" s="7"/>
      <c r="P16" s="4"/>
      <c r="Q16" s="7"/>
      <c r="R16" s="4"/>
      <c r="S16" s="7"/>
      <c r="T16" s="4"/>
      <c r="U16" s="7"/>
      <c r="V16" s="4"/>
      <c r="W16" s="7"/>
      <c r="X16" s="4"/>
      <c r="Y16" s="7"/>
      <c r="Z16" s="4"/>
      <c r="AA16" s="7"/>
      <c r="AB16" s="4"/>
      <c r="AC16" s="7"/>
      <c r="AD16" s="4"/>
      <c r="AE16" s="7"/>
      <c r="AF16" s="4"/>
      <c r="AG16" s="7"/>
      <c r="AH16" s="4"/>
      <c r="AI16" s="7"/>
      <c r="AJ16" s="4"/>
      <c r="AK16" s="7"/>
      <c r="AL16" s="4"/>
      <c r="AM16" s="7"/>
      <c r="AN16" s="4"/>
      <c r="AO16" s="7"/>
      <c r="AP16" s="4"/>
      <c r="AQ16" s="7"/>
      <c r="AR16" s="4"/>
      <c r="AS16" s="7"/>
      <c r="AT16" s="4"/>
      <c r="AU16" s="7"/>
      <c r="AV16" s="4"/>
      <c r="AW16" s="7"/>
      <c r="AX16" s="4"/>
      <c r="AY16" s="7"/>
      <c r="AZ16" s="4"/>
      <c r="BA16" s="7"/>
      <c r="BB16" s="4"/>
    </row>
    <row r="17" spans="1:54" x14ac:dyDescent="0.25">
      <c r="A17" s="2"/>
      <c r="B17" s="2"/>
      <c r="C17" s="2"/>
      <c r="D17" s="2"/>
      <c r="E17" s="7"/>
      <c r="F17" s="4"/>
      <c r="G17" s="7"/>
      <c r="H17" s="4"/>
      <c r="I17" s="7"/>
      <c r="J17" s="4"/>
      <c r="K17" s="7"/>
      <c r="L17" s="4"/>
      <c r="M17" s="7"/>
      <c r="N17" s="4"/>
      <c r="O17" s="7"/>
      <c r="P17" s="4"/>
      <c r="Q17" s="7"/>
      <c r="R17" s="4"/>
      <c r="S17" s="7"/>
      <c r="T17" s="4"/>
      <c r="U17" s="7"/>
      <c r="V17" s="4"/>
      <c r="W17" s="7"/>
      <c r="X17" s="4"/>
      <c r="Y17" s="7"/>
      <c r="Z17" s="4"/>
      <c r="AA17" s="7"/>
      <c r="AB17" s="4"/>
      <c r="AC17" s="7"/>
      <c r="AD17" s="4"/>
      <c r="AE17" s="7"/>
      <c r="AF17" s="4"/>
      <c r="AG17" s="7"/>
      <c r="AH17" s="4"/>
      <c r="AI17" s="7"/>
      <c r="AJ17" s="4"/>
      <c r="AK17" s="7"/>
      <c r="AL17" s="4"/>
      <c r="AM17" s="7"/>
      <c r="AN17" s="4"/>
      <c r="AO17" s="7"/>
      <c r="AP17" s="4"/>
      <c r="AQ17" s="7"/>
      <c r="AR17" s="4"/>
      <c r="AS17" s="7"/>
      <c r="AT17" s="4"/>
      <c r="AU17" s="7"/>
      <c r="AV17" s="4"/>
      <c r="AW17" s="7"/>
      <c r="AX17" s="4"/>
      <c r="AY17" s="7"/>
      <c r="AZ17" s="4"/>
      <c r="BA17" s="7"/>
      <c r="BB17" s="4"/>
    </row>
    <row r="18" spans="1:54" x14ac:dyDescent="0.25">
      <c r="A18" s="2"/>
      <c r="B18" s="2"/>
      <c r="C18" s="2"/>
      <c r="D18" s="2"/>
      <c r="E18" s="7"/>
      <c r="F18" s="4"/>
      <c r="G18" s="7"/>
      <c r="H18" s="4"/>
      <c r="I18" s="7"/>
      <c r="J18" s="4"/>
      <c r="K18" s="7"/>
      <c r="L18" s="4"/>
      <c r="M18" s="7"/>
      <c r="N18" s="4"/>
      <c r="O18" s="7"/>
      <c r="P18" s="4"/>
      <c r="Q18" s="7"/>
      <c r="R18" s="4"/>
      <c r="S18" s="7"/>
      <c r="T18" s="4"/>
      <c r="U18" s="7"/>
      <c r="V18" s="4"/>
      <c r="W18" s="7"/>
      <c r="X18" s="4"/>
      <c r="Y18" s="7"/>
      <c r="Z18" s="4"/>
      <c r="AA18" s="7"/>
      <c r="AB18" s="4"/>
      <c r="AC18" s="7"/>
      <c r="AD18" s="4"/>
      <c r="AE18" s="7"/>
      <c r="AF18" s="4"/>
      <c r="AG18" s="7"/>
      <c r="AH18" s="4"/>
      <c r="AI18" s="7"/>
      <c r="AJ18" s="4"/>
      <c r="AK18" s="7"/>
      <c r="AL18" s="4"/>
      <c r="AM18" s="7"/>
      <c r="AN18" s="4"/>
      <c r="AO18" s="7"/>
      <c r="AP18" s="4"/>
      <c r="AQ18" s="7"/>
      <c r="AR18" s="4"/>
      <c r="AS18" s="7"/>
      <c r="AT18" s="4"/>
      <c r="AU18" s="7"/>
      <c r="AV18" s="4"/>
      <c r="AW18" s="7"/>
      <c r="AX18" s="4"/>
      <c r="AY18" s="7"/>
      <c r="AZ18" s="4"/>
      <c r="BA18" s="7"/>
      <c r="BB18" s="4"/>
    </row>
    <row r="19" spans="1:54" x14ac:dyDescent="0.25">
      <c r="A19" s="2"/>
      <c r="B19" s="2"/>
      <c r="C19" s="11"/>
      <c r="D19" s="11"/>
      <c r="E19" s="7"/>
      <c r="F19" s="4"/>
      <c r="G19" s="7"/>
      <c r="H19" s="4"/>
      <c r="I19" s="7"/>
      <c r="J19" s="4"/>
      <c r="K19" s="7"/>
      <c r="L19" s="4"/>
      <c r="M19" s="7"/>
      <c r="N19" s="4"/>
      <c r="O19" s="7"/>
      <c r="P19" s="4"/>
      <c r="Q19" s="7"/>
      <c r="R19" s="4"/>
      <c r="S19" s="7"/>
      <c r="T19" s="4"/>
      <c r="U19" s="7"/>
      <c r="V19" s="4"/>
      <c r="W19" s="7"/>
      <c r="X19" s="4"/>
      <c r="Y19" s="7"/>
      <c r="Z19" s="4"/>
      <c r="AA19" s="7"/>
      <c r="AB19" s="4"/>
      <c r="AC19" s="7"/>
      <c r="AD19" s="4"/>
      <c r="AE19" s="7"/>
      <c r="AF19" s="4"/>
      <c r="AG19" s="7"/>
      <c r="AH19" s="4"/>
      <c r="AI19" s="7"/>
      <c r="AJ19" s="4"/>
      <c r="AK19" s="7"/>
      <c r="AL19" s="4"/>
      <c r="AM19" s="7"/>
      <c r="AN19" s="4"/>
      <c r="AO19" s="7"/>
      <c r="AP19" s="4"/>
      <c r="AQ19" s="7"/>
      <c r="AR19" s="4"/>
      <c r="AS19" s="7"/>
      <c r="AT19" s="4"/>
      <c r="AU19" s="7"/>
      <c r="AV19" s="4"/>
      <c r="AW19" s="7"/>
      <c r="AX19" s="4"/>
      <c r="AY19" s="7"/>
      <c r="AZ19" s="4"/>
      <c r="BA19" s="7"/>
      <c r="BB19" s="4"/>
    </row>
    <row r="20" spans="1:54" x14ac:dyDescent="0.25">
      <c r="A20" s="2"/>
      <c r="B20" s="2"/>
      <c r="C20" s="2"/>
      <c r="D20" s="2"/>
      <c r="E20" s="7"/>
      <c r="F20" s="4"/>
      <c r="G20" s="7"/>
      <c r="H20" s="4"/>
      <c r="I20" s="7"/>
      <c r="J20" s="4"/>
      <c r="K20" s="7"/>
      <c r="L20" s="4"/>
      <c r="M20" s="7"/>
      <c r="N20" s="4"/>
      <c r="O20" s="7"/>
      <c r="P20" s="4"/>
      <c r="Q20" s="7"/>
      <c r="R20" s="4"/>
      <c r="S20" s="7"/>
      <c r="T20" s="4"/>
      <c r="U20" s="7"/>
      <c r="V20" s="4"/>
      <c r="W20" s="7"/>
      <c r="X20" s="4"/>
      <c r="Y20" s="7"/>
      <c r="Z20" s="4"/>
      <c r="AA20" s="7"/>
      <c r="AB20" s="4"/>
      <c r="AC20" s="7"/>
      <c r="AD20" s="4"/>
      <c r="AE20" s="7"/>
      <c r="AF20" s="4"/>
      <c r="AG20" s="7"/>
      <c r="AH20" s="4"/>
      <c r="AI20" s="7"/>
      <c r="AJ20" s="4"/>
      <c r="AK20" s="7"/>
      <c r="AL20" s="4"/>
      <c r="AM20" s="7"/>
      <c r="AN20" s="4"/>
      <c r="AO20" s="7"/>
      <c r="AP20" s="4"/>
      <c r="AQ20" s="7"/>
      <c r="AR20" s="4"/>
      <c r="AS20" s="7"/>
      <c r="AT20" s="4"/>
      <c r="AU20" s="7"/>
      <c r="AV20" s="4"/>
      <c r="AW20" s="7"/>
      <c r="AX20" s="4"/>
      <c r="AY20" s="7"/>
      <c r="AZ20" s="4"/>
      <c r="BA20" s="7"/>
      <c r="BB20" s="4"/>
    </row>
    <row r="21" spans="1:54" x14ac:dyDescent="0.25">
      <c r="A21" s="2"/>
      <c r="B21" s="2"/>
      <c r="C21" s="11"/>
      <c r="D21" s="11"/>
      <c r="E21" s="7"/>
      <c r="F21" s="4"/>
      <c r="G21" s="7"/>
      <c r="H21" s="4"/>
      <c r="I21" s="7"/>
      <c r="J21" s="4"/>
      <c r="K21" s="7"/>
      <c r="L21" s="4"/>
      <c r="M21" s="7"/>
      <c r="N21" s="4"/>
      <c r="O21" s="7"/>
      <c r="P21" s="4"/>
      <c r="Q21" s="7"/>
      <c r="R21" s="4"/>
      <c r="S21" s="7"/>
      <c r="T21" s="4"/>
      <c r="U21" s="7"/>
      <c r="V21" s="4"/>
      <c r="W21" s="7"/>
      <c r="X21" s="4"/>
      <c r="Y21" s="7"/>
      <c r="Z21" s="4"/>
      <c r="AA21" s="7"/>
      <c r="AB21" s="4"/>
      <c r="AC21" s="7"/>
      <c r="AD21" s="4"/>
      <c r="AE21" s="7"/>
      <c r="AF21" s="4"/>
      <c r="AG21" s="7"/>
      <c r="AH21" s="4"/>
      <c r="AI21" s="7"/>
      <c r="AJ21" s="4"/>
      <c r="AK21" s="7"/>
      <c r="AL21" s="4"/>
      <c r="AM21" s="7"/>
      <c r="AN21" s="4"/>
      <c r="AO21" s="7"/>
      <c r="AP21" s="4"/>
      <c r="AQ21" s="7"/>
      <c r="AR21" s="4"/>
      <c r="AS21" s="7"/>
      <c r="AT21" s="4"/>
      <c r="AU21" s="7"/>
      <c r="AV21" s="4"/>
      <c r="AW21" s="7"/>
      <c r="AX21" s="4"/>
      <c r="AY21" s="7"/>
      <c r="AZ21" s="4"/>
      <c r="BA21" s="7"/>
      <c r="BB21" s="4"/>
    </row>
    <row r="22" spans="1:54" x14ac:dyDescent="0.25">
      <c r="A22" s="2"/>
      <c r="B22" s="2"/>
      <c r="C22" s="11"/>
      <c r="D22" s="11"/>
      <c r="E22" s="7"/>
      <c r="F22" s="4"/>
      <c r="G22" s="7"/>
      <c r="H22" s="4"/>
      <c r="I22" s="7"/>
      <c r="J22" s="4"/>
      <c r="K22" s="7"/>
      <c r="L22" s="4"/>
      <c r="M22" s="7"/>
      <c r="N22" s="4"/>
      <c r="O22" s="7"/>
      <c r="P22" s="4"/>
      <c r="Q22" s="7"/>
      <c r="R22" s="4"/>
      <c r="S22" s="7"/>
      <c r="T22" s="4"/>
      <c r="U22" s="7"/>
      <c r="V22" s="4"/>
      <c r="W22" s="7"/>
      <c r="X22" s="4"/>
      <c r="Y22" s="7"/>
      <c r="Z22" s="4"/>
      <c r="AA22" s="7"/>
      <c r="AB22" s="4"/>
      <c r="AC22" s="7"/>
      <c r="AD22" s="4"/>
      <c r="AE22" s="7"/>
      <c r="AF22" s="4"/>
      <c r="AG22" s="7"/>
      <c r="AH22" s="4"/>
      <c r="AI22" s="7"/>
      <c r="AJ22" s="4"/>
      <c r="AK22" s="7"/>
      <c r="AL22" s="4"/>
      <c r="AM22" s="7"/>
      <c r="AN22" s="4"/>
      <c r="AO22" s="7"/>
      <c r="AP22" s="4"/>
      <c r="AQ22" s="7"/>
      <c r="AR22" s="4"/>
      <c r="AS22" s="7"/>
      <c r="AT22" s="4"/>
      <c r="AU22" s="7"/>
      <c r="AV22" s="4"/>
      <c r="AW22" s="7"/>
      <c r="AX22" s="4"/>
      <c r="AY22" s="7"/>
      <c r="AZ22" s="4"/>
      <c r="BA22" s="7"/>
      <c r="BB22" s="4"/>
    </row>
    <row r="23" spans="1:54" x14ac:dyDescent="0.25">
      <c r="A23" s="2"/>
      <c r="B23" s="2"/>
      <c r="C23" s="11"/>
      <c r="D23" s="11"/>
      <c r="E23" s="7"/>
      <c r="F23" s="4"/>
      <c r="G23" s="7"/>
      <c r="H23" s="4"/>
      <c r="I23" s="7"/>
      <c r="J23" s="4"/>
      <c r="K23" s="7"/>
      <c r="L23" s="4"/>
      <c r="M23" s="7"/>
      <c r="N23" s="4"/>
      <c r="O23" s="7"/>
      <c r="P23" s="4"/>
      <c r="Q23" s="7"/>
      <c r="R23" s="4"/>
      <c r="S23" s="7"/>
      <c r="T23" s="4"/>
      <c r="U23" s="7"/>
      <c r="V23" s="4"/>
      <c r="W23" s="7"/>
      <c r="X23" s="4"/>
      <c r="Y23" s="7"/>
      <c r="Z23" s="4"/>
      <c r="AA23" s="7"/>
      <c r="AB23" s="4"/>
      <c r="AC23" s="7"/>
      <c r="AD23" s="4"/>
      <c r="AE23" s="7"/>
      <c r="AF23" s="4"/>
      <c r="AG23" s="7"/>
      <c r="AH23" s="4"/>
      <c r="AI23" s="7"/>
      <c r="AJ23" s="4"/>
      <c r="AK23" s="7"/>
      <c r="AL23" s="4"/>
      <c r="AM23" s="7"/>
      <c r="AN23" s="4"/>
      <c r="AO23" s="7"/>
      <c r="AP23" s="4"/>
      <c r="AQ23" s="7"/>
      <c r="AR23" s="4"/>
      <c r="AS23" s="7"/>
      <c r="AT23" s="4"/>
      <c r="AU23" s="7"/>
      <c r="AV23" s="4"/>
      <c r="AW23" s="7"/>
      <c r="AX23" s="4"/>
      <c r="AY23" s="7"/>
      <c r="AZ23" s="4"/>
      <c r="BA23" s="7"/>
      <c r="BB23" s="4"/>
    </row>
    <row r="24" spans="1:54" x14ac:dyDescent="0.25">
      <c r="A24" s="2"/>
      <c r="B24" s="2"/>
      <c r="C24" s="2"/>
      <c r="D24" s="2"/>
      <c r="E24" s="7"/>
      <c r="F24" s="4"/>
      <c r="G24" s="7"/>
      <c r="H24" s="4"/>
      <c r="I24" s="7"/>
      <c r="J24" s="4"/>
      <c r="K24" s="7"/>
      <c r="L24" s="4"/>
      <c r="M24" s="7"/>
      <c r="N24" s="4"/>
      <c r="O24" s="7"/>
      <c r="P24" s="4"/>
      <c r="Q24" s="7"/>
      <c r="R24" s="4"/>
      <c r="S24" s="7"/>
      <c r="T24" s="4"/>
      <c r="U24" s="7"/>
      <c r="V24" s="4"/>
      <c r="W24" s="7"/>
      <c r="X24" s="4"/>
      <c r="Y24" s="7"/>
      <c r="Z24" s="4"/>
      <c r="AA24" s="7"/>
      <c r="AB24" s="4"/>
      <c r="AC24" s="7"/>
      <c r="AD24" s="4"/>
      <c r="AE24" s="7"/>
      <c r="AF24" s="4"/>
      <c r="AG24" s="7"/>
      <c r="AH24" s="4"/>
      <c r="AI24" s="7"/>
      <c r="AJ24" s="4"/>
      <c r="AK24" s="7"/>
      <c r="AL24" s="4"/>
      <c r="AM24" s="7"/>
      <c r="AN24" s="4"/>
      <c r="AO24" s="7"/>
      <c r="AP24" s="4"/>
      <c r="AQ24" s="7"/>
      <c r="AR24" s="4"/>
      <c r="AS24" s="7"/>
      <c r="AT24" s="4"/>
      <c r="AU24" s="7"/>
      <c r="AV24" s="4"/>
      <c r="AW24" s="7"/>
      <c r="AX24" s="4"/>
      <c r="AY24" s="7"/>
      <c r="AZ24" s="4"/>
      <c r="BA24" s="7"/>
      <c r="BB24" s="4"/>
    </row>
    <row r="25" spans="1:54" x14ac:dyDescent="0.25">
      <c r="A25" s="2"/>
      <c r="B25" s="2"/>
      <c r="C25" s="2"/>
      <c r="D25" s="2"/>
      <c r="E25" s="7"/>
      <c r="F25" s="4"/>
      <c r="G25" s="7"/>
      <c r="H25" s="4"/>
      <c r="I25" s="7"/>
      <c r="J25" s="4"/>
      <c r="K25" s="7"/>
      <c r="L25" s="4"/>
      <c r="M25" s="7"/>
      <c r="N25" s="4"/>
      <c r="O25" s="7"/>
      <c r="P25" s="4"/>
      <c r="Q25" s="7"/>
      <c r="R25" s="4"/>
      <c r="S25" s="7"/>
      <c r="T25" s="4"/>
      <c r="U25" s="7"/>
      <c r="V25" s="4"/>
      <c r="W25" s="7"/>
      <c r="X25" s="4"/>
      <c r="Y25" s="7"/>
      <c r="Z25" s="4"/>
      <c r="AA25" s="7"/>
      <c r="AB25" s="4"/>
      <c r="AC25" s="7"/>
      <c r="AD25" s="4"/>
      <c r="AE25" s="7"/>
      <c r="AF25" s="4"/>
      <c r="AG25" s="7"/>
      <c r="AH25" s="4"/>
      <c r="AI25" s="7"/>
      <c r="AJ25" s="4"/>
      <c r="AK25" s="7"/>
      <c r="AL25" s="4"/>
      <c r="AM25" s="7"/>
      <c r="AN25" s="4"/>
      <c r="AO25" s="7"/>
      <c r="AP25" s="4"/>
      <c r="AQ25" s="7"/>
      <c r="AR25" s="4"/>
      <c r="AS25" s="7"/>
      <c r="AT25" s="4"/>
      <c r="AU25" s="7"/>
      <c r="AV25" s="4"/>
      <c r="AW25" s="7"/>
      <c r="AX25" s="4"/>
      <c r="AY25" s="7"/>
      <c r="AZ25" s="4"/>
      <c r="BA25" s="7"/>
      <c r="BB25" s="4"/>
    </row>
    <row r="26" spans="1:54" x14ac:dyDescent="0.25">
      <c r="A26" s="2"/>
      <c r="B26" s="2"/>
      <c r="C26" s="2"/>
      <c r="D26" s="2"/>
      <c r="E26" s="7"/>
      <c r="F26" s="4"/>
      <c r="G26" s="7"/>
      <c r="H26" s="4"/>
      <c r="I26" s="7"/>
      <c r="J26" s="4"/>
      <c r="K26" s="7"/>
      <c r="L26" s="4"/>
      <c r="M26" s="7"/>
      <c r="N26" s="4"/>
      <c r="O26" s="7"/>
      <c r="P26" s="4"/>
      <c r="Q26" s="7"/>
      <c r="R26" s="4"/>
      <c r="S26" s="7"/>
      <c r="T26" s="4"/>
      <c r="U26" s="7"/>
      <c r="V26" s="4"/>
      <c r="W26" s="7"/>
      <c r="X26" s="4"/>
      <c r="Y26" s="7"/>
      <c r="Z26" s="4"/>
      <c r="AA26" s="7"/>
      <c r="AB26" s="4"/>
      <c r="AC26" s="7"/>
      <c r="AD26" s="4"/>
      <c r="AE26" s="7"/>
      <c r="AF26" s="4"/>
      <c r="AG26" s="7"/>
      <c r="AH26" s="4"/>
      <c r="AI26" s="7"/>
      <c r="AJ26" s="4"/>
      <c r="AK26" s="7"/>
      <c r="AL26" s="4"/>
      <c r="AM26" s="7"/>
      <c r="AN26" s="4"/>
      <c r="AO26" s="7"/>
      <c r="AP26" s="4"/>
      <c r="AQ26" s="7"/>
      <c r="AR26" s="4"/>
      <c r="AS26" s="7"/>
      <c r="AT26" s="4"/>
      <c r="AU26" s="7"/>
      <c r="AV26" s="4"/>
      <c r="AW26" s="7"/>
      <c r="AX26" s="4"/>
      <c r="AY26" s="7"/>
      <c r="AZ26" s="4"/>
      <c r="BA26" s="7"/>
      <c r="BB26" s="4"/>
    </row>
    <row r="27" spans="1:54" x14ac:dyDescent="0.25">
      <c r="A27" s="2"/>
      <c r="B27" s="2"/>
      <c r="C27" s="2"/>
      <c r="D27" s="2"/>
      <c r="E27" s="7"/>
      <c r="F27" s="4"/>
      <c r="G27" s="7"/>
      <c r="H27" s="4"/>
      <c r="I27" s="7"/>
      <c r="J27" s="4"/>
      <c r="K27" s="7"/>
      <c r="L27" s="4"/>
      <c r="M27" s="7"/>
      <c r="N27" s="4"/>
      <c r="O27" s="7"/>
      <c r="P27" s="4"/>
      <c r="Q27" s="7"/>
      <c r="R27" s="4"/>
      <c r="S27" s="7"/>
      <c r="T27" s="4"/>
      <c r="U27" s="7"/>
      <c r="V27" s="4"/>
      <c r="W27" s="7"/>
      <c r="X27" s="4"/>
      <c r="Y27" s="7"/>
      <c r="Z27" s="4"/>
      <c r="AA27" s="7"/>
      <c r="AB27" s="4"/>
      <c r="AC27" s="7"/>
      <c r="AD27" s="4"/>
      <c r="AE27" s="7"/>
      <c r="AF27" s="4"/>
      <c r="AG27" s="7"/>
      <c r="AH27" s="4"/>
      <c r="AI27" s="7"/>
      <c r="AJ27" s="4"/>
      <c r="AK27" s="7"/>
      <c r="AL27" s="4"/>
      <c r="AM27" s="7"/>
      <c r="AN27" s="4"/>
      <c r="AO27" s="7"/>
      <c r="AP27" s="4"/>
      <c r="AQ27" s="7"/>
      <c r="AR27" s="4"/>
      <c r="AS27" s="7"/>
      <c r="AT27" s="4"/>
      <c r="AU27" s="7"/>
      <c r="AV27" s="4"/>
      <c r="AW27" s="7"/>
      <c r="AX27" s="4"/>
      <c r="AY27" s="7"/>
      <c r="AZ27" s="4"/>
      <c r="BA27" s="7"/>
      <c r="BB27" s="4"/>
    </row>
    <row r="28" spans="1:54" x14ac:dyDescent="0.25">
      <c r="A28" s="2"/>
      <c r="B28" s="2"/>
      <c r="C28" s="2"/>
      <c r="D28" s="2"/>
      <c r="E28" s="7"/>
      <c r="F28" s="4"/>
      <c r="G28" s="7"/>
      <c r="H28" s="4"/>
      <c r="I28" s="7"/>
      <c r="J28" s="4"/>
      <c r="K28" s="7"/>
      <c r="L28" s="4"/>
      <c r="M28" s="7"/>
      <c r="N28" s="4"/>
      <c r="O28" s="7"/>
      <c r="P28" s="4"/>
      <c r="Q28" s="7"/>
      <c r="R28" s="4"/>
      <c r="S28" s="7"/>
      <c r="T28" s="4"/>
      <c r="U28" s="7"/>
      <c r="V28" s="4"/>
      <c r="W28" s="7"/>
      <c r="X28" s="4"/>
      <c r="Y28" s="7"/>
      <c r="Z28" s="4"/>
      <c r="AA28" s="7"/>
      <c r="AB28" s="4"/>
      <c r="AC28" s="7"/>
      <c r="AD28" s="4"/>
      <c r="AE28" s="7"/>
      <c r="AF28" s="4"/>
      <c r="AG28" s="7"/>
      <c r="AH28" s="4"/>
      <c r="AI28" s="7"/>
      <c r="AJ28" s="4"/>
      <c r="AK28" s="7"/>
      <c r="AL28" s="4"/>
      <c r="AM28" s="7"/>
      <c r="AN28" s="4"/>
      <c r="AO28" s="7"/>
      <c r="AP28" s="4"/>
      <c r="AQ28" s="7"/>
      <c r="AR28" s="4"/>
      <c r="AS28" s="7"/>
      <c r="AT28" s="4"/>
      <c r="AU28" s="7"/>
      <c r="AV28" s="4"/>
      <c r="AW28" s="7"/>
      <c r="AX28" s="4"/>
      <c r="AY28" s="7"/>
      <c r="AZ28" s="4"/>
      <c r="BA28" s="7"/>
      <c r="BB28" s="4"/>
    </row>
    <row r="29" spans="1:54" x14ac:dyDescent="0.25">
      <c r="A29" s="2"/>
      <c r="B29" s="2"/>
      <c r="C29" s="2"/>
      <c r="D29" s="2"/>
      <c r="E29" s="7"/>
      <c r="F29" s="4"/>
      <c r="G29" s="7"/>
      <c r="H29" s="4"/>
      <c r="I29" s="7"/>
      <c r="J29" s="4"/>
      <c r="K29" s="7"/>
      <c r="L29" s="4"/>
      <c r="M29" s="7"/>
      <c r="N29" s="4"/>
      <c r="O29" s="7"/>
      <c r="P29" s="4"/>
      <c r="Q29" s="7"/>
      <c r="R29" s="4"/>
      <c r="S29" s="7"/>
      <c r="T29" s="4"/>
      <c r="U29" s="7"/>
      <c r="V29" s="4"/>
      <c r="W29" s="7"/>
      <c r="X29" s="4"/>
      <c r="Y29" s="7"/>
      <c r="Z29" s="4"/>
      <c r="AA29" s="7"/>
      <c r="AB29" s="4"/>
      <c r="AC29" s="7"/>
      <c r="AD29" s="4"/>
      <c r="AE29" s="7"/>
      <c r="AF29" s="4"/>
      <c r="AG29" s="7"/>
      <c r="AH29" s="4"/>
      <c r="AI29" s="7"/>
      <c r="AJ29" s="4"/>
      <c r="AK29" s="7"/>
      <c r="AL29" s="4"/>
      <c r="AM29" s="7"/>
      <c r="AN29" s="4"/>
      <c r="AO29" s="7"/>
      <c r="AP29" s="4"/>
      <c r="AQ29" s="7"/>
      <c r="AR29" s="4"/>
      <c r="AS29" s="7"/>
      <c r="AT29" s="4"/>
      <c r="AU29" s="7"/>
      <c r="AV29" s="4"/>
      <c r="AW29" s="7"/>
      <c r="AX29" s="4"/>
      <c r="AY29" s="7"/>
      <c r="AZ29" s="4"/>
      <c r="BA29" s="7"/>
      <c r="BB29" s="4"/>
    </row>
    <row r="30" spans="1:54" x14ac:dyDescent="0.25">
      <c r="A30" s="2"/>
      <c r="B30" s="2"/>
      <c r="C30" s="2"/>
      <c r="D30" s="2"/>
      <c r="E30" s="7"/>
      <c r="F30" s="4"/>
      <c r="G30" s="7"/>
      <c r="H30" s="4"/>
      <c r="I30" s="7"/>
      <c r="J30" s="4"/>
      <c r="K30" s="7"/>
      <c r="L30" s="4"/>
      <c r="M30" s="7"/>
      <c r="N30" s="4"/>
      <c r="O30" s="7"/>
      <c r="P30" s="4"/>
      <c r="Q30" s="7"/>
      <c r="R30" s="4"/>
      <c r="S30" s="7"/>
      <c r="T30" s="4"/>
      <c r="U30" s="7"/>
      <c r="V30" s="4"/>
      <c r="W30" s="7"/>
      <c r="X30" s="4"/>
      <c r="Y30" s="7"/>
      <c r="Z30" s="4"/>
      <c r="AA30" s="7"/>
      <c r="AB30" s="4"/>
      <c r="AC30" s="7"/>
      <c r="AD30" s="4"/>
      <c r="AE30" s="7"/>
      <c r="AF30" s="4"/>
      <c r="AG30" s="7"/>
      <c r="AH30" s="4"/>
      <c r="AI30" s="7"/>
      <c r="AJ30" s="4"/>
      <c r="AK30" s="7"/>
      <c r="AL30" s="4"/>
      <c r="AM30" s="7"/>
      <c r="AN30" s="4"/>
      <c r="AO30" s="7"/>
      <c r="AP30" s="4"/>
      <c r="AQ30" s="7"/>
      <c r="AR30" s="4"/>
      <c r="AS30" s="7"/>
      <c r="AT30" s="4"/>
      <c r="AU30" s="7"/>
      <c r="AV30" s="4"/>
      <c r="AW30" s="7"/>
      <c r="AX30" s="4"/>
      <c r="AY30" s="7"/>
      <c r="AZ30" s="4"/>
      <c r="BA30" s="7"/>
      <c r="BB30" s="4"/>
    </row>
    <row r="31" spans="1:54" x14ac:dyDescent="0.25">
      <c r="A31" s="2"/>
      <c r="B31" s="2"/>
      <c r="C31" s="2"/>
      <c r="D31" s="2"/>
      <c r="E31" s="7"/>
      <c r="F31" s="4"/>
      <c r="G31" s="7"/>
      <c r="H31" s="4"/>
      <c r="I31" s="7"/>
      <c r="J31" s="4"/>
      <c r="K31" s="7"/>
      <c r="L31" s="4"/>
      <c r="M31" s="7"/>
      <c r="N31" s="4"/>
      <c r="O31" s="7"/>
      <c r="P31" s="4"/>
      <c r="Q31" s="7"/>
      <c r="R31" s="4"/>
      <c r="S31" s="7"/>
      <c r="T31" s="4"/>
      <c r="U31" s="7"/>
      <c r="V31" s="4"/>
      <c r="W31" s="7"/>
      <c r="X31" s="4"/>
      <c r="Y31" s="7"/>
      <c r="Z31" s="4"/>
      <c r="AA31" s="7"/>
      <c r="AB31" s="4"/>
      <c r="AC31" s="7"/>
      <c r="AD31" s="4"/>
      <c r="AE31" s="7"/>
      <c r="AF31" s="4"/>
      <c r="AG31" s="7"/>
      <c r="AH31" s="4"/>
      <c r="AI31" s="7"/>
      <c r="AJ31" s="4"/>
      <c r="AK31" s="7"/>
      <c r="AL31" s="4"/>
      <c r="AM31" s="7"/>
      <c r="AN31" s="4"/>
      <c r="AO31" s="7"/>
      <c r="AP31" s="4"/>
      <c r="AQ31" s="7"/>
      <c r="AR31" s="4"/>
      <c r="AS31" s="7"/>
      <c r="AT31" s="4"/>
      <c r="AU31" s="7"/>
      <c r="AV31" s="4"/>
      <c r="AW31" s="7"/>
      <c r="AX31" s="4"/>
      <c r="AY31" s="7"/>
      <c r="AZ31" s="4"/>
      <c r="BA31" s="7"/>
      <c r="BB31" s="4"/>
    </row>
    <row r="32" spans="1:54" x14ac:dyDescent="0.25">
      <c r="A32" s="2"/>
      <c r="B32" s="2"/>
      <c r="C32" s="2"/>
      <c r="D32" s="2"/>
      <c r="E32" s="7"/>
      <c r="F32" s="4"/>
      <c r="G32" s="7"/>
      <c r="H32" s="4"/>
      <c r="I32" s="7"/>
      <c r="J32" s="4"/>
      <c r="K32" s="7"/>
      <c r="L32" s="4"/>
      <c r="M32" s="7"/>
      <c r="N32" s="4"/>
      <c r="O32" s="7"/>
      <c r="P32" s="4"/>
      <c r="Q32" s="7"/>
      <c r="R32" s="4"/>
      <c r="S32" s="7"/>
      <c r="T32" s="4"/>
      <c r="U32" s="7"/>
      <c r="V32" s="4"/>
      <c r="W32" s="7"/>
      <c r="X32" s="4"/>
      <c r="Y32" s="7"/>
      <c r="Z32" s="4"/>
      <c r="AA32" s="7"/>
      <c r="AB32" s="4"/>
      <c r="AC32" s="7"/>
      <c r="AD32" s="4"/>
      <c r="AE32" s="7"/>
      <c r="AF32" s="4"/>
      <c r="AG32" s="7"/>
      <c r="AH32" s="4"/>
      <c r="AI32" s="7"/>
      <c r="AJ32" s="4"/>
      <c r="AK32" s="7"/>
      <c r="AL32" s="4"/>
      <c r="AM32" s="7"/>
      <c r="AN32" s="4"/>
      <c r="AO32" s="7"/>
      <c r="AP32" s="4"/>
      <c r="AQ32" s="7"/>
      <c r="AR32" s="4"/>
      <c r="AS32" s="7"/>
      <c r="AT32" s="4"/>
      <c r="AU32" s="7"/>
      <c r="AV32" s="4"/>
      <c r="AW32" s="7"/>
      <c r="AX32" s="4"/>
      <c r="AY32" s="7"/>
      <c r="AZ32" s="4"/>
      <c r="BA32" s="7"/>
      <c r="BB32" s="4"/>
    </row>
    <row r="33" spans="1:54" x14ac:dyDescent="0.25">
      <c r="A33" s="2"/>
      <c r="B33" s="2"/>
      <c r="C33" s="2"/>
      <c r="D33" s="2"/>
      <c r="E33" s="7"/>
      <c r="F33" s="4"/>
      <c r="G33" s="7"/>
      <c r="H33" s="4"/>
      <c r="I33" s="7"/>
      <c r="J33" s="4"/>
      <c r="K33" s="7"/>
      <c r="L33" s="4"/>
      <c r="M33" s="7"/>
      <c r="N33" s="4"/>
      <c r="O33" s="7"/>
      <c r="P33" s="4"/>
      <c r="Q33" s="7"/>
      <c r="R33" s="4"/>
      <c r="S33" s="7"/>
      <c r="T33" s="4"/>
      <c r="U33" s="7"/>
      <c r="V33" s="4"/>
      <c r="W33" s="7"/>
      <c r="X33" s="4"/>
      <c r="Y33" s="7"/>
      <c r="Z33" s="4"/>
      <c r="AA33" s="7"/>
      <c r="AB33" s="4"/>
      <c r="AC33" s="7"/>
      <c r="AD33" s="4"/>
      <c r="AE33" s="7"/>
      <c r="AF33" s="4"/>
      <c r="AG33" s="7"/>
      <c r="AH33" s="4"/>
      <c r="AI33" s="7"/>
      <c r="AJ33" s="4"/>
      <c r="AK33" s="7"/>
      <c r="AL33" s="4"/>
      <c r="AM33" s="7"/>
      <c r="AN33" s="4"/>
      <c r="AO33" s="7"/>
      <c r="AP33" s="4"/>
      <c r="AQ33" s="7"/>
      <c r="AR33" s="4"/>
      <c r="AS33" s="7"/>
      <c r="AT33" s="4"/>
      <c r="AU33" s="7"/>
      <c r="AV33" s="4"/>
      <c r="AW33" s="7"/>
      <c r="AX33" s="4"/>
      <c r="AY33" s="7"/>
      <c r="AZ33" s="4"/>
      <c r="BA33" s="7"/>
      <c r="BB33" s="4"/>
    </row>
    <row r="34" spans="1:54" x14ac:dyDescent="0.25">
      <c r="A34" s="2"/>
      <c r="B34" s="2"/>
      <c r="C34" s="2"/>
      <c r="D34" s="2"/>
      <c r="E34" s="7"/>
      <c r="F34" s="4"/>
      <c r="G34" s="7"/>
      <c r="H34" s="4"/>
      <c r="I34" s="7"/>
      <c r="J34" s="4"/>
      <c r="K34" s="7"/>
      <c r="L34" s="4"/>
      <c r="M34" s="7"/>
      <c r="N34" s="4"/>
      <c r="O34" s="7"/>
      <c r="P34" s="4"/>
      <c r="Q34" s="7"/>
      <c r="R34" s="4"/>
      <c r="S34" s="7"/>
      <c r="T34" s="4"/>
      <c r="U34" s="7"/>
      <c r="V34" s="4"/>
      <c r="W34" s="7"/>
      <c r="X34" s="4"/>
      <c r="Y34" s="7"/>
      <c r="Z34" s="4"/>
      <c r="AA34" s="7"/>
      <c r="AB34" s="4"/>
      <c r="AC34" s="7"/>
      <c r="AD34" s="4"/>
      <c r="AE34" s="7"/>
      <c r="AF34" s="4"/>
      <c r="AG34" s="7"/>
      <c r="AH34" s="4"/>
      <c r="AI34" s="7"/>
      <c r="AJ34" s="4"/>
      <c r="AK34" s="7"/>
      <c r="AL34" s="4"/>
      <c r="AM34" s="7"/>
      <c r="AN34" s="4"/>
      <c r="AO34" s="7"/>
      <c r="AP34" s="4"/>
      <c r="AQ34" s="7"/>
      <c r="AR34" s="4"/>
      <c r="AS34" s="7"/>
      <c r="AT34" s="4"/>
      <c r="AU34" s="7"/>
      <c r="AV34" s="4"/>
      <c r="AW34" s="7"/>
      <c r="AX34" s="4"/>
      <c r="AY34" s="7"/>
      <c r="AZ34" s="4"/>
      <c r="BA34" s="7"/>
      <c r="BB34" s="4"/>
    </row>
    <row r="35" spans="1:54" x14ac:dyDescent="0.25">
      <c r="A35" s="2"/>
      <c r="B35" s="2"/>
      <c r="C35" s="2"/>
      <c r="D35" s="2"/>
      <c r="E35" s="7"/>
      <c r="F35" s="4"/>
      <c r="G35" s="7"/>
      <c r="H35" s="4"/>
      <c r="I35" s="7"/>
      <c r="J35" s="4"/>
      <c r="K35" s="7"/>
      <c r="L35" s="4"/>
      <c r="M35" s="7"/>
      <c r="N35" s="4"/>
      <c r="O35" s="7"/>
      <c r="P35" s="4"/>
      <c r="Q35" s="7"/>
      <c r="R35" s="4"/>
      <c r="S35" s="7"/>
      <c r="T35" s="4"/>
      <c r="U35" s="7"/>
      <c r="V35" s="4"/>
      <c r="W35" s="7"/>
      <c r="X35" s="4"/>
      <c r="Y35" s="7"/>
      <c r="Z35" s="4"/>
      <c r="AA35" s="7"/>
      <c r="AB35" s="4"/>
      <c r="AC35" s="7"/>
      <c r="AD35" s="4"/>
      <c r="AE35" s="7"/>
      <c r="AF35" s="4"/>
      <c r="AG35" s="7"/>
      <c r="AH35" s="4"/>
      <c r="AI35" s="7"/>
      <c r="AJ35" s="4"/>
      <c r="AK35" s="7"/>
      <c r="AL35" s="4"/>
      <c r="AM35" s="7"/>
      <c r="AN35" s="4"/>
      <c r="AO35" s="7"/>
      <c r="AP35" s="4"/>
      <c r="AQ35" s="7"/>
      <c r="AR35" s="4"/>
      <c r="AS35" s="7"/>
      <c r="AT35" s="4"/>
      <c r="AU35" s="7"/>
      <c r="AV35" s="4"/>
      <c r="AW35" s="7"/>
      <c r="AX35" s="4"/>
      <c r="AY35" s="7"/>
      <c r="AZ35" s="4"/>
      <c r="BA35" s="7"/>
      <c r="BB35" s="4"/>
    </row>
    <row r="36" spans="1:54" x14ac:dyDescent="0.25">
      <c r="A36" s="2"/>
      <c r="B36" s="2"/>
      <c r="C36" s="2"/>
      <c r="D36" s="2"/>
      <c r="E36" s="7"/>
      <c r="F36" s="4"/>
      <c r="G36" s="7"/>
      <c r="H36" s="4"/>
      <c r="I36" s="7"/>
      <c r="J36" s="4"/>
      <c r="K36" s="7"/>
      <c r="L36" s="4"/>
      <c r="M36" s="7"/>
      <c r="N36" s="4"/>
      <c r="O36" s="7"/>
      <c r="P36" s="4"/>
      <c r="Q36" s="7"/>
      <c r="R36" s="4"/>
      <c r="S36" s="7"/>
      <c r="T36" s="4"/>
      <c r="U36" s="7"/>
      <c r="V36" s="4"/>
      <c r="W36" s="7"/>
      <c r="X36" s="4"/>
      <c r="Y36" s="7"/>
      <c r="Z36" s="4"/>
      <c r="AA36" s="7"/>
      <c r="AB36" s="4"/>
      <c r="AC36" s="7"/>
      <c r="AD36" s="4"/>
      <c r="AE36" s="7"/>
      <c r="AF36" s="4"/>
      <c r="AG36" s="7"/>
      <c r="AH36" s="4"/>
      <c r="AI36" s="7"/>
      <c r="AJ36" s="4"/>
      <c r="AK36" s="7"/>
      <c r="AL36" s="4"/>
      <c r="AM36" s="7"/>
      <c r="AN36" s="4"/>
      <c r="AO36" s="7"/>
      <c r="AP36" s="4"/>
      <c r="AQ36" s="7"/>
      <c r="AR36" s="4"/>
      <c r="AS36" s="7"/>
      <c r="AT36" s="4"/>
      <c r="AU36" s="7"/>
      <c r="AV36" s="4"/>
      <c r="AW36" s="7"/>
      <c r="AX36" s="4"/>
      <c r="AY36" s="7"/>
      <c r="AZ36" s="4"/>
      <c r="BA36" s="7"/>
      <c r="BB36" s="4"/>
    </row>
    <row r="37" spans="1:54" x14ac:dyDescent="0.25">
      <c r="A37" s="2"/>
      <c r="B37" s="2"/>
      <c r="C37" s="2"/>
      <c r="D37" s="2"/>
      <c r="E37" s="7"/>
      <c r="F37" s="4"/>
      <c r="G37" s="7"/>
      <c r="H37" s="4"/>
      <c r="I37" s="7"/>
      <c r="J37" s="4"/>
      <c r="K37" s="7"/>
      <c r="L37" s="4"/>
      <c r="M37" s="7"/>
      <c r="N37" s="4"/>
      <c r="O37" s="7"/>
      <c r="P37" s="4"/>
      <c r="Q37" s="7"/>
      <c r="R37" s="4"/>
      <c r="S37" s="7"/>
      <c r="T37" s="4"/>
      <c r="U37" s="7"/>
      <c r="V37" s="4"/>
      <c r="W37" s="7"/>
      <c r="X37" s="4"/>
      <c r="Y37" s="7"/>
      <c r="Z37" s="4"/>
      <c r="AA37" s="7"/>
      <c r="AB37" s="4"/>
      <c r="AC37" s="7"/>
      <c r="AD37" s="4"/>
      <c r="AE37" s="7"/>
      <c r="AF37" s="4"/>
      <c r="AG37" s="7"/>
      <c r="AH37" s="4"/>
      <c r="AI37" s="7"/>
      <c r="AJ37" s="4"/>
      <c r="AK37" s="7"/>
      <c r="AL37" s="4"/>
      <c r="AM37" s="7"/>
      <c r="AN37" s="4"/>
      <c r="AO37" s="7"/>
      <c r="AP37" s="4"/>
      <c r="AQ37" s="7"/>
      <c r="AR37" s="4"/>
      <c r="AS37" s="7"/>
      <c r="AT37" s="4"/>
      <c r="AU37" s="7"/>
      <c r="AV37" s="4"/>
      <c r="AW37" s="7"/>
      <c r="AX37" s="4"/>
      <c r="AY37" s="7"/>
      <c r="AZ37" s="4"/>
      <c r="BA37" s="7"/>
      <c r="BB37" s="4"/>
    </row>
    <row r="38" spans="1:54" x14ac:dyDescent="0.25">
      <c r="A38" s="2"/>
      <c r="B38" s="2"/>
      <c r="C38" s="2"/>
      <c r="D38" s="2"/>
      <c r="E38" s="7"/>
      <c r="F38" s="4"/>
      <c r="G38" s="7"/>
      <c r="H38" s="4"/>
      <c r="I38" s="7"/>
      <c r="J38" s="4"/>
      <c r="K38" s="7"/>
      <c r="L38" s="4"/>
      <c r="M38" s="7"/>
      <c r="N38" s="4"/>
      <c r="O38" s="7"/>
      <c r="P38" s="4"/>
      <c r="Q38" s="7"/>
      <c r="R38" s="4"/>
      <c r="S38" s="7"/>
      <c r="T38" s="4"/>
      <c r="U38" s="7"/>
      <c r="V38" s="4"/>
      <c r="W38" s="7"/>
      <c r="X38" s="4"/>
      <c r="Y38" s="7"/>
      <c r="Z38" s="4"/>
      <c r="AA38" s="7"/>
      <c r="AB38" s="4"/>
      <c r="AC38" s="7"/>
      <c r="AD38" s="4"/>
      <c r="AE38" s="7"/>
      <c r="AF38" s="4"/>
      <c r="AG38" s="7"/>
      <c r="AH38" s="4"/>
      <c r="AI38" s="7"/>
      <c r="AJ38" s="4"/>
      <c r="AK38" s="7"/>
      <c r="AL38" s="4"/>
      <c r="AM38" s="7"/>
      <c r="AN38" s="4"/>
      <c r="AO38" s="7"/>
      <c r="AP38" s="4"/>
      <c r="AQ38" s="7"/>
      <c r="AR38" s="4"/>
      <c r="AS38" s="7"/>
      <c r="AT38" s="4"/>
      <c r="AU38" s="7"/>
      <c r="AV38" s="4"/>
      <c r="AW38" s="7"/>
      <c r="AX38" s="4"/>
      <c r="AY38" s="7"/>
      <c r="AZ38" s="4"/>
      <c r="BA38" s="7"/>
      <c r="BB38" s="4"/>
    </row>
    <row r="39" spans="1:54" x14ac:dyDescent="0.25">
      <c r="A39" s="2"/>
      <c r="B39" s="2"/>
      <c r="C39" s="2"/>
      <c r="D39" s="2"/>
      <c r="E39" s="7"/>
      <c r="F39" s="4"/>
      <c r="G39" s="7"/>
      <c r="H39" s="4"/>
      <c r="I39" s="7"/>
      <c r="J39" s="4"/>
      <c r="K39" s="7"/>
      <c r="L39" s="4"/>
      <c r="M39" s="7"/>
      <c r="N39" s="4"/>
      <c r="O39" s="7"/>
      <c r="P39" s="4"/>
      <c r="Q39" s="7"/>
      <c r="R39" s="4"/>
      <c r="S39" s="7"/>
      <c r="T39" s="4"/>
      <c r="U39" s="7"/>
      <c r="V39" s="4"/>
      <c r="W39" s="7"/>
      <c r="X39" s="4"/>
      <c r="Y39" s="7"/>
      <c r="Z39" s="4"/>
      <c r="AA39" s="7"/>
      <c r="AB39" s="4"/>
      <c r="AC39" s="7"/>
      <c r="AD39" s="4"/>
      <c r="AE39" s="7"/>
      <c r="AF39" s="4"/>
      <c r="AG39" s="7"/>
      <c r="AH39" s="4"/>
      <c r="AI39" s="7"/>
      <c r="AJ39" s="4"/>
      <c r="AK39" s="7"/>
      <c r="AL39" s="4"/>
      <c r="AM39" s="7"/>
      <c r="AN39" s="4"/>
      <c r="AO39" s="7"/>
      <c r="AP39" s="4"/>
      <c r="AQ39" s="7"/>
      <c r="AR39" s="4"/>
      <c r="AS39" s="7"/>
      <c r="AT39" s="4"/>
      <c r="AU39" s="7"/>
      <c r="AV39" s="4"/>
      <c r="AW39" s="7"/>
      <c r="AX39" s="4"/>
      <c r="AY39" s="7"/>
      <c r="AZ39" s="4"/>
      <c r="BA39" s="7"/>
      <c r="BB39" s="4"/>
    </row>
    <row r="40" spans="1:54" x14ac:dyDescent="0.25">
      <c r="A40" s="2"/>
      <c r="B40" s="2"/>
      <c r="C40" s="2"/>
      <c r="D40" s="2"/>
      <c r="E40" s="7"/>
      <c r="F40" s="4"/>
      <c r="G40" s="7"/>
      <c r="H40" s="4"/>
      <c r="I40" s="7"/>
      <c r="J40" s="4"/>
      <c r="K40" s="7"/>
      <c r="L40" s="4"/>
      <c r="M40" s="7"/>
      <c r="N40" s="4"/>
      <c r="O40" s="7"/>
      <c r="P40" s="4"/>
      <c r="Q40" s="7"/>
      <c r="R40" s="4"/>
      <c r="S40" s="7"/>
      <c r="T40" s="4"/>
      <c r="U40" s="7"/>
      <c r="V40" s="4"/>
      <c r="W40" s="7"/>
      <c r="X40" s="4"/>
      <c r="Y40" s="7"/>
      <c r="Z40" s="4"/>
      <c r="AA40" s="7"/>
      <c r="AB40" s="4"/>
      <c r="AC40" s="7"/>
      <c r="AD40" s="4"/>
      <c r="AE40" s="7"/>
      <c r="AF40" s="4"/>
      <c r="AG40" s="7"/>
      <c r="AH40" s="4"/>
      <c r="AI40" s="7"/>
      <c r="AJ40" s="4"/>
      <c r="AK40" s="7"/>
      <c r="AL40" s="4"/>
      <c r="AM40" s="7"/>
      <c r="AN40" s="4"/>
      <c r="AO40" s="7"/>
      <c r="AP40" s="4"/>
      <c r="AQ40" s="7"/>
      <c r="AR40" s="4"/>
      <c r="AS40" s="7"/>
      <c r="AT40" s="4"/>
      <c r="AU40" s="7"/>
      <c r="AV40" s="4"/>
      <c r="AW40" s="7"/>
      <c r="AX40" s="4"/>
      <c r="AY40" s="7"/>
      <c r="AZ40" s="4"/>
      <c r="BA40" s="7"/>
      <c r="BB40" s="4"/>
    </row>
    <row r="41" spans="1:54" x14ac:dyDescent="0.25">
      <c r="A41" s="2"/>
      <c r="B41" s="2"/>
      <c r="C41" s="2"/>
      <c r="D41" s="2"/>
      <c r="E41" s="7"/>
      <c r="F41" s="4"/>
      <c r="G41" s="7"/>
      <c r="H41" s="4"/>
      <c r="I41" s="7"/>
      <c r="J41" s="4"/>
      <c r="K41" s="7"/>
      <c r="L41" s="4"/>
      <c r="M41" s="7"/>
      <c r="N41" s="4"/>
      <c r="O41" s="7"/>
      <c r="P41" s="4"/>
      <c r="Q41" s="7"/>
      <c r="R41" s="4"/>
      <c r="S41" s="7"/>
      <c r="T41" s="4"/>
      <c r="U41" s="7"/>
      <c r="V41" s="4"/>
      <c r="W41" s="7"/>
      <c r="X41" s="4"/>
      <c r="Y41" s="7"/>
      <c r="Z41" s="4"/>
      <c r="AA41" s="7"/>
      <c r="AB41" s="4"/>
      <c r="AC41" s="7"/>
      <c r="AD41" s="4"/>
      <c r="AE41" s="7"/>
      <c r="AF41" s="4"/>
      <c r="AG41" s="7"/>
      <c r="AH41" s="4"/>
      <c r="AI41" s="7"/>
      <c r="AJ41" s="4"/>
      <c r="AK41" s="7"/>
      <c r="AL41" s="4"/>
      <c r="AM41" s="7"/>
      <c r="AN41" s="4"/>
      <c r="AO41" s="7"/>
      <c r="AP41" s="4"/>
      <c r="AQ41" s="7"/>
      <c r="AR41" s="4"/>
      <c r="AS41" s="7"/>
      <c r="AT41" s="4"/>
      <c r="AU41" s="7"/>
      <c r="AV41" s="4"/>
      <c r="AW41" s="7"/>
      <c r="AX41" s="4"/>
      <c r="AY41" s="7"/>
      <c r="AZ41" s="4"/>
      <c r="BA41" s="7"/>
      <c r="BB41" s="4"/>
    </row>
    <row r="42" spans="1:54" x14ac:dyDescent="0.25">
      <c r="A42" s="2"/>
      <c r="B42" s="2"/>
      <c r="C42" s="2"/>
      <c r="D42" s="2"/>
      <c r="E42" s="7"/>
      <c r="F42" s="4"/>
      <c r="G42" s="7"/>
      <c r="H42" s="4"/>
      <c r="I42" s="7"/>
      <c r="J42" s="4"/>
      <c r="K42" s="7"/>
      <c r="L42" s="4"/>
      <c r="M42" s="7"/>
      <c r="N42" s="4"/>
      <c r="O42" s="7"/>
      <c r="P42" s="4"/>
      <c r="Q42" s="7"/>
      <c r="R42" s="4"/>
      <c r="S42" s="7"/>
      <c r="T42" s="4"/>
      <c r="U42" s="7"/>
      <c r="V42" s="4"/>
      <c r="W42" s="7"/>
      <c r="X42" s="4"/>
      <c r="Y42" s="7"/>
      <c r="Z42" s="4"/>
      <c r="AA42" s="7"/>
      <c r="AB42" s="4"/>
      <c r="AC42" s="7"/>
      <c r="AD42" s="4"/>
      <c r="AE42" s="7"/>
      <c r="AF42" s="4"/>
      <c r="AG42" s="7"/>
      <c r="AH42" s="4"/>
      <c r="AI42" s="7"/>
      <c r="AJ42" s="4"/>
      <c r="AK42" s="7"/>
      <c r="AL42" s="4"/>
      <c r="AM42" s="7"/>
      <c r="AN42" s="4"/>
      <c r="AO42" s="7"/>
      <c r="AP42" s="4"/>
      <c r="AQ42" s="7"/>
      <c r="AR42" s="4"/>
      <c r="AS42" s="7"/>
      <c r="AT42" s="4"/>
      <c r="AU42" s="7"/>
      <c r="AV42" s="4"/>
      <c r="AW42" s="7"/>
      <c r="AX42" s="4"/>
      <c r="AY42" s="7"/>
      <c r="AZ42" s="4"/>
      <c r="BA42" s="7"/>
      <c r="BB42" s="4"/>
    </row>
    <row r="43" spans="1:54" x14ac:dyDescent="0.25">
      <c r="A43" s="2"/>
      <c r="B43" s="2"/>
      <c r="C43" s="2"/>
      <c r="D43" s="2"/>
      <c r="E43" s="7"/>
      <c r="F43" s="4"/>
      <c r="G43" s="7"/>
      <c r="H43" s="4"/>
      <c r="I43" s="7"/>
      <c r="J43" s="4"/>
      <c r="K43" s="7"/>
      <c r="L43" s="4"/>
      <c r="M43" s="7"/>
      <c r="N43" s="4"/>
      <c r="O43" s="7"/>
      <c r="P43" s="4"/>
      <c r="Q43" s="7"/>
      <c r="R43" s="4"/>
      <c r="S43" s="7"/>
      <c r="T43" s="4"/>
      <c r="U43" s="7"/>
      <c r="V43" s="4"/>
      <c r="W43" s="7"/>
      <c r="X43" s="4"/>
      <c r="Y43" s="7"/>
      <c r="Z43" s="4"/>
      <c r="AA43" s="7"/>
      <c r="AB43" s="4"/>
      <c r="AC43" s="7"/>
      <c r="AD43" s="4"/>
      <c r="AE43" s="7"/>
      <c r="AF43" s="4"/>
      <c r="AG43" s="7"/>
      <c r="AH43" s="4"/>
      <c r="AI43" s="7"/>
      <c r="AJ43" s="4"/>
      <c r="AK43" s="7"/>
      <c r="AL43" s="4"/>
      <c r="AM43" s="7"/>
      <c r="AN43" s="4"/>
      <c r="AO43" s="7"/>
      <c r="AP43" s="4"/>
      <c r="AQ43" s="7"/>
      <c r="AR43" s="4"/>
      <c r="AS43" s="7"/>
      <c r="AT43" s="4"/>
      <c r="AU43" s="7"/>
      <c r="AV43" s="4"/>
      <c r="AW43" s="7"/>
      <c r="AX43" s="4"/>
      <c r="AY43" s="7"/>
      <c r="AZ43" s="4"/>
      <c r="BA43" s="7"/>
      <c r="BB43" s="4"/>
    </row>
    <row r="44" spans="1:54" x14ac:dyDescent="0.25">
      <c r="A44" s="2"/>
      <c r="B44" s="2"/>
      <c r="C44" s="2"/>
      <c r="D44" s="2"/>
      <c r="E44" s="7"/>
      <c r="F44" s="4"/>
      <c r="G44" s="7"/>
      <c r="H44" s="4"/>
      <c r="I44" s="7"/>
      <c r="J44" s="4"/>
      <c r="K44" s="7"/>
      <c r="L44" s="4"/>
      <c r="M44" s="7"/>
      <c r="N44" s="4"/>
      <c r="O44" s="7"/>
      <c r="P44" s="4"/>
      <c r="Q44" s="7"/>
      <c r="R44" s="4"/>
      <c r="S44" s="7"/>
      <c r="T44" s="4"/>
      <c r="U44" s="7"/>
      <c r="V44" s="4"/>
      <c r="W44" s="7"/>
      <c r="X44" s="4"/>
      <c r="Y44" s="7"/>
      <c r="Z44" s="4"/>
      <c r="AA44" s="7"/>
      <c r="AB44" s="4"/>
      <c r="AC44" s="7"/>
      <c r="AD44" s="4"/>
      <c r="AE44" s="7"/>
      <c r="AF44" s="4"/>
      <c r="AG44" s="7"/>
      <c r="AH44" s="4"/>
      <c r="AI44" s="7"/>
      <c r="AJ44" s="4"/>
      <c r="AK44" s="7"/>
      <c r="AL44" s="4"/>
      <c r="AM44" s="7"/>
      <c r="AN44" s="4"/>
      <c r="AO44" s="7"/>
      <c r="AP44" s="4"/>
      <c r="AQ44" s="7"/>
      <c r="AR44" s="4"/>
      <c r="AS44" s="7"/>
      <c r="AT44" s="4"/>
      <c r="AU44" s="7"/>
      <c r="AV44" s="4"/>
      <c r="AW44" s="7"/>
      <c r="AX44" s="4"/>
      <c r="AY44" s="7"/>
      <c r="AZ44" s="4"/>
      <c r="BA44" s="7"/>
      <c r="BB44" s="4"/>
    </row>
    <row r="45" spans="1:54" x14ac:dyDescent="0.25">
      <c r="A45" s="2"/>
      <c r="B45" s="2"/>
      <c r="C45" s="2"/>
      <c r="D45" s="2"/>
      <c r="E45" s="7"/>
      <c r="F45" s="4"/>
      <c r="G45" s="7"/>
      <c r="H45" s="4"/>
      <c r="I45" s="7"/>
      <c r="J45" s="4"/>
      <c r="K45" s="7"/>
      <c r="L45" s="4"/>
      <c r="M45" s="7"/>
      <c r="N45" s="4"/>
      <c r="O45" s="7"/>
      <c r="P45" s="4"/>
      <c r="Q45" s="7"/>
      <c r="R45" s="4"/>
      <c r="S45" s="7"/>
      <c r="T45" s="4"/>
      <c r="U45" s="7"/>
      <c r="V45" s="4"/>
      <c r="W45" s="7"/>
      <c r="X45" s="4"/>
      <c r="Y45" s="7"/>
      <c r="Z45" s="4"/>
      <c r="AA45" s="7"/>
      <c r="AB45" s="4"/>
      <c r="AC45" s="7"/>
      <c r="AD45" s="4"/>
      <c r="AE45" s="7"/>
      <c r="AF45" s="4"/>
      <c r="AG45" s="7"/>
      <c r="AH45" s="4"/>
      <c r="AI45" s="7"/>
      <c r="AJ45" s="4"/>
      <c r="AK45" s="7"/>
      <c r="AL45" s="4"/>
      <c r="AM45" s="7"/>
      <c r="AN45" s="4"/>
      <c r="AO45" s="7"/>
      <c r="AP45" s="4"/>
      <c r="AQ45" s="7"/>
      <c r="AR45" s="4"/>
      <c r="AS45" s="7"/>
      <c r="AT45" s="4"/>
      <c r="AU45" s="7"/>
      <c r="AV45" s="4"/>
      <c r="AW45" s="7"/>
      <c r="AX45" s="4"/>
      <c r="AY45" s="7"/>
      <c r="AZ45" s="4"/>
      <c r="BA45" s="7"/>
      <c r="BB45" s="4"/>
    </row>
    <row r="46" spans="1:54" x14ac:dyDescent="0.25">
      <c r="A46" s="2"/>
      <c r="B46" s="2"/>
      <c r="C46" s="2"/>
      <c r="D46" s="2"/>
      <c r="E46" s="7"/>
      <c r="F46" s="4"/>
      <c r="G46" s="7"/>
      <c r="H46" s="4"/>
      <c r="I46" s="7"/>
      <c r="J46" s="4"/>
      <c r="K46" s="7"/>
      <c r="L46" s="4"/>
      <c r="M46" s="7"/>
      <c r="N46" s="4"/>
      <c r="O46" s="7"/>
      <c r="P46" s="4"/>
      <c r="Q46" s="7"/>
      <c r="R46" s="4"/>
      <c r="S46" s="7"/>
      <c r="T46" s="4"/>
      <c r="U46" s="7"/>
      <c r="V46" s="4"/>
      <c r="W46" s="7"/>
      <c r="X46" s="4"/>
      <c r="Y46" s="7"/>
      <c r="Z46" s="4"/>
      <c r="AA46" s="7"/>
      <c r="AB46" s="4"/>
      <c r="AC46" s="7"/>
      <c r="AD46" s="4"/>
      <c r="AE46" s="7"/>
      <c r="AF46" s="4"/>
      <c r="AG46" s="7"/>
      <c r="AH46" s="4"/>
      <c r="AI46" s="7"/>
      <c r="AJ46" s="4"/>
      <c r="AK46" s="7"/>
      <c r="AL46" s="4"/>
      <c r="AM46" s="7"/>
      <c r="AN46" s="4"/>
      <c r="AO46" s="7"/>
      <c r="AP46" s="4"/>
      <c r="AQ46" s="7"/>
      <c r="AR46" s="4"/>
      <c r="AS46" s="7"/>
      <c r="AT46" s="4"/>
      <c r="AU46" s="7"/>
      <c r="AV46" s="4"/>
      <c r="AW46" s="7"/>
      <c r="AX46" s="4"/>
      <c r="AY46" s="7"/>
      <c r="AZ46" s="4"/>
      <c r="BA46" s="7"/>
      <c r="BB46" s="4"/>
    </row>
    <row r="47" spans="1:54" x14ac:dyDescent="0.25">
      <c r="A47" s="2"/>
      <c r="B47" s="2"/>
      <c r="C47" s="2"/>
      <c r="D47" s="2"/>
      <c r="E47" s="7"/>
      <c r="F47" s="4"/>
      <c r="G47" s="7"/>
      <c r="H47" s="4"/>
      <c r="I47" s="7"/>
      <c r="J47" s="4"/>
      <c r="K47" s="7"/>
      <c r="L47" s="4"/>
      <c r="M47" s="7"/>
      <c r="N47" s="4"/>
      <c r="O47" s="7"/>
      <c r="P47" s="4"/>
      <c r="Q47" s="7"/>
      <c r="R47" s="4"/>
      <c r="S47" s="7"/>
      <c r="T47" s="4"/>
      <c r="U47" s="7"/>
      <c r="V47" s="4"/>
      <c r="W47" s="7"/>
      <c r="X47" s="4"/>
      <c r="Y47" s="7"/>
      <c r="Z47" s="4"/>
      <c r="AA47" s="7"/>
      <c r="AB47" s="4"/>
      <c r="AC47" s="7"/>
      <c r="AD47" s="4"/>
      <c r="AE47" s="7"/>
      <c r="AF47" s="4"/>
      <c r="AG47" s="7"/>
      <c r="AH47" s="4"/>
      <c r="AI47" s="7"/>
      <c r="AJ47" s="4"/>
      <c r="AK47" s="7"/>
      <c r="AL47" s="4"/>
      <c r="AM47" s="7"/>
      <c r="AN47" s="4"/>
      <c r="AO47" s="7"/>
      <c r="AP47" s="4"/>
      <c r="AQ47" s="7"/>
      <c r="AR47" s="4"/>
      <c r="AS47" s="7"/>
      <c r="AT47" s="4"/>
      <c r="AU47" s="7"/>
      <c r="AV47" s="4"/>
      <c r="AW47" s="7"/>
      <c r="AX47" s="4"/>
      <c r="AY47" s="7"/>
      <c r="AZ47" s="4"/>
      <c r="BA47" s="7"/>
      <c r="BB47" s="4"/>
    </row>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5A5A5A"/>
  </sheetPr>
  <dimension ref="A1:AH30"/>
  <sheetViews>
    <sheetView zoomScaleNormal="100" workbookViewId="0">
      <pane xSplit="1" ySplit="2" topLeftCell="X7" activePane="bottomRight" state="frozen"/>
      <selection activeCell="B3" sqref="B3"/>
      <selection pane="topRight" activeCell="B3" sqref="B3"/>
      <selection pane="bottomLeft" activeCell="B3" sqref="B3"/>
      <selection pane="bottomRight" activeCell="AB7" sqref="AB7"/>
    </sheetView>
  </sheetViews>
  <sheetFormatPr defaultColWidth="9.08984375" defaultRowHeight="13.5" customHeight="1" x14ac:dyDescent="0.25"/>
  <cols>
    <col min="1" max="1" width="9.08984375" style="3"/>
    <col min="2" max="3" width="10.36328125" style="3" customWidth="1"/>
    <col min="4" max="7" width="9.08984375" style="3"/>
    <col min="8" max="9" width="11.08984375" style="3" customWidth="1"/>
    <col min="10" max="22" width="9.08984375" style="3"/>
    <col min="23" max="31" width="9.08984375" style="246"/>
    <col min="32" max="16384" width="9.08984375" style="3"/>
  </cols>
  <sheetData>
    <row r="1" spans="1:34" ht="13.5" customHeight="1" x14ac:dyDescent="0.25">
      <c r="A1" s="75" t="s">
        <v>64</v>
      </c>
      <c r="B1" s="77">
        <f>VALUE(RIGHT(B20,4))</f>
        <v>1992</v>
      </c>
      <c r="C1" s="77">
        <f t="shared" ref="C1:AE1" si="0">VALUE(RIGHT(C20,4))</f>
        <v>1993</v>
      </c>
      <c r="D1" s="77">
        <f t="shared" si="0"/>
        <v>1994</v>
      </c>
      <c r="E1" s="77">
        <f t="shared" si="0"/>
        <v>1995</v>
      </c>
      <c r="F1" s="77">
        <f t="shared" si="0"/>
        <v>1996</v>
      </c>
      <c r="G1" s="77">
        <f t="shared" si="0"/>
        <v>1997</v>
      </c>
      <c r="H1" s="77">
        <f t="shared" si="0"/>
        <v>1998</v>
      </c>
      <c r="I1" s="77">
        <v>1999</v>
      </c>
      <c r="J1" s="77">
        <f t="shared" si="0"/>
        <v>2000</v>
      </c>
      <c r="K1" s="77">
        <f t="shared" si="0"/>
        <v>2001</v>
      </c>
      <c r="L1" s="77">
        <f t="shared" si="0"/>
        <v>2002</v>
      </c>
      <c r="M1" s="77">
        <f t="shared" si="0"/>
        <v>2003</v>
      </c>
      <c r="N1" s="77">
        <f t="shared" si="0"/>
        <v>2004</v>
      </c>
      <c r="O1" s="77">
        <f t="shared" si="0"/>
        <v>2005</v>
      </c>
      <c r="P1" s="77">
        <f t="shared" si="0"/>
        <v>2006</v>
      </c>
      <c r="Q1" s="77">
        <f t="shared" si="0"/>
        <v>2007</v>
      </c>
      <c r="R1" s="77">
        <f t="shared" si="0"/>
        <v>2008</v>
      </c>
      <c r="S1" s="77">
        <f t="shared" si="0"/>
        <v>2009</v>
      </c>
      <c r="T1" s="77">
        <f t="shared" si="0"/>
        <v>2010</v>
      </c>
      <c r="U1" s="77">
        <f t="shared" si="0"/>
        <v>2011</v>
      </c>
      <c r="V1" s="77">
        <f t="shared" si="0"/>
        <v>2012</v>
      </c>
      <c r="W1" s="77">
        <f t="shared" si="0"/>
        <v>2013</v>
      </c>
      <c r="X1" s="77">
        <f t="shared" si="0"/>
        <v>2014</v>
      </c>
      <c r="Y1" s="77">
        <f t="shared" si="0"/>
        <v>2015</v>
      </c>
      <c r="Z1" s="77">
        <f t="shared" si="0"/>
        <v>2016</v>
      </c>
      <c r="AA1" s="77">
        <f t="shared" si="0"/>
        <v>2017</v>
      </c>
      <c r="AB1" s="77">
        <f t="shared" si="0"/>
        <v>2018</v>
      </c>
      <c r="AC1" s="77">
        <f t="shared" si="0"/>
        <v>2019</v>
      </c>
      <c r="AD1" s="77">
        <f t="shared" si="0"/>
        <v>2020</v>
      </c>
      <c r="AE1" s="77">
        <f t="shared" si="0"/>
        <v>2021</v>
      </c>
      <c r="AF1" s="77">
        <f t="shared" ref="AF1:AH1" si="1">VALUE(RIGHT(AF20,4))</f>
        <v>2022</v>
      </c>
      <c r="AG1" s="77">
        <f t="shared" si="1"/>
        <v>2023</v>
      </c>
      <c r="AH1" s="77">
        <f t="shared" si="1"/>
        <v>2024</v>
      </c>
    </row>
    <row r="2" spans="1:34" ht="13.5" customHeight="1" x14ac:dyDescent="0.25">
      <c r="A2" s="75" t="s">
        <v>65</v>
      </c>
      <c r="B2" s="77">
        <f>B1-1</f>
        <v>1991</v>
      </c>
      <c r="C2" s="77">
        <f t="shared" ref="C2:AE2" si="2">C1-1</f>
        <v>1992</v>
      </c>
      <c r="D2" s="77">
        <f t="shared" si="2"/>
        <v>1993</v>
      </c>
      <c r="E2" s="77">
        <f t="shared" si="2"/>
        <v>1994</v>
      </c>
      <c r="F2" s="77">
        <f t="shared" si="2"/>
        <v>1995</v>
      </c>
      <c r="G2" s="77">
        <f t="shared" si="2"/>
        <v>1996</v>
      </c>
      <c r="H2" s="77">
        <f t="shared" si="2"/>
        <v>1997</v>
      </c>
      <c r="I2" s="77">
        <v>1998</v>
      </c>
      <c r="J2" s="77">
        <f t="shared" si="2"/>
        <v>1999</v>
      </c>
      <c r="K2" s="77">
        <f t="shared" si="2"/>
        <v>2000</v>
      </c>
      <c r="L2" s="77">
        <f t="shared" si="2"/>
        <v>2001</v>
      </c>
      <c r="M2" s="77">
        <f t="shared" si="2"/>
        <v>2002</v>
      </c>
      <c r="N2" s="77">
        <f t="shared" si="2"/>
        <v>2003</v>
      </c>
      <c r="O2" s="77">
        <f t="shared" si="2"/>
        <v>2004</v>
      </c>
      <c r="P2" s="77">
        <f t="shared" si="2"/>
        <v>2005</v>
      </c>
      <c r="Q2" s="77">
        <f t="shared" si="2"/>
        <v>2006</v>
      </c>
      <c r="R2" s="77">
        <f t="shared" si="2"/>
        <v>2007</v>
      </c>
      <c r="S2" s="77">
        <f t="shared" si="2"/>
        <v>2008</v>
      </c>
      <c r="T2" s="77">
        <f t="shared" si="2"/>
        <v>2009</v>
      </c>
      <c r="U2" s="77">
        <f t="shared" si="2"/>
        <v>2010</v>
      </c>
      <c r="V2" s="77">
        <f t="shared" si="2"/>
        <v>2011</v>
      </c>
      <c r="W2" s="77">
        <f t="shared" si="2"/>
        <v>2012</v>
      </c>
      <c r="X2" s="77">
        <f t="shared" si="2"/>
        <v>2013</v>
      </c>
      <c r="Y2" s="77">
        <f t="shared" si="2"/>
        <v>2014</v>
      </c>
      <c r="Z2" s="77">
        <f t="shared" si="2"/>
        <v>2015</v>
      </c>
      <c r="AA2" s="77">
        <f t="shared" si="2"/>
        <v>2016</v>
      </c>
      <c r="AB2" s="77">
        <f t="shared" si="2"/>
        <v>2017</v>
      </c>
      <c r="AC2" s="77">
        <f t="shared" si="2"/>
        <v>2018</v>
      </c>
      <c r="AD2" s="77">
        <f t="shared" si="2"/>
        <v>2019</v>
      </c>
      <c r="AE2" s="77">
        <f t="shared" si="2"/>
        <v>2020</v>
      </c>
      <c r="AF2" s="77">
        <f t="shared" ref="AF2:AH2" si="3">AF1-1</f>
        <v>2021</v>
      </c>
      <c r="AG2" s="77">
        <f t="shared" si="3"/>
        <v>2022</v>
      </c>
      <c r="AH2" s="77">
        <f t="shared" si="3"/>
        <v>2023</v>
      </c>
    </row>
    <row r="3" spans="1:34" ht="13.5" customHeight="1" x14ac:dyDescent="0.25">
      <c r="A3" s="75" t="s">
        <v>66</v>
      </c>
      <c r="B3" s="145" t="s">
        <v>389</v>
      </c>
      <c r="C3" s="145" t="s">
        <v>389</v>
      </c>
      <c r="D3" s="145" t="s">
        <v>389</v>
      </c>
      <c r="E3" s="145" t="s">
        <v>389</v>
      </c>
      <c r="F3" s="145" t="s">
        <v>389</v>
      </c>
      <c r="G3" s="145" t="s">
        <v>389</v>
      </c>
      <c r="H3" s="145" t="s">
        <v>389</v>
      </c>
      <c r="I3" s="145" t="s">
        <v>389</v>
      </c>
      <c r="J3" s="145" t="s">
        <v>389</v>
      </c>
      <c r="K3" s="145" t="s">
        <v>389</v>
      </c>
      <c r="L3" s="145" t="s">
        <v>389</v>
      </c>
      <c r="M3" s="145" t="s">
        <v>389</v>
      </c>
      <c r="N3" s="145" t="s">
        <v>389</v>
      </c>
      <c r="O3" s="145" t="s">
        <v>389</v>
      </c>
      <c r="P3" s="145" t="s">
        <v>389</v>
      </c>
      <c r="Q3" s="145" t="s">
        <v>389</v>
      </c>
      <c r="R3" s="145" t="s">
        <v>389</v>
      </c>
      <c r="S3" s="145" t="s">
        <v>389</v>
      </c>
      <c r="T3" s="145" t="s">
        <v>389</v>
      </c>
      <c r="U3" s="145" t="s">
        <v>389</v>
      </c>
      <c r="V3" s="145" t="s">
        <v>389</v>
      </c>
      <c r="W3" s="246" t="s">
        <v>389</v>
      </c>
      <c r="X3" s="246" t="s">
        <v>389</v>
      </c>
      <c r="Y3" s="246" t="s">
        <v>389</v>
      </c>
      <c r="Z3" s="246" t="s">
        <v>389</v>
      </c>
      <c r="AA3" s="246" t="s">
        <v>389</v>
      </c>
      <c r="AB3" s="246" t="s">
        <v>389</v>
      </c>
      <c r="AC3" s="246" t="s">
        <v>389</v>
      </c>
      <c r="AD3" s="246" t="s">
        <v>389</v>
      </c>
      <c r="AE3" s="258" t="s">
        <v>389</v>
      </c>
      <c r="AF3" s="258" t="s">
        <v>389</v>
      </c>
      <c r="AG3" s="258" t="s">
        <v>389</v>
      </c>
      <c r="AH3" s="258" t="s">
        <v>389</v>
      </c>
    </row>
    <row r="4" spans="1:34" ht="13.5" customHeight="1" x14ac:dyDescent="0.25">
      <c r="A4" s="75" t="s">
        <v>67</v>
      </c>
      <c r="B4" s="145" t="s">
        <v>390</v>
      </c>
      <c r="C4" s="145" t="s">
        <v>390</v>
      </c>
      <c r="D4" s="145" t="s">
        <v>391</v>
      </c>
      <c r="E4" s="145" t="s">
        <v>391</v>
      </c>
      <c r="F4" s="145" t="s">
        <v>391</v>
      </c>
      <c r="G4" s="145" t="s">
        <v>391</v>
      </c>
      <c r="H4" s="145" t="s">
        <v>392</v>
      </c>
      <c r="I4" s="145" t="s">
        <v>392</v>
      </c>
      <c r="J4" s="145" t="s">
        <v>393</v>
      </c>
      <c r="K4" s="145" t="s">
        <v>394</v>
      </c>
      <c r="L4" s="145" t="s">
        <v>395</v>
      </c>
      <c r="M4" s="145" t="s">
        <v>394</v>
      </c>
      <c r="N4" s="145" t="s">
        <v>394</v>
      </c>
      <c r="O4" s="145" t="s">
        <v>394</v>
      </c>
      <c r="P4" s="145" t="s">
        <v>394</v>
      </c>
      <c r="Q4" s="145" t="s">
        <v>394</v>
      </c>
      <c r="R4" s="145" t="s">
        <v>394</v>
      </c>
      <c r="S4" s="145" t="s">
        <v>394</v>
      </c>
      <c r="T4" s="145" t="s">
        <v>394</v>
      </c>
      <c r="U4" s="145" t="s">
        <v>396</v>
      </c>
      <c r="V4" s="145" t="s">
        <v>394</v>
      </c>
      <c r="W4" s="246" t="s">
        <v>394</v>
      </c>
      <c r="X4" s="246" t="s">
        <v>978</v>
      </c>
      <c r="Y4" s="246" t="s">
        <v>978</v>
      </c>
      <c r="Z4" s="246" t="s">
        <v>978</v>
      </c>
      <c r="AA4" s="246" t="s">
        <v>899</v>
      </c>
      <c r="AB4" s="246" t="s">
        <v>899</v>
      </c>
      <c r="AC4" s="246" t="s">
        <v>899</v>
      </c>
      <c r="AD4" s="246" t="s">
        <v>899</v>
      </c>
      <c r="AE4" s="258" t="s">
        <v>1036</v>
      </c>
      <c r="AF4" s="258" t="s">
        <v>1036</v>
      </c>
      <c r="AG4" s="258" t="s">
        <v>1036</v>
      </c>
      <c r="AH4" s="258" t="s">
        <v>1036</v>
      </c>
    </row>
    <row r="5" spans="1:34" ht="13.5" customHeight="1" x14ac:dyDescent="0.25">
      <c r="A5" s="75" t="s">
        <v>68</v>
      </c>
      <c r="B5" s="145"/>
      <c r="C5" s="145"/>
      <c r="D5" s="145"/>
      <c r="E5" s="145"/>
      <c r="F5" s="145"/>
      <c r="G5" s="145"/>
      <c r="H5" s="145"/>
      <c r="I5" s="145"/>
      <c r="J5" s="145" t="s">
        <v>397</v>
      </c>
      <c r="K5" s="145"/>
      <c r="L5" s="145"/>
      <c r="M5" s="145"/>
      <c r="N5" s="145"/>
      <c r="O5" s="145"/>
      <c r="P5" s="145" t="s">
        <v>398</v>
      </c>
      <c r="Q5" s="145"/>
      <c r="R5" s="145"/>
      <c r="S5" s="145"/>
      <c r="T5" s="145"/>
      <c r="U5" s="145"/>
      <c r="V5" s="145"/>
      <c r="X5" s="246" t="s">
        <v>979</v>
      </c>
      <c r="Y5" s="246" t="s">
        <v>979</v>
      </c>
      <c r="Z5" s="246" t="s">
        <v>979</v>
      </c>
      <c r="AA5" s="246" t="s">
        <v>900</v>
      </c>
      <c r="AB5" s="246" t="s">
        <v>900</v>
      </c>
      <c r="AC5" s="246" t="s">
        <v>900</v>
      </c>
      <c r="AD5" s="246" t="s">
        <v>900</v>
      </c>
      <c r="AE5" s="258" t="s">
        <v>1037</v>
      </c>
      <c r="AF5" s="258" t="s">
        <v>1037</v>
      </c>
      <c r="AG5" s="258" t="s">
        <v>1037</v>
      </c>
      <c r="AH5" s="258" t="s">
        <v>1037</v>
      </c>
    </row>
    <row r="6" spans="1:34" ht="13.5" customHeight="1" x14ac:dyDescent="0.25">
      <c r="A6" s="75" t="s">
        <v>69</v>
      </c>
      <c r="B6" s="145"/>
      <c r="C6" s="145"/>
      <c r="D6" s="145"/>
      <c r="E6" s="145"/>
      <c r="F6" s="145"/>
      <c r="G6" s="145"/>
      <c r="H6" s="145"/>
      <c r="I6" s="145"/>
      <c r="J6" s="145"/>
      <c r="K6" s="145"/>
      <c r="L6" s="145"/>
      <c r="M6" s="145"/>
      <c r="N6" s="145"/>
      <c r="O6" s="145"/>
      <c r="P6" s="145"/>
      <c r="Q6" s="145"/>
      <c r="R6" s="145"/>
      <c r="S6" s="145"/>
      <c r="T6" s="145"/>
      <c r="U6" s="145"/>
      <c r="V6" s="145"/>
      <c r="AE6" s="258" t="s">
        <v>292</v>
      </c>
      <c r="AF6" s="258" t="s">
        <v>292</v>
      </c>
      <c r="AG6" s="258" t="s">
        <v>292</v>
      </c>
      <c r="AH6" s="258" t="s">
        <v>292</v>
      </c>
    </row>
    <row r="7" spans="1:34" ht="13.5" customHeight="1" x14ac:dyDescent="0.25">
      <c r="A7" s="75" t="s">
        <v>82</v>
      </c>
      <c r="B7" s="145"/>
      <c r="C7" s="145"/>
      <c r="D7" s="145"/>
      <c r="E7" s="145"/>
      <c r="F7" s="145"/>
      <c r="G7" s="145"/>
      <c r="H7" s="145"/>
      <c r="I7" s="145"/>
      <c r="J7" s="145"/>
      <c r="K7" s="145"/>
      <c r="L7" s="145"/>
      <c r="M7" s="145"/>
      <c r="N7" s="145"/>
      <c r="O7" s="145"/>
      <c r="P7" s="145"/>
      <c r="Q7" s="145"/>
      <c r="R7" s="145"/>
      <c r="S7" s="145"/>
      <c r="T7" s="145"/>
      <c r="U7" s="145"/>
      <c r="V7" s="145"/>
      <c r="AE7" s="258" t="s">
        <v>292</v>
      </c>
      <c r="AF7" s="258" t="s">
        <v>292</v>
      </c>
      <c r="AG7" s="258" t="s">
        <v>292</v>
      </c>
      <c r="AH7" s="258" t="s">
        <v>292</v>
      </c>
    </row>
    <row r="8" spans="1:34" ht="13.5" customHeight="1" x14ac:dyDescent="0.25">
      <c r="A8" s="75" t="s">
        <v>70</v>
      </c>
      <c r="B8" s="145"/>
      <c r="C8" s="145"/>
      <c r="D8" s="145"/>
      <c r="E8" s="145"/>
      <c r="F8" s="145"/>
      <c r="G8" s="145"/>
      <c r="H8" s="145"/>
      <c r="I8" s="145"/>
      <c r="J8" s="145"/>
      <c r="K8" s="145"/>
      <c r="L8" s="145"/>
      <c r="M8" s="145"/>
      <c r="N8" s="145"/>
      <c r="O8" s="145"/>
      <c r="P8" s="145"/>
      <c r="Q8" s="145"/>
      <c r="R8" s="145"/>
      <c r="S8" s="145"/>
      <c r="T8" s="145"/>
      <c r="U8" s="145"/>
      <c r="V8" s="145"/>
      <c r="AE8" s="258" t="s">
        <v>292</v>
      </c>
      <c r="AF8" s="258" t="s">
        <v>292</v>
      </c>
      <c r="AG8" s="258" t="s">
        <v>292</v>
      </c>
      <c r="AH8" s="258" t="s">
        <v>292</v>
      </c>
    </row>
    <row r="9" spans="1:34" ht="13.5" customHeight="1" x14ac:dyDescent="0.25">
      <c r="A9" s="75" t="s">
        <v>71</v>
      </c>
      <c r="B9" s="145"/>
      <c r="C9" s="145"/>
      <c r="D9" s="145"/>
      <c r="E9" s="145"/>
      <c r="F9" s="145"/>
      <c r="G9" s="145"/>
      <c r="H9" s="145"/>
      <c r="I9" s="145"/>
      <c r="J9" s="145"/>
      <c r="K9" s="145"/>
      <c r="L9" s="145"/>
      <c r="M9" s="145"/>
      <c r="N9" s="145"/>
      <c r="O9" s="145"/>
      <c r="P9" s="145"/>
      <c r="Q9" s="145"/>
      <c r="R9" s="145"/>
      <c r="S9" s="145"/>
      <c r="T9" s="145"/>
      <c r="U9" s="145"/>
      <c r="V9" s="145"/>
      <c r="AE9" s="258" t="s">
        <v>292</v>
      </c>
      <c r="AF9" s="258" t="s">
        <v>292</v>
      </c>
      <c r="AG9" s="258" t="s">
        <v>292</v>
      </c>
      <c r="AH9" s="258" t="s">
        <v>292</v>
      </c>
    </row>
    <row r="10" spans="1:34" ht="15" customHeight="1" x14ac:dyDescent="0.25">
      <c r="A10" s="146" t="s">
        <v>126</v>
      </c>
      <c r="B10" s="145" t="s">
        <v>399</v>
      </c>
      <c r="C10" s="145" t="s">
        <v>399</v>
      </c>
      <c r="D10" s="145" t="s">
        <v>399</v>
      </c>
      <c r="E10" s="145" t="s">
        <v>399</v>
      </c>
      <c r="F10" s="145" t="s">
        <v>399</v>
      </c>
      <c r="G10" s="145" t="s">
        <v>399</v>
      </c>
      <c r="H10" s="145" t="s">
        <v>399</v>
      </c>
      <c r="I10" s="145" t="s">
        <v>399</v>
      </c>
      <c r="J10" s="145" t="s">
        <v>399</v>
      </c>
      <c r="K10" s="145" t="s">
        <v>399</v>
      </c>
      <c r="L10" s="145" t="s">
        <v>399</v>
      </c>
      <c r="M10" s="145" t="s">
        <v>399</v>
      </c>
      <c r="N10" s="145" t="s">
        <v>399</v>
      </c>
      <c r="O10" s="145" t="s">
        <v>399</v>
      </c>
      <c r="P10" s="145" t="s">
        <v>399</v>
      </c>
      <c r="Q10" s="145" t="s">
        <v>399</v>
      </c>
      <c r="R10" s="145" t="s">
        <v>399</v>
      </c>
      <c r="S10" s="145" t="s">
        <v>399</v>
      </c>
      <c r="T10" s="145" t="s">
        <v>399</v>
      </c>
      <c r="U10" s="145" t="s">
        <v>399</v>
      </c>
      <c r="V10" s="145" t="s">
        <v>399</v>
      </c>
      <c r="W10" s="246" t="s">
        <v>399</v>
      </c>
      <c r="X10" s="246" t="s">
        <v>399</v>
      </c>
      <c r="Y10" s="246" t="s">
        <v>399</v>
      </c>
      <c r="Z10" s="246" t="s">
        <v>399</v>
      </c>
      <c r="AA10" s="246" t="s">
        <v>399</v>
      </c>
      <c r="AB10" s="246" t="s">
        <v>980</v>
      </c>
      <c r="AC10" s="246" t="s">
        <v>981</v>
      </c>
      <c r="AD10" s="246" t="s">
        <v>982</v>
      </c>
      <c r="AE10" s="258" t="s">
        <v>983</v>
      </c>
      <c r="AF10" s="258" t="s">
        <v>1038</v>
      </c>
      <c r="AG10" s="258" t="s">
        <v>1039</v>
      </c>
      <c r="AH10" s="258" t="s">
        <v>1040</v>
      </c>
    </row>
    <row r="11" spans="1:34" ht="13.5" customHeight="1" x14ac:dyDescent="0.25">
      <c r="A11" s="75" t="s">
        <v>72</v>
      </c>
      <c r="B11" s="145" t="s">
        <v>400</v>
      </c>
      <c r="C11" s="145" t="s">
        <v>400</v>
      </c>
      <c r="D11" s="145" t="s">
        <v>400</v>
      </c>
      <c r="E11" s="145" t="s">
        <v>400</v>
      </c>
      <c r="F11" s="145" t="s">
        <v>400</v>
      </c>
      <c r="G11" s="145" t="s">
        <v>400</v>
      </c>
      <c r="H11" s="145" t="s">
        <v>400</v>
      </c>
      <c r="I11" s="145" t="s">
        <v>400</v>
      </c>
      <c r="J11" s="145" t="s">
        <v>400</v>
      </c>
      <c r="K11" s="145" t="s">
        <v>400</v>
      </c>
      <c r="L11" s="145" t="s">
        <v>400</v>
      </c>
      <c r="M11" s="145" t="s">
        <v>400</v>
      </c>
      <c r="N11" s="145" t="s">
        <v>400</v>
      </c>
      <c r="O11" s="145" t="s">
        <v>400</v>
      </c>
      <c r="P11" s="145" t="s">
        <v>400</v>
      </c>
      <c r="Q11" s="145" t="s">
        <v>400</v>
      </c>
      <c r="R11" s="145" t="s">
        <v>400</v>
      </c>
      <c r="S11" s="145" t="s">
        <v>400</v>
      </c>
      <c r="T11" s="145" t="s">
        <v>400</v>
      </c>
      <c r="U11" s="145" t="s">
        <v>400</v>
      </c>
      <c r="V11" s="145" t="s">
        <v>401</v>
      </c>
      <c r="W11" s="246" t="s">
        <v>984</v>
      </c>
      <c r="X11" s="246" t="s">
        <v>984</v>
      </c>
      <c r="Y11" s="246" t="s">
        <v>984</v>
      </c>
      <c r="Z11" s="246" t="s">
        <v>984</v>
      </c>
      <c r="AA11" s="246" t="s">
        <v>984</v>
      </c>
      <c r="AB11" s="246" t="s">
        <v>984</v>
      </c>
      <c r="AC11" s="246" t="s">
        <v>984</v>
      </c>
      <c r="AD11" s="246" t="s">
        <v>984</v>
      </c>
      <c r="AE11" s="258" t="s">
        <v>984</v>
      </c>
      <c r="AF11" s="258" t="s">
        <v>984</v>
      </c>
      <c r="AG11" s="258" t="s">
        <v>984</v>
      </c>
      <c r="AH11" s="258" t="s">
        <v>984</v>
      </c>
    </row>
    <row r="12" spans="1:34" ht="13.5" customHeight="1" x14ac:dyDescent="0.25">
      <c r="A12" s="75" t="s">
        <v>73</v>
      </c>
      <c r="B12" s="145" t="s">
        <v>402</v>
      </c>
      <c r="C12" s="145" t="s">
        <v>403</v>
      </c>
      <c r="D12" s="145" t="s">
        <v>404</v>
      </c>
      <c r="E12" s="145" t="s">
        <v>405</v>
      </c>
      <c r="F12" s="145" t="s">
        <v>406</v>
      </c>
      <c r="G12" s="145" t="s">
        <v>407</v>
      </c>
      <c r="H12" s="145" t="s">
        <v>408</v>
      </c>
      <c r="I12" s="145" t="s">
        <v>409</v>
      </c>
      <c r="J12" s="145" t="s">
        <v>410</v>
      </c>
      <c r="K12" s="145" t="s">
        <v>411</v>
      </c>
      <c r="L12" s="145" t="s">
        <v>412</v>
      </c>
      <c r="M12" s="145" t="s">
        <v>413</v>
      </c>
      <c r="N12" s="145" t="s">
        <v>414</v>
      </c>
      <c r="O12" s="145" t="s">
        <v>415</v>
      </c>
      <c r="P12" s="145" t="s">
        <v>416</v>
      </c>
      <c r="Q12" s="145" t="s">
        <v>417</v>
      </c>
      <c r="R12" s="145" t="s">
        <v>418</v>
      </c>
      <c r="S12" s="145" t="s">
        <v>419</v>
      </c>
      <c r="T12" s="145" t="s">
        <v>420</v>
      </c>
      <c r="U12" s="145" t="s">
        <v>421</v>
      </c>
      <c r="V12" s="145" t="s">
        <v>422</v>
      </c>
      <c r="W12" s="246" t="s">
        <v>985</v>
      </c>
      <c r="X12" s="246" t="s">
        <v>986</v>
      </c>
      <c r="Y12" s="246" t="s">
        <v>987</v>
      </c>
      <c r="Z12" s="246" t="s">
        <v>988</v>
      </c>
      <c r="AA12" s="246" t="s">
        <v>897</v>
      </c>
      <c r="AB12" s="246" t="s">
        <v>989</v>
      </c>
      <c r="AC12" s="246" t="s">
        <v>990</v>
      </c>
      <c r="AD12" s="246" t="s">
        <v>991</v>
      </c>
      <c r="AE12" s="258" t="s">
        <v>992</v>
      </c>
      <c r="AF12" s="258" t="s">
        <v>1041</v>
      </c>
      <c r="AG12" s="258" t="s">
        <v>1042</v>
      </c>
      <c r="AH12" s="258" t="s">
        <v>1043</v>
      </c>
    </row>
    <row r="13" spans="1:34" ht="13.5" customHeight="1" x14ac:dyDescent="0.25">
      <c r="A13" s="147" t="s">
        <v>74</v>
      </c>
      <c r="B13" s="145" t="s">
        <v>423</v>
      </c>
      <c r="C13" s="145" t="s">
        <v>423</v>
      </c>
      <c r="D13" s="145" t="s">
        <v>424</v>
      </c>
      <c r="E13" s="145" t="s">
        <v>424</v>
      </c>
      <c r="F13" s="145" t="s">
        <v>424</v>
      </c>
      <c r="G13" s="145" t="s">
        <v>424</v>
      </c>
      <c r="H13" s="145" t="s">
        <v>424</v>
      </c>
      <c r="I13" s="145" t="s">
        <v>424</v>
      </c>
      <c r="J13" s="145" t="s">
        <v>424</v>
      </c>
      <c r="K13" s="145" t="s">
        <v>424</v>
      </c>
      <c r="L13" s="145" t="s">
        <v>425</v>
      </c>
      <c r="M13" s="145" t="s">
        <v>425</v>
      </c>
      <c r="N13" s="145" t="s">
        <v>425</v>
      </c>
      <c r="O13" s="145" t="s">
        <v>425</v>
      </c>
      <c r="P13" s="145" t="s">
        <v>425</v>
      </c>
      <c r="Q13" s="145" t="s">
        <v>425</v>
      </c>
      <c r="R13" s="145" t="s">
        <v>425</v>
      </c>
      <c r="S13" s="145" t="s">
        <v>425</v>
      </c>
      <c r="T13" s="145" t="s">
        <v>425</v>
      </c>
      <c r="U13" s="145" t="s">
        <v>425</v>
      </c>
      <c r="V13" s="145" t="s">
        <v>426</v>
      </c>
      <c r="W13" s="246" t="s">
        <v>426</v>
      </c>
      <c r="X13" s="246" t="s">
        <v>426</v>
      </c>
      <c r="Y13" s="246" t="s">
        <v>426</v>
      </c>
      <c r="Z13" s="246" t="s">
        <v>426</v>
      </c>
      <c r="AA13" s="246" t="s">
        <v>426</v>
      </c>
      <c r="AB13" s="246" t="s">
        <v>426</v>
      </c>
      <c r="AC13" s="246" t="s">
        <v>426</v>
      </c>
      <c r="AD13" s="246" t="s">
        <v>426</v>
      </c>
      <c r="AE13" s="258" t="s">
        <v>426</v>
      </c>
      <c r="AF13" s="258" t="s">
        <v>426</v>
      </c>
      <c r="AG13" s="258" t="s">
        <v>426</v>
      </c>
      <c r="AH13" s="258" t="s">
        <v>426</v>
      </c>
    </row>
    <row r="14" spans="1:34" ht="13.5" customHeight="1" x14ac:dyDescent="0.25">
      <c r="A14" s="75" t="s">
        <v>83</v>
      </c>
      <c r="B14" s="145" t="s">
        <v>427</v>
      </c>
      <c r="C14" s="145" t="s">
        <v>427</v>
      </c>
      <c r="D14" s="145" t="s">
        <v>427</v>
      </c>
      <c r="E14" s="145" t="s">
        <v>427</v>
      </c>
      <c r="F14" s="145" t="s">
        <v>427</v>
      </c>
      <c r="G14" s="145" t="s">
        <v>427</v>
      </c>
      <c r="H14" s="145" t="s">
        <v>427</v>
      </c>
      <c r="I14" s="145" t="s">
        <v>427</v>
      </c>
      <c r="J14" s="145" t="s">
        <v>427</v>
      </c>
      <c r="K14" s="145" t="s">
        <v>427</v>
      </c>
      <c r="L14" s="145" t="s">
        <v>427</v>
      </c>
      <c r="M14" s="145" t="s">
        <v>428</v>
      </c>
      <c r="N14" s="145" t="s">
        <v>428</v>
      </c>
      <c r="O14" s="145" t="s">
        <v>428</v>
      </c>
      <c r="P14" s="145" t="s">
        <v>427</v>
      </c>
      <c r="Q14" s="145" t="s">
        <v>427</v>
      </c>
      <c r="R14" s="145" t="s">
        <v>427</v>
      </c>
      <c r="S14" s="145" t="s">
        <v>427</v>
      </c>
      <c r="T14" s="145" t="s">
        <v>427</v>
      </c>
      <c r="U14" s="145" t="s">
        <v>427</v>
      </c>
      <c r="V14" s="145" t="s">
        <v>427</v>
      </c>
      <c r="W14" s="246" t="s">
        <v>993</v>
      </c>
      <c r="X14" s="246" t="s">
        <v>993</v>
      </c>
      <c r="Y14" s="246" t="s">
        <v>993</v>
      </c>
      <c r="Z14" s="246" t="s">
        <v>993</v>
      </c>
      <c r="AA14" s="246" t="s">
        <v>993</v>
      </c>
      <c r="AB14" s="246" t="s">
        <v>993</v>
      </c>
      <c r="AC14" s="246" t="s">
        <v>993</v>
      </c>
      <c r="AD14" s="246" t="s">
        <v>993</v>
      </c>
      <c r="AE14" s="258" t="s">
        <v>1044</v>
      </c>
      <c r="AF14" s="258" t="s">
        <v>1044</v>
      </c>
      <c r="AG14" s="258" t="s">
        <v>1044</v>
      </c>
      <c r="AH14" s="258" t="s">
        <v>1044</v>
      </c>
    </row>
    <row r="15" spans="1:34" ht="13.5" customHeight="1" x14ac:dyDescent="0.25">
      <c r="A15" s="75" t="s">
        <v>75</v>
      </c>
      <c r="B15" s="145" t="s">
        <v>429</v>
      </c>
      <c r="C15" s="145" t="s">
        <v>429</v>
      </c>
      <c r="D15" s="145" t="s">
        <v>429</v>
      </c>
      <c r="E15" s="145" t="s">
        <v>429</v>
      </c>
      <c r="F15" s="145" t="s">
        <v>429</v>
      </c>
      <c r="G15" s="145" t="s">
        <v>429</v>
      </c>
      <c r="H15" s="145" t="s">
        <v>429</v>
      </c>
      <c r="I15" s="145" t="s">
        <v>429</v>
      </c>
      <c r="J15" s="145" t="s">
        <v>429</v>
      </c>
      <c r="K15" s="145" t="s">
        <v>429</v>
      </c>
      <c r="L15" s="145" t="s">
        <v>429</v>
      </c>
      <c r="M15" s="145" t="s">
        <v>429</v>
      </c>
      <c r="N15" s="145" t="s">
        <v>429</v>
      </c>
      <c r="O15" s="145" t="s">
        <v>429</v>
      </c>
      <c r="P15" s="145" t="s">
        <v>429</v>
      </c>
      <c r="Q15" s="145" t="s">
        <v>429</v>
      </c>
      <c r="R15" s="145" t="s">
        <v>429</v>
      </c>
      <c r="S15" s="145" t="s">
        <v>429</v>
      </c>
      <c r="T15" s="145" t="s">
        <v>429</v>
      </c>
      <c r="U15" s="145" t="s">
        <v>429</v>
      </c>
      <c r="V15" s="145" t="s">
        <v>430</v>
      </c>
      <c r="W15" s="246" t="s">
        <v>994</v>
      </c>
      <c r="X15" s="246" t="s">
        <v>994</v>
      </c>
      <c r="Y15" s="246" t="s">
        <v>994</v>
      </c>
      <c r="Z15" s="246" t="s">
        <v>994</v>
      </c>
      <c r="AA15" s="246" t="s">
        <v>994</v>
      </c>
      <c r="AB15" s="246" t="s">
        <v>994</v>
      </c>
      <c r="AC15" s="246" t="s">
        <v>994</v>
      </c>
      <c r="AD15" s="246" t="s">
        <v>994</v>
      </c>
      <c r="AE15" s="258" t="s">
        <v>994</v>
      </c>
      <c r="AF15" s="258" t="s">
        <v>994</v>
      </c>
      <c r="AG15" s="258" t="s">
        <v>994</v>
      </c>
      <c r="AH15" s="258" t="s">
        <v>994</v>
      </c>
    </row>
    <row r="16" spans="1:34" ht="13.5" customHeight="1" x14ac:dyDescent="0.25">
      <c r="A16" s="75" t="s">
        <v>76</v>
      </c>
      <c r="B16" s="145" t="s">
        <v>431</v>
      </c>
      <c r="C16" s="145" t="s">
        <v>432</v>
      </c>
      <c r="D16" s="145" t="s">
        <v>433</v>
      </c>
      <c r="E16" s="145" t="s">
        <v>434</v>
      </c>
      <c r="F16" s="145" t="s">
        <v>435</v>
      </c>
      <c r="G16" s="145" t="s">
        <v>436</v>
      </c>
      <c r="H16" s="145" t="s">
        <v>437</v>
      </c>
      <c r="I16" s="145" t="s">
        <v>438</v>
      </c>
      <c r="J16" s="145" t="s">
        <v>439</v>
      </c>
      <c r="K16" s="145" t="s">
        <v>440</v>
      </c>
      <c r="L16" s="145" t="s">
        <v>441</v>
      </c>
      <c r="M16" s="145" t="s">
        <v>442</v>
      </c>
      <c r="N16" s="145" t="s">
        <v>443</v>
      </c>
      <c r="O16" s="145" t="s">
        <v>444</v>
      </c>
      <c r="P16" s="145" t="s">
        <v>445</v>
      </c>
      <c r="Q16" s="145" t="s">
        <v>446</v>
      </c>
      <c r="R16" s="145" t="s">
        <v>447</v>
      </c>
      <c r="S16" s="145" t="s">
        <v>448</v>
      </c>
      <c r="T16" s="145" t="s">
        <v>449</v>
      </c>
      <c r="U16" s="145" t="s">
        <v>450</v>
      </c>
      <c r="V16" s="145" t="s">
        <v>451</v>
      </c>
      <c r="W16" s="246" t="s">
        <v>995</v>
      </c>
      <c r="X16" s="246" t="s">
        <v>996</v>
      </c>
      <c r="Y16" s="246" t="s">
        <v>997</v>
      </c>
      <c r="Z16" s="246" t="s">
        <v>998</v>
      </c>
      <c r="AA16" s="246" t="s">
        <v>999</v>
      </c>
      <c r="AB16" s="246" t="s">
        <v>1000</v>
      </c>
      <c r="AC16" s="246" t="s">
        <v>1001</v>
      </c>
      <c r="AD16" s="246" t="s">
        <v>1002</v>
      </c>
      <c r="AE16" s="258" t="s">
        <v>1003</v>
      </c>
      <c r="AF16" s="258" t="s">
        <v>1045</v>
      </c>
      <c r="AG16" s="258" t="s">
        <v>1046</v>
      </c>
      <c r="AH16" s="258" t="s">
        <v>1047</v>
      </c>
    </row>
    <row r="17" spans="1:34" ht="13.5" customHeight="1" x14ac:dyDescent="0.25">
      <c r="A17" s="75" t="s">
        <v>77</v>
      </c>
      <c r="B17" s="145" t="s">
        <v>452</v>
      </c>
      <c r="C17" s="145" t="s">
        <v>453</v>
      </c>
      <c r="D17" s="145" t="s">
        <v>454</v>
      </c>
      <c r="E17" s="145" t="s">
        <v>455</v>
      </c>
      <c r="F17" s="145" t="s">
        <v>456</v>
      </c>
      <c r="G17" s="145" t="s">
        <v>457</v>
      </c>
      <c r="H17" s="145" t="s">
        <v>458</v>
      </c>
      <c r="I17" s="145" t="s">
        <v>459</v>
      </c>
      <c r="J17" s="145" t="s">
        <v>460</v>
      </c>
      <c r="K17" s="145" t="s">
        <v>461</v>
      </c>
      <c r="L17" s="145" t="s">
        <v>462</v>
      </c>
      <c r="M17" s="145" t="s">
        <v>463</v>
      </c>
      <c r="N17" s="145" t="s">
        <v>464</v>
      </c>
      <c r="O17" s="145" t="s">
        <v>465</v>
      </c>
      <c r="P17" s="145" t="s">
        <v>466</v>
      </c>
      <c r="Q17" s="145" t="s">
        <v>467</v>
      </c>
      <c r="R17" s="145" t="s">
        <v>468</v>
      </c>
      <c r="S17" s="145" t="s">
        <v>469</v>
      </c>
      <c r="T17" s="145" t="s">
        <v>470</v>
      </c>
      <c r="U17" s="145" t="s">
        <v>471</v>
      </c>
      <c r="V17" s="145" t="s">
        <v>472</v>
      </c>
      <c r="W17" s="246" t="s">
        <v>1004</v>
      </c>
      <c r="X17" s="246" t="s">
        <v>1005</v>
      </c>
      <c r="Y17" s="246" t="s">
        <v>1006</v>
      </c>
      <c r="Z17" s="246" t="s">
        <v>1007</v>
      </c>
      <c r="AA17" s="246" t="s">
        <v>901</v>
      </c>
      <c r="AB17" s="246" t="s">
        <v>1008</v>
      </c>
      <c r="AC17" s="246" t="s">
        <v>1009</v>
      </c>
      <c r="AD17" s="246" t="s">
        <v>1010</v>
      </c>
      <c r="AE17" s="258" t="s">
        <v>1011</v>
      </c>
      <c r="AF17" s="258" t="s">
        <v>1048</v>
      </c>
      <c r="AG17" s="258" t="s">
        <v>1049</v>
      </c>
      <c r="AH17" s="258" t="s">
        <v>1050</v>
      </c>
    </row>
    <row r="18" spans="1:34" ht="13.5" customHeight="1" x14ac:dyDescent="0.25">
      <c r="A18" s="75" t="s">
        <v>78</v>
      </c>
      <c r="B18" s="145" t="s">
        <v>473</v>
      </c>
      <c r="C18" s="145" t="s">
        <v>474</v>
      </c>
      <c r="D18" s="145" t="s">
        <v>475</v>
      </c>
      <c r="E18" s="145" t="s">
        <v>476</v>
      </c>
      <c r="F18" s="145" t="s">
        <v>477</v>
      </c>
      <c r="G18" s="145" t="s">
        <v>478</v>
      </c>
      <c r="H18" s="145" t="s">
        <v>473</v>
      </c>
      <c r="I18" s="145" t="s">
        <v>479</v>
      </c>
      <c r="J18" s="145" t="s">
        <v>480</v>
      </c>
      <c r="K18" s="145" t="s">
        <v>481</v>
      </c>
      <c r="L18" s="145" t="s">
        <v>482</v>
      </c>
      <c r="M18" s="145" t="s">
        <v>483</v>
      </c>
      <c r="N18" s="145" t="s">
        <v>484</v>
      </c>
      <c r="O18" s="145" t="s">
        <v>485</v>
      </c>
      <c r="P18" s="145" t="s">
        <v>486</v>
      </c>
      <c r="Q18" s="145" t="s">
        <v>487</v>
      </c>
      <c r="R18" s="145" t="s">
        <v>488</v>
      </c>
      <c r="S18" s="145" t="s">
        <v>489</v>
      </c>
      <c r="T18" s="145" t="s">
        <v>490</v>
      </c>
      <c r="U18" s="145" t="s">
        <v>491</v>
      </c>
      <c r="V18" s="145" t="s">
        <v>492</v>
      </c>
      <c r="W18" s="246" t="s">
        <v>1012</v>
      </c>
      <c r="X18" s="246" t="s">
        <v>1013</v>
      </c>
      <c r="Y18" s="246" t="s">
        <v>1014</v>
      </c>
      <c r="Z18" s="246" t="s">
        <v>1015</v>
      </c>
      <c r="AA18" s="246" t="s">
        <v>902</v>
      </c>
      <c r="AB18" s="246" t="s">
        <v>1016</v>
      </c>
      <c r="AC18" s="246" t="s">
        <v>1017</v>
      </c>
      <c r="AD18" s="246" t="s">
        <v>1018</v>
      </c>
      <c r="AE18" s="258" t="s">
        <v>1019</v>
      </c>
      <c r="AF18" s="258" t="s">
        <v>1051</v>
      </c>
      <c r="AG18" s="258" t="s">
        <v>1052</v>
      </c>
      <c r="AH18" s="258" t="s">
        <v>1053</v>
      </c>
    </row>
    <row r="19" spans="1:34" ht="13.5" customHeight="1" x14ac:dyDescent="0.25">
      <c r="A19" s="75" t="s">
        <v>79</v>
      </c>
      <c r="B19" s="145" t="s">
        <v>493</v>
      </c>
      <c r="C19" s="145" t="s">
        <v>494</v>
      </c>
      <c r="D19" s="145" t="s">
        <v>495</v>
      </c>
      <c r="E19" s="145" t="s">
        <v>496</v>
      </c>
      <c r="F19" s="145" t="s">
        <v>497</v>
      </c>
      <c r="G19" s="145" t="s">
        <v>498</v>
      </c>
      <c r="H19" s="145" t="s">
        <v>499</v>
      </c>
      <c r="I19" s="145" t="s">
        <v>493</v>
      </c>
      <c r="J19" s="145" t="s">
        <v>500</v>
      </c>
      <c r="K19" s="145" t="s">
        <v>501</v>
      </c>
      <c r="L19" s="145" t="s">
        <v>502</v>
      </c>
      <c r="M19" s="145" t="s">
        <v>503</v>
      </c>
      <c r="N19" s="145" t="s">
        <v>504</v>
      </c>
      <c r="O19" s="145" t="s">
        <v>505</v>
      </c>
      <c r="P19" s="145" t="s">
        <v>506</v>
      </c>
      <c r="Q19" s="145" t="s">
        <v>507</v>
      </c>
      <c r="R19" s="145" t="s">
        <v>508</v>
      </c>
      <c r="S19" s="145" t="s">
        <v>509</v>
      </c>
      <c r="T19" s="145" t="s">
        <v>510</v>
      </c>
      <c r="U19" s="145" t="s">
        <v>511</v>
      </c>
      <c r="V19" s="145" t="s">
        <v>512</v>
      </c>
      <c r="W19" s="246" t="s">
        <v>1020</v>
      </c>
      <c r="X19" s="246" t="s">
        <v>1021</v>
      </c>
      <c r="Y19" s="246" t="s">
        <v>1022</v>
      </c>
      <c r="Z19" s="246" t="s">
        <v>1023</v>
      </c>
      <c r="AA19" s="246" t="s">
        <v>903</v>
      </c>
      <c r="AB19" s="246" t="s">
        <v>1024</v>
      </c>
      <c r="AC19" s="246" t="s">
        <v>1025</v>
      </c>
      <c r="AD19" s="246" t="s">
        <v>1026</v>
      </c>
      <c r="AE19" s="258" t="s">
        <v>1027</v>
      </c>
      <c r="AF19" s="258" t="s">
        <v>1054</v>
      </c>
      <c r="AG19" s="258" t="s">
        <v>1055</v>
      </c>
      <c r="AH19" s="258" t="s">
        <v>1056</v>
      </c>
    </row>
    <row r="20" spans="1:34" ht="13.5" customHeight="1" x14ac:dyDescent="0.25">
      <c r="A20" s="75" t="s">
        <v>80</v>
      </c>
      <c r="B20" s="145" t="s">
        <v>513</v>
      </c>
      <c r="C20" s="145" t="s">
        <v>514</v>
      </c>
      <c r="D20" s="145" t="s">
        <v>515</v>
      </c>
      <c r="E20" s="145" t="s">
        <v>516</v>
      </c>
      <c r="F20" s="145" t="s">
        <v>517</v>
      </c>
      <c r="G20" s="145" t="s">
        <v>518</v>
      </c>
      <c r="H20" s="145" t="s">
        <v>519</v>
      </c>
      <c r="I20" s="145" t="s">
        <v>520</v>
      </c>
      <c r="J20" s="145" t="s">
        <v>521</v>
      </c>
      <c r="K20" s="145" t="s">
        <v>522</v>
      </c>
      <c r="L20" s="145" t="s">
        <v>523</v>
      </c>
      <c r="M20" s="145" t="s">
        <v>524</v>
      </c>
      <c r="N20" s="145" t="s">
        <v>525</v>
      </c>
      <c r="O20" s="145" t="s">
        <v>526</v>
      </c>
      <c r="P20" s="145" t="s">
        <v>527</v>
      </c>
      <c r="Q20" s="145" t="s">
        <v>528</v>
      </c>
      <c r="R20" s="145" t="s">
        <v>529</v>
      </c>
      <c r="S20" s="145" t="s">
        <v>530</v>
      </c>
      <c r="T20" s="145" t="s">
        <v>531</v>
      </c>
      <c r="U20" s="145" t="s">
        <v>532</v>
      </c>
      <c r="V20" s="145" t="s">
        <v>533</v>
      </c>
      <c r="W20" s="246" t="s">
        <v>1028</v>
      </c>
      <c r="X20" s="246" t="s">
        <v>1029</v>
      </c>
      <c r="Y20" s="246" t="s">
        <v>1030</v>
      </c>
      <c r="Z20" s="246" t="s">
        <v>1031</v>
      </c>
      <c r="AA20" s="246" t="s">
        <v>898</v>
      </c>
      <c r="AB20" s="246" t="s">
        <v>1032</v>
      </c>
      <c r="AC20" s="246" t="s">
        <v>1033</v>
      </c>
      <c r="AD20" s="246" t="s">
        <v>1034</v>
      </c>
      <c r="AE20" s="258" t="s">
        <v>1035</v>
      </c>
      <c r="AF20" s="258" t="s">
        <v>1057</v>
      </c>
      <c r="AG20" s="258" t="s">
        <v>1058</v>
      </c>
      <c r="AH20" s="258" t="s">
        <v>1059</v>
      </c>
    </row>
    <row r="21" spans="1:34" ht="13.5" customHeight="1" x14ac:dyDescent="0.25">
      <c r="A21" s="75" t="s">
        <v>81</v>
      </c>
      <c r="B21" s="145" t="s">
        <v>534</v>
      </c>
      <c r="C21" s="145" t="s">
        <v>534</v>
      </c>
      <c r="D21" s="145" t="s">
        <v>534</v>
      </c>
      <c r="E21" s="145" t="s">
        <v>534</v>
      </c>
      <c r="F21" s="145" t="s">
        <v>534</v>
      </c>
      <c r="G21" s="145" t="s">
        <v>534</v>
      </c>
      <c r="H21" s="145" t="s">
        <v>534</v>
      </c>
      <c r="I21" s="145" t="s">
        <v>534</v>
      </c>
      <c r="J21" s="145" t="s">
        <v>534</v>
      </c>
      <c r="K21" s="145" t="s">
        <v>534</v>
      </c>
      <c r="L21" s="145" t="s">
        <v>534</v>
      </c>
      <c r="M21" s="145" t="s">
        <v>534</v>
      </c>
      <c r="N21" s="145" t="s">
        <v>534</v>
      </c>
      <c r="O21" s="145" t="s">
        <v>534</v>
      </c>
      <c r="P21" s="145" t="s">
        <v>534</v>
      </c>
      <c r="Q21" s="145" t="s">
        <v>534</v>
      </c>
      <c r="R21" s="145" t="s">
        <v>534</v>
      </c>
      <c r="S21" s="145" t="s">
        <v>534</v>
      </c>
      <c r="T21" s="145" t="s">
        <v>534</v>
      </c>
      <c r="U21" s="145" t="s">
        <v>534</v>
      </c>
      <c r="V21" s="145" t="s">
        <v>534</v>
      </c>
      <c r="W21" s="246" t="s">
        <v>534</v>
      </c>
      <c r="X21" s="246" t="s">
        <v>534</v>
      </c>
      <c r="Y21" s="246" t="s">
        <v>534</v>
      </c>
      <c r="Z21" s="246" t="s">
        <v>534</v>
      </c>
      <c r="AA21" s="246" t="s">
        <v>534</v>
      </c>
      <c r="AB21" s="246" t="s">
        <v>534</v>
      </c>
      <c r="AC21" s="246" t="s">
        <v>534</v>
      </c>
      <c r="AD21" s="246" t="s">
        <v>534</v>
      </c>
      <c r="AE21" s="258" t="s">
        <v>534</v>
      </c>
      <c r="AF21" s="258" t="s">
        <v>534</v>
      </c>
      <c r="AG21" s="258" t="s">
        <v>534</v>
      </c>
      <c r="AH21" s="258" t="s">
        <v>534</v>
      </c>
    </row>
    <row r="22" spans="1:34" ht="13.5" customHeight="1" x14ac:dyDescent="0.25">
      <c r="A22" s="75" t="s">
        <v>210</v>
      </c>
      <c r="B22" s="20" t="str">
        <f>MID(B4,7,FIND(",",B4)-4)&amp;IF(B5="","",IF(B6="",". &amp; "&amp;MID(B5,7,FIND(",",B5)-4),". et al"))&amp;". ("&amp;B1&amp;"). "&amp;PROPER(MID(B10,7,99))&amp;".  [[journalName]]. "&amp;MID(B12,7,99)&amp;"("&amp;MID(B13,7,99)&amp;")"&amp;": "&amp;MID(B18,7,99)&amp;"-"&amp;MID(B19,7,99)&amp;"."</f>
        <v>Svasand, L. (1992). Norway.  [[journalName]]. 22(4): 485-488.</v>
      </c>
      <c r="C22" s="20" t="str">
        <f t="shared" ref="C22:R22" si="4">MID(C4,7,FIND(",",C4)-4)&amp;IF(C5="","",IF(C6="",". &amp; "&amp;MID(C5,7,FIND(",",C5)-4),". et al"))&amp;". ("&amp;C1&amp;"). "&amp;PROPER(MID(C10,7,99))&amp;".  [[journalName]]. "&amp;MID(C12,7,99)&amp;"("&amp;MID(C13,7,99)&amp;")"&amp;": "&amp;MID(C18,7,99)&amp;"-"&amp;MID(C19,7,99)&amp;"."</f>
        <v>Svasand, L. (1993). Norway.  [[journalName]]. 24(4): 515-517.</v>
      </c>
      <c r="D22" s="20" t="str">
        <f t="shared" si="4"/>
        <v>Heidar, K. (1994). Norway.  [[journalName]]. 26(3-4): 389-395.</v>
      </c>
      <c r="E22" s="20" t="str">
        <f t="shared" si="4"/>
        <v>Heidar, K. (1995). Norway.  [[journalName]]. 28(3-4): 443-448.</v>
      </c>
      <c r="F22" s="20" t="str">
        <f t="shared" si="4"/>
        <v>Heidar, K. (1996). Norway.  [[journalName]]. 30(3-4): 429-431.</v>
      </c>
      <c r="G22" s="20" t="str">
        <f t="shared" si="4"/>
        <v>Heidar, K. (1997). Norway.  [[journalName]]. 32(3-4): 463-468.</v>
      </c>
      <c r="H22" s="20" t="str">
        <f t="shared" si="4"/>
        <v>Narud, H. (1998). Norway.  [[journalName]]. 34(3-4): 485-492.</v>
      </c>
      <c r="I22" s="20" t="str">
        <f t="shared" ref="I22" si="5">MID(I4,7,FIND(",",I4)-4)&amp;IF(I5="","",IF(I6="",". &amp; "&amp;MID(I5,7,FIND(",",I5)-4),". et al"))&amp;". ("&amp;I1&amp;"). "&amp;PROPER(MID(I10,7,99))&amp;".  [[journalName]]. "&amp;MID(I12,7,99)&amp;"("&amp;MID(I13,7,99)&amp;")"&amp;": "&amp;MID(I18,7,99)&amp;"-"&amp;MID(I19,7,99)&amp;"."</f>
        <v>Narud, H. (1999). Norway.  [[journalName]]. 36(3-4): 483-488.</v>
      </c>
      <c r="J22" s="20" t="str">
        <f t="shared" si="4"/>
        <v>Marthe Narud, H. &amp; Valen, H. (2000). Norway.  [[journalName]]. 38(3-4): 481-487.</v>
      </c>
      <c r="K22" s="20" t="str">
        <f t="shared" si="4"/>
        <v>Aalberg, T. (2001). Norway.  [[journalName]]. 40(3-4): 375-382.</v>
      </c>
      <c r="L22" s="20" t="str">
        <f t="shared" si="4"/>
        <v>Aalberg, T. (2002). Norway.  [[journalName]]. 41(7-8): 1047-1056.</v>
      </c>
      <c r="M22" s="20" t="str">
        <f t="shared" si="4"/>
        <v>Aalberg, T. (2003). Norway.  [[journalName]]. 42(7-8): 1048-1051.</v>
      </c>
      <c r="N22" s="20" t="str">
        <f t="shared" si="4"/>
        <v>Aalberg, T. (2004). Norway.  [[journalName]]. 43(7-8): 1099-1105.</v>
      </c>
      <c r="O22" s="20" t="str">
        <f t="shared" si="4"/>
        <v>Aalberg, T. (2005). Norway.  [[journalName]]. 44(7-8): 1140-1146.</v>
      </c>
      <c r="P22" s="20" t="str">
        <f t="shared" si="4"/>
        <v>Aalberg, T. &amp; Brekken, T. (2006). Norway.  [[journalName]]. 45(7-8): 1221-1230.</v>
      </c>
      <c r="Q22" s="20" t="str">
        <f t="shared" si="4"/>
        <v>Aalberg, T. (2007). Norway.  [[journalName]]. 46(7-8): 1055-1062.</v>
      </c>
      <c r="R22" s="20" t="str">
        <f t="shared" si="4"/>
        <v>Aalberg, T. (2008). Norway.  [[journalName]]. 47(7-8): 1089-1095.</v>
      </c>
      <c r="S22" s="20" t="str">
        <f>MID(S4,7,FIND(",",S4)-4)&amp;IF(S5="","",IF(S6="",". &amp; "&amp;MID(S5,7,FIND(",",S5)-4),". et al"))&amp;". ("&amp;S1&amp;"). "&amp;PROPER(MID(S10,7,99))&amp;".  [[journalName]]. "&amp;MID(S12,7,99)&amp;"("&amp;MID(S13,7,99)&amp;")"&amp;": "&amp;MID(S18,7,99)&amp;"-"&amp;MID(S19,7,99)&amp;"."</f>
        <v>Aalberg, T. (2009). Norway.  [[journalName]]. 48(7-8): 1067-1072.</v>
      </c>
      <c r="T22" s="20" t="str">
        <f>MID(T4,7,FIND(",",T4)-4)&amp;IF(T5="","",IF(T6="",". &amp; "&amp;MID(T5,7,FIND(",",T5)-4),". et al"))&amp;". ("&amp;T1&amp;"). "&amp;PROPER(MID(T10,7,99))&amp;".  [[journalName]]. "&amp;MID(T12,7,99)&amp;"("&amp;MID(T13,7,99)&amp;")"&amp;": "&amp;MID(T18,7,99)&amp;"-"&amp;MID(T19,7,99)&amp;"."</f>
        <v>Aalberg, T. (2010). Norway.  [[journalName]]. 49(7-8): 1113-1121.</v>
      </c>
      <c r="U22" s="20" t="str">
        <f>MID(U4,7,FIND(",",U4)-4)&amp;IF(U5="","",IF(U6="",". &amp; "&amp;MID(U5,7,FIND(",",U5)-4),". et al"))&amp;". ("&amp;U1&amp;"). "&amp;PROPER(MID(U10,7,99))&amp;".  [[journalName]]. "&amp;MID(U12,7,99)&amp;"("&amp;MID(U13,7,99)&amp;")"&amp;": "&amp;MID(U18,7,99)&amp;"-"&amp;MID(U19,7,99)&amp;"."</f>
        <v>AALBERG, T. (2011). Norway.  [[journalName]]. 50(7-8): 1084-1091.</v>
      </c>
      <c r="V22" s="20" t="str">
        <f>MID(V4,7,FIND(",",V4)-4)&amp;IF(V5="","",IF(V6="",". &amp; "&amp;MID(V5,7,FIND(",",V5)-4),". et al"))&amp;". ("&amp;V1&amp;"). "&amp;PROPER(MID(V10,7,99))&amp;".  [[journalName]]. "&amp;MID(V12,7,99)&amp;"("&amp;MID(V13,7,99)&amp;")"&amp;": "&amp;MID(V18,7,99)&amp;"-"&amp;MID(V19,7,99)&amp;"."</f>
        <v>Aalberg, T. (2012). Norway.  [[journalName]]. 51(1): 235-242.</v>
      </c>
      <c r="W22" s="20" t="str">
        <f t="shared" ref="W22:AE22" si="6">MID(W4,7,FIND(",",W4)-4)&amp;IF(W5="","",IF(W6="",". &amp; "&amp;MID(W5,7,FIND(",",W5)-4),". et al"))&amp;". ("&amp;W1&amp;"). "&amp;PROPER(MID(W10,7,99))&amp;".  [[journalName]]. "&amp;MID(W12,7,99)&amp;"("&amp;MID(W13,7,99)&amp;")"&amp;": "&amp;MID(W18,7,99)&amp;"-"&amp;MID(W19,7,99)&amp;"."</f>
        <v>Aalberg, T. (2013). Norway.  [[journalName]]. 52(1): 177-182.</v>
      </c>
      <c r="X22" s="20" t="str">
        <f t="shared" si="6"/>
        <v>Bergh, J. &amp; Karlsen, R. (2014). Norway.  [[journalName]]. 53(1): 242-249.</v>
      </c>
      <c r="Y22" s="20" t="str">
        <f t="shared" si="6"/>
        <v>Bergh, J. &amp; Karlsen, R. (2015). Norway.  [[journalName]]. 54(1): 229-232.</v>
      </c>
      <c r="Z22" s="20" t="str">
        <f t="shared" si="6"/>
        <v>Bergh, J. &amp; Karlsen, R. (2016). Norway.  [[journalName]]. 55(1): 199-203.</v>
      </c>
      <c r="AA22" s="20" t="str">
        <f t="shared" si="6"/>
        <v>BERGH, J. &amp; KARLSEN, R. (2017). Norway.  [[journalName]]. 56(1): 210-213.</v>
      </c>
      <c r="AB22" s="20" t="str">
        <f t="shared" si="6"/>
        <v>BERGH, J. &amp; KARLSEN, R. (2018). Norway: Political Development And Data For 2017.  [[journalName]]. 57(1): 221-226.</v>
      </c>
      <c r="AC22" s="20" t="str">
        <f t="shared" si="6"/>
        <v>BERGH, J. &amp; KARLSEN, R. (2019). Norway: Political Developments And Data In 2018.  [[journalName]]. 58(1): 212-216.</v>
      </c>
      <c r="AD22" s="20" t="str">
        <f t="shared" si="6"/>
        <v>BERGH, J. &amp; KARLSEN, R. (2020). Norway: Political Developments And Data In 2019.  [[journalName]]. 59(1): 279-285.</v>
      </c>
      <c r="AE22" s="20" t="str">
        <f t="shared" si="6"/>
        <v xml:space="preserve"> Bergh, J. &amp;  Karlsen, R. (2021). Norway: Political Developments And Data In 2020.  [[journalName]]. 60(1): 295-302.</v>
      </c>
      <c r="AF22" s="20" t="str">
        <f t="shared" ref="AF22:AH22" si="7">MID(AF4,7,FIND(",",AF4)-4)&amp;IF(AF5="","",IF(AF6="",". &amp; "&amp;MID(AF5,7,FIND(",",AF5)-4),". et al"))&amp;". ("&amp;AF1&amp;"). "&amp;PROPER(MID(AF10,7,99))&amp;".  [[journalName]]. "&amp;MID(AF12,7,99)&amp;"("&amp;MID(AF13,7,99)&amp;")"&amp;": "&amp;MID(AF18,7,99)&amp;"-"&amp;MID(AF19,7,99)&amp;"."</f>
        <v xml:space="preserve"> Bergh, J. &amp;  Karlsen, R. (2022). Norway: Political Developments And Data In 2021.  [[journalName]]. 61(1): 351-361.</v>
      </c>
      <c r="AG22" s="20" t="str">
        <f t="shared" si="7"/>
        <v xml:space="preserve"> Bergh, J. &amp;  Karlsen, R. (2023). Norway: Political Developments And Data In 2022.  [[journalName]]. 62(1): 391-397.</v>
      </c>
      <c r="AH22" s="20" t="str">
        <f t="shared" si="7"/>
        <v xml:space="preserve"> Bergh, J. &amp;  Karlsen, R. (2024). Norway: Political Developments And Data In 2023.  [[journalName]]. 63(1): 372-379.</v>
      </c>
    </row>
    <row r="23" spans="1:34" ht="13.5" customHeight="1" x14ac:dyDescent="0.25">
      <c r="A23" s="146" t="s">
        <v>211</v>
      </c>
      <c r="B23" s="148"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Norway
AU  - Svasand, Lars
VL  - 22
JO  - European Journal of Political Research
IS  - 4
SP  - 485
EP  - 488
PY  - 1992
PB  - Blackwell Publishing Ltd
UR  - http://onlinelibrary.wiley.com/doi/10.1111/j.1475-6765.1992.tb00338.x/full</v>
      </c>
      <c r="C23" s="148" t="str">
        <f t="shared" ref="C23:T23" si="8">"TY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Norway
AU  - Svasand, Lars
VL  - 24
JO  - European Journal of Political Research
IS  - 4
SP  - 515
EP  - 517
PY  - 1993
PB  - Blackwell Publishing Ltd
UR  - http://onlinelibrary.wiley.com/doi/10.1111/j.1475-6765.1993.tb00406.x/full</v>
      </c>
      <c r="D23" s="148" t="str">
        <f t="shared" si="8"/>
        <v>TY  - JOUR
TI  - Norway
AU  - Heidar, Knut
VL  - 26
JO  - European Journal of Political Research
IS  - 3-4
SP  - 389
EP  - 395
PY  - 1994
PB  - Blackwell Publishing Ltd
UR  - http://onlinelibrary.wiley.com/doi/10.1111/j.1475-6765.1994.tb00462.x/full</v>
      </c>
      <c r="E23" s="148" t="str">
        <f t="shared" si="8"/>
        <v>TY  - JOUR
TI  - Norway
AU  - Heidar, Knut
VL  - 28
JO  - European Journal of Political Research
IS  - 3-4
SP  - 443
EP  - 448
PY  - 1995
PB  - Blackwell Publishing Ltd
UR  - http://onlinelibrary.wiley.com/doi/10.1111/j.1475-6765.1995.tb00511.x/full</v>
      </c>
      <c r="F23" s="148" t="str">
        <f t="shared" si="8"/>
        <v>TY  - JOUR
TI  - Norway
AU  - Heidar, Knut
VL  - 30
JO  - European Journal of Political Research
IS  - 3-4
SP  - 429
EP  - 431
PY  - 1996
PB  - Blackwell Publishing Ltd
UR  - http://onlinelibrary.wiley.com/doi/10.1111/j.1475-6765.1996.tb00698.x/full</v>
      </c>
      <c r="G23" s="148" t="str">
        <f t="shared" si="8"/>
        <v>TY  - JOUR
TI  - Norway
AU  - Heidar, Knut
VL  - 32
JO  - European Journal of Political Research
IS  - 3-4
SP  - 463
EP  - 468
PY  - 1997
PB  - Blackwell Publishing Ltd
UR  - http://onlinelibrary.wiley.com/doi/10.1111/1475-6765.00365/full</v>
      </c>
      <c r="H23" s="148" t="str">
        <f t="shared" si="8"/>
        <v>TY  - JOUR
TI  - Norway
AU  - Narud, Hanne Marthe
VL  - 34
JO  - European Journal of Political Research
IS  - 3-4
SP  - 485
EP  - 492
PY  - 1998
PB  - Blackwell Publishing Ltd
UR  - http://onlinelibrary.wiley.com/doi/10.1111/1475-6765.00431/full</v>
      </c>
      <c r="I23" s="148" t="str">
        <f t="shared" ref="I23" si="9">"TY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Norway
AU  - Narud, Hanne Marthe
VL  - 36
JO  - European Journal of Political Research
IS  - 3-4
SP  - 483
EP  - 488
PY  - 1999
PB  - Blackwell Publishing Ltd
UR  - http://onlinelibrary.wiley.com/doi/10.1111/j.1475-6765.1999.tb00728.x/full</v>
      </c>
      <c r="J23" s="148" t="str">
        <f t="shared" si="8"/>
        <v>TY  - JOUR
TI  - Norway
AU  - Marthe Narud, Hanne
AU  - Valen, Henry
VL  - 38
JO  - European Journal of Political Research
IS  - 3-4
SP  - 481
EP  - 487
PY  - 2000
PB  - Blackwell Publishing Ltd
UR  - http://onlinelibrary.wiley.com/doi/10.1111/j.1475-6765.2000.tb01157.x/full</v>
      </c>
      <c r="K23" s="148" t="str">
        <f t="shared" si="8"/>
        <v>TY  - JOUR
TI  - Norway
AU  - Aalberg, Toril
VL  - 40
JO  - European Journal of Political Research
IS  - 3-4
SP  - 375
EP  - 382
PY  - 2001
PB  - Blackwell Publishing Ltd
UR  - http://onlinelibrary.wiley.com/doi/10.1111/1475-6765.00616/full</v>
      </c>
      <c r="L23" s="148" t="str">
        <f t="shared" si="8"/>
        <v>TY  - JOUR
TI  - Norway
AU  - Aalberg, Torii
VL  - 41
JO  - European Journal of Political Research
IS  - 7-8
SP  - 1047
EP  - 1056
PY  - 2002
PB  - Blackwell Publishing Ltd
UR  - http://onlinelibrary.wiley.com/doi/10.1111/1475-6765.00062/full</v>
      </c>
      <c r="M23" s="148" t="str">
        <f t="shared" si="8"/>
        <v>TY  - JOUR
TI  - Norway
AU  - Aalberg, Toril
VL  - 42
JO  - European Journal of Political Research
IS  - 7-8
SP  - 1048
EP  - 1051
PY  - 2003
PB  - Blackwell Publishing Ltd.
UR  - http://onlinelibrary.wiley.com/doi/10.1111/j.0304-4130.2003.00133.x/full</v>
      </c>
      <c r="N23" s="148" t="str">
        <f t="shared" si="8"/>
        <v>TY  - JOUR
TI  - Norway
AU  - Aalberg, Toril
VL  - 43
JO  - European Journal of Political Research
IS  - 7-8
SP  - 1099
EP  - 1105
PY  - 2004
PB  - Blackwell Publishing Ltd.
UR  - http://onlinelibrary.wiley.com/doi/10.1111/j.1475-6765.2004.00206.x/full</v>
      </c>
      <c r="O23" s="148" t="str">
        <f t="shared" si="8"/>
        <v>TY  - JOUR
TI  - Norway
AU  - Aalberg, Toril
VL  - 44
JO  - European Journal of Political Research
IS  - 7-8
SP  - 1140
EP  - 1146
PY  - 2005
PB  - Blackwell Publishing Ltd.
UR  - http://onlinelibrary.wiley.com/doi/10.1111/j.1475-6765.2005.00278.x/full</v>
      </c>
      <c r="P23" s="148" t="str">
        <f t="shared" si="8"/>
        <v>TY  - JOUR
TI  - Norway
AU  - Aalberg, Toril
AU  - Brekken, Tove
VL  - 45
JO  - European Journal of Political Research
IS  - 7-8
SP  - 1221
EP  - 1230
PY  - 2006
PB  - Blackwell Publishing Ltd
UR  - http://onlinelibrary.wiley.com/doi/10.1111/j.1475-6765.2006.00678.x/full</v>
      </c>
      <c r="Q23" s="148"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Norway
AU  - Aalberg, Toril
JO  - European Journal of Political Research
VL  - 46
IS  - 7-8
SP  - 1055
EP  - 1062
PY  - 2007
PB  - Blackwell Publishing Ltd
UR  - http://onlinelibrary.wiley.com/doi/10.1111/j.1475-6765.2007.00751.x/full</v>
      </c>
      <c r="R23" s="148" t="str">
        <f t="shared" si="8"/>
        <v>TY  - JOUR
TI  - Norway
AU  - Aalberg, Toril
VL  - 47
JO  - European Journal of Political Research
IS  - 7-8
SP  - 1089
EP  - 1095
PY  - 2008
PB  - Blackwell Publishing Ltd
UR  - http://onlinelibrary.wiley.com/doi/10.1111/j.1475-6765.2008.00804.x/full</v>
      </c>
      <c r="S23" s="148" t="str">
        <f t="shared" si="8"/>
        <v>TY  - JOUR
TI  - Norway
AU  - Aalberg, Toril
VL  - 48
JO  - European Journal of Political Research
IS  - 7-8
SP  - 1067
EP  - 1072
PY  - 2009
PB  - Blackwell Publishing Ltd
UR  - http://onlinelibrary.wiley.com/doi/10.1111/j.1475-6765.2009.01864.x/full</v>
      </c>
      <c r="T23" s="148" t="str">
        <f t="shared" si="8"/>
        <v>TY  - JOUR
TI  - Norway
AU  - Aalberg, Toril
VL  - 49
JO  - European Journal of Political Research
IS  - 7-8
SP  - 1113
EP  - 1121
PY  - 2010
PB  - Blackwell Publishing Ltd
UR  - http://onlinelibrary.wiley.com/doi/10.1111/j.1475-6765.2010.01967.x/full</v>
      </c>
      <c r="U23" s="148" t="str">
        <f t="shared" ref="U23:AE23" si="10">"TY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Norway
AU  - AALBERG, TORIL
VL  - 50
JO  - European Journal of Political Research
IS  - 7-8
SP  - 1084
EP  - 1091
PY  - 2011
PB  - Blackwell Publishing Ltd
UR  - http://onlinelibrary.wiley.com/doi/10.1111/j.1475-6765.2011.02036.x/full</v>
      </c>
      <c r="V23" s="148" t="str">
        <f t="shared" si="10"/>
        <v>TY  - JOUR
TI  - Norway
AU  - Aalberg, Toril
VL  - 51
JO  - European Journal of Political Research Political Data Yearbook
IS  - 1
SP  - 235
EP  - 242
PY  - 2012
PB  - Blackwell Publishing Ltd
UR  - http://onlinelibrary.wiley.com/doi/10.1111/j.2047-8852.2012.00026.x/full</v>
      </c>
      <c r="W23" s="148" t="str">
        <f t="shared" si="10"/>
        <v>TY  - JOUR
TI  - Norway
AU  - Aalberg, Toril
VL  - 52
JO  - EUROPEAN JOURNAL OF POLITICAL RESEARCH POLITICAL DATA YEARBOOK
IS  - 1
SP  - 177
EP  - 182
PY  - 2013
PB  - John Wiley &amp; Sons, Ltd
UR  - https:/onlinelibrary.wiley.com/doi/10.1111/2047-8852.12025/full</v>
      </c>
      <c r="X23" s="148" t="str">
        <f t="shared" si="10"/>
        <v>TY  - JOUR
TI  - Norway
AU  - Bergh, Johannes
AU  - Karlsen, Rune
VL  - 53
JO  - EUROPEAN JOURNAL OF POLITICAL RESEARCH POLITICAL DATA YEARBOOK
IS  - 1
SP  - 242
EP  - 249
PY  - 2014
PB  - John Wiley &amp; Sons, Ltd
UR  - https:/onlinelibrary.wiley.com/doi/10.1111/2047-8852.12062/full</v>
      </c>
      <c r="Y23" s="148" t="str">
        <f t="shared" si="10"/>
        <v>TY  - JOUR
TI  - Norway
AU  - Bergh, Johannes
AU  - Karlsen, Rune
VL  - 54
JO  - EUROPEAN JOURNAL OF POLITICAL RESEARCH POLITICAL DATA YEARBOOK
IS  - 1
SP  - 229
EP  - 232
PY  - 2015
PB  - John Wiley &amp; Sons, Ltd
UR  - https:/onlinelibrary.wiley.com/doi/10.1111/2047-8852.12102/full</v>
      </c>
      <c r="Z23" s="148" t="str">
        <f t="shared" si="10"/>
        <v>TY  - JOUR
TI  - Norway
AU  - Bergh, Johannes
AU  - Karlsen, Rune
VL  - 55
JO  - EUROPEAN JOURNAL OF POLITICAL RESEARCH POLITICAL DATA YEARBOOK
IS  - 1
SP  - 199
EP  - 203
PY  - 2016
PB  - John Wiley &amp; Sons, Ltd
UR  - https:/onlinelibrary.wiley.com/doi/10.1111/2047-8852.12141/full</v>
      </c>
      <c r="AA23" s="148" t="str">
        <f t="shared" si="10"/>
        <v>TY  - JOUR
TI  - Norway
AU  - BERGH, JOHANNES
AU  - KARLSEN, RUNE
VL  - 56
JO  - EUROPEAN JOURNAL OF POLITICAL RESEARCH POLITICAL DATA YEARBOOK
IS  - 1
SP  - 210
EP  - 213
PY  - 2017
PB  - John Wiley &amp; Sons, Ltd
UR  - https:/onlinelibrary.wiley.com/doi/10.1111/2047-8852.12176/full</v>
      </c>
      <c r="AB23" s="148" t="str">
        <f t="shared" si="10"/>
        <v>TY  - JOUR
TI  - Norway: Political development and data for 2017
AU  - BERGH, JOHANNES
AU  - KARLSEN, RUNE
VL  - 57
JO  - EUROPEAN JOURNAL OF POLITICAL RESEARCH POLITICAL DATA YEARBOOK
IS  - 1
SP  - 221
EP  - 226
PY  - 2018
PB  - John Wiley &amp; Sons, Ltd
UR  - https:/onlinelibrary.wiley.com/doi/10.1111/2047-8852.12227/full</v>
      </c>
      <c r="AC23" s="148" t="str">
        <f t="shared" si="10"/>
        <v>TY  - JOUR
TI  - Norway: Political Developments and Data in 2018
AU  - BERGH, JOHANNES
AU  - KARLSEN, RUNE
VL  - 58
JO  - EUROPEAN JOURNAL OF POLITICAL RESEARCH POLITICAL DATA YEARBOOK
IS  - 1
SP  - 212
EP  - 216
PY  - 2019
PB  - John Wiley &amp; Sons, Ltd
UR  - https:/onlinelibrary.wiley.com/doi/10.1111/2047-8852.12264/full</v>
      </c>
      <c r="AD23" s="148" t="str">
        <f t="shared" si="10"/>
        <v>TY  - JOUR
TI  - Norway: Political Developments and Data in 2019
AU  - BERGH, JOHANNES
AU  - KARLSEN, RUNE
VL  - 59
JO  - EUROPEAN JOURNAL OF POLITICAL RESEARCH POLITICAL DATA YEARBOOK
IS  - 1
SP  - 279
EP  - 285
PY  - 2020
PB  - John Wiley &amp; Sons, Ltd
UR  - https:/onlinelibrary.wiley.com/doi/10.1111/2047-8852.12301/full</v>
      </c>
      <c r="AE23" s="148" t="str">
        <f t="shared" si="10"/>
        <v>TY  - JOUR
TI  - Norway: Political Developments and Data in 2020
AU1  - Bergh, Johannes
AU2  - Karlsen, Rune
VL  - 60
JO  - EUROPEAN JOURNAL OF POLITICAL RESEARCH POLITICAL DATA YEARBOOK
IS  - 1
SP  - 295
EP  - 302
PY  - 2021
PB - John Wiley &amp; Sons, Ltd
UR  - https:/onlinelibrary.wiley.com/doi/10.1111/2047-8852.12325/full</v>
      </c>
      <c r="AF23" s="148" t="str">
        <f t="shared" ref="AF23:AH23" si="11">"TY  - JOUR"&amp;CHAR(10)&amp;""&amp;AF10&amp;CHAR(10)&amp;AF4&amp;CHAR(10)&amp;IF(AF5="","",AF5&amp;CHAR(10))&amp;IF(AF6="","",AF6&amp;CHAR(10))&amp;IF(AF7="","",AF7&amp;CHAR(10))&amp;AF12&amp;CHAR(10)&amp;AF11&amp;CHAR(10)&amp;AF13&amp;CHAR(10)&amp;AF18&amp;CHAR(10)&amp;AF19&amp;CHAR(10)&amp;AF20&amp;CHAR(10)&amp;AF14&amp;CHAR(10)&amp;LEFT(AF16,13)&amp;"onlinelibrary.wiley.com/doi/"&amp;MID(AF17,7,999)&amp;"/full"</f>
        <v>TY  - JOUR
TI  - Norway: Political Developments and Data in 2021
AU1  - Bergh, Johannes
AU2  - Karlsen, Rune
VL  - 61
JO  - EUROPEAN JOURNAL OF POLITICAL RESEARCH POLITICAL DATA YEARBOOK
IS  - 1
SP  - 351
EP  - 361
PY  - 2022
PB - John Wiley &amp; Sons, Ltd
UR  - https:/onlinelibrary.wiley.com/doi/10.1111/2047-8852.12377/full</v>
      </c>
      <c r="AG23" s="148" t="str">
        <f t="shared" si="11"/>
        <v>TY  - JOUR
TI  - Norway: Political Developments and Data in 2022
AU1  - Bergh, Johannes
AU2  - Karlsen, Rune
VL  - 62
JO  - EUROPEAN JOURNAL OF POLITICAL RESEARCH POLITICAL DATA YEARBOOK
IS  - 1
SP  - 391
EP  - 397
PY  - 2023
PB - John Wiley &amp; Sons, Ltd
UR  - https:/onlinelibrary.wiley.com/doi/10.1111/2047-8852.12427/full</v>
      </c>
      <c r="AH23" s="148" t="str">
        <f t="shared" si="11"/>
        <v>TY  - JOUR
TI  - Norway: Political Developments and Data in 2023
AU1  - Bergh, Johannes
AU2  - Karlsen, Rune
VL  - 63
JO  - EUROPEAN JOURNAL OF POLITICAL RESEARCH POLITICAL DATA YEARBOOK
IS  - 1
SP  - 372
EP  - 379
PY  - 2024
PB - John Wiley &amp; Sons, Ltd
UR  - https:/onlinelibrary.wiley.com/doi/10.1111/2047-8852.12463/full</v>
      </c>
    </row>
    <row r="24" spans="1:34" ht="13.5" customHeight="1" x14ac:dyDescent="0.25">
      <c r="A24" s="146" t="s">
        <v>212</v>
      </c>
      <c r="B24" s="148"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{ecprPDY_1992_norway,
title = "Norway",
author = "Svasand, Lars",
journal = "European Journal of Political Research",
volume = 22,
number = 4,
pages = "485--488",
year = 1992,
publisher = "Blackwell Publishing Ltd"
}</v>
      </c>
      <c r="C24" s="148" t="str">
        <f t="shared" ref="C24:T24" si="12">"@article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{ecprPDY_1993_norway,
title = "Norway",
author = "Svasand, Lars",
journal = "European Journal of Political Research",
volume = 24,
number = 4,
pages = "515--517",
year = 1993,
publisher = "Blackwell Publishing Ltd"
}</v>
      </c>
      <c r="D24" s="148" t="str">
        <f t="shared" si="12"/>
        <v>@article {ecprPDY_1994_norway,
title = "Norway",
author = "Heidar, Knut",
journal = "European Journal of Political Research",
volume = 26,
number = 3-4,
pages = "389--395",
year = 1994,
publisher = "Blackwell Publishing Ltd"
}</v>
      </c>
      <c r="E24" s="148" t="str">
        <f t="shared" si="12"/>
        <v>@article {ecprPDY_1995_norway,
title = "Norway",
author = "Heidar, Knut",
journal = "European Journal of Political Research",
volume = 28,
number = 3-4,
pages = "443--448",
year = 1995,
publisher = "Blackwell Publishing Ltd"
}</v>
      </c>
      <c r="F24" s="148" t="str">
        <f t="shared" si="12"/>
        <v>@article {ecprPDY_1996_norway,
title = "Norway",
author = "Heidar, Knut",
journal = "European Journal of Political Research",
volume = 30,
number = 3-4,
pages = "429--431",
year = 1996,
publisher = "Blackwell Publishing Ltd"
}</v>
      </c>
      <c r="G24" s="148" t="str">
        <f t="shared" si="12"/>
        <v>@article {ecprPDY_1997_norway,
title = "Norway",
author = "Heidar, Knut",
journal = "European Journal of Political Research",
volume = 32,
number = 3-4,
pages = "463--468",
year = 1997,
publisher = "Blackwell Publishing Ltd"
}</v>
      </c>
      <c r="H24" s="148" t="str">
        <f t="shared" si="12"/>
        <v>@article {ecprPDY_1998_norway,
title = "Norway",
author = "Narud, Hanne Marthe",
journal = "European Journal of Political Research",
volume = 34,
number = 3-4,
pages = "485--492",
year = 1998,
publisher = "Blackwell Publishing Ltd"
}</v>
      </c>
      <c r="I24" s="148" t="str">
        <f t="shared" ref="I24" si="13">"@article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{ecprPDY_1999_norway,
title = "Norway",
author = "Narud, Hanne Marthe",
journal = "European Journal of Political Research",
volume = 36,
number = 3-4,
pages = "483--488",
year = 1999,
publisher = "Blackwell Publishing Ltd"
}</v>
      </c>
      <c r="J24" s="148" t="str">
        <f t="shared" si="12"/>
        <v>@article {ecprPDY_2000_norway,
title = "Norway",
author = "Marthe Narud, Hanne and Valen, Henry",
journal = "European Journal of Political Research",
volume = 38,
number = 3-4,
pages = "481--487",
year = 2000,
publisher = "Blackwell Publishing Ltd"
}</v>
      </c>
      <c r="K24" s="148" t="str">
        <f t="shared" si="12"/>
        <v>@article {ecprPDY_2001_norway,
title = "Norway",
author = "Aalberg, Toril",
journal = "European Journal of Political Research",
volume = 40,
number = 3-4,
pages = "375--382",
year = 2001,
publisher = "Blackwell Publishing Ltd"
}</v>
      </c>
      <c r="L24" s="148" t="str">
        <f t="shared" si="12"/>
        <v>@article {ecprPDY_2002_norway,
title = "Norway",
author = "Aalberg, Torii",
journal = "European Journal of Political Research",
volume = 41,
number = 7-8,
pages = "1047--1056",
year = 2002,
publisher = "Blackwell Publishing Ltd"
}</v>
      </c>
      <c r="M24" s="148" t="str">
        <f t="shared" si="12"/>
        <v>@article {ecprPDY_2003_norway,
title = "Norway",
author = "Aalberg, Toril",
journal = "European Journal of Political Research",
volume = 42,
number = 7-8,
pages = "1048--1051",
year = 2003,
publisher = "Blackwell Publishing Ltd."
}</v>
      </c>
      <c r="N24" s="148" t="str">
        <f t="shared" si="12"/>
        <v>@article {ecprPDY_2004_norway,
title = "Norway",
author = "Aalberg, Toril",
journal = "European Journal of Political Research",
volume = 43,
number = 7-8,
pages = "1099--1105",
year = 2004,
publisher = "Blackwell Publishing Ltd."
}</v>
      </c>
      <c r="O24" s="148" t="str">
        <f t="shared" si="12"/>
        <v>@article {ecprPDY_2005_norway,
title = "Norway",
author = "Aalberg, Toril",
journal = "European Journal of Political Research",
volume = 44,
number = 7-8,
pages = "1140--1146",
year = 2005,
publisher = "Blackwell Publishing Ltd."
}</v>
      </c>
      <c r="P24" s="148" t="str">
        <f t="shared" si="12"/>
        <v>@article {ecprPDY_2006_norway,
title = "Norway",
author = "Aalberg, Toril and Brekken, Tove",
journal = "European Journal of Political Research",
volume = 45,
number = 7-8,
pages = "1221--1230",
year = 2006,
publisher = "Blackwell Publishing Ltd"
}</v>
      </c>
      <c r="Q24" s="148" t="str">
        <f t="shared" si="12"/>
        <v>@article {ecprPDY_2007_norway,
title = "Norway",
author = "Aalberg, Toril",
journal = "European Journal of Political Research",
volume = 46,
number = 7-8,
pages = "1055--1062",
year = 2007,
publisher = "Blackwell Publishing Ltd"
}</v>
      </c>
      <c r="R24" s="148" t="str">
        <f t="shared" si="12"/>
        <v>@article {ecprPDY_2008_norway,
title = "Norway",
author = "Aalberg, Toril",
journal = "European Journal of Political Research",
volume = 47,
number = 7-8,
pages = "1089--1095",
year = 2008,
publisher = "Blackwell Publishing Ltd"
}</v>
      </c>
      <c r="S24" s="148" t="str">
        <f t="shared" si="12"/>
        <v>@article {ecprPDY_2009_norway,
title = "Norway",
author = "Aalberg, Toril",
journal = "European Journal of Political Research",
volume = 48,
number = 7-8,
pages = "1067--1072",
year = 2009,
publisher = "Blackwell Publishing Ltd"
}</v>
      </c>
      <c r="T24" s="148" t="str">
        <f t="shared" si="12"/>
        <v>@article {ecprPDY_2010_norway,
title = "Norway",
author = "Aalberg, Toril",
journal = "European Journal of Political Research",
volume = 49,
number = 7-8,
pages = "1113--1121",
year = 2010,
publisher = "Blackwell Publishing Ltd"
}</v>
      </c>
      <c r="U24" s="148" t="str">
        <f t="shared" ref="U24:AE24" si="14">"@article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{ecprPDY_2011_norway,
title = "Norway",
author = "AALBERG, TORIL",
journal = "European Journal of Political Research",
volume = 50,
number = 7-8,
pages = "1084--1091",
year = 2011,
publisher = "Blackwell Publishing Ltd"
}</v>
      </c>
      <c r="V24" s="148" t="str">
        <f t="shared" si="14"/>
        <v>@article {ecprPDY_2012_norway,
title = "Norway",
author = "Aalberg, Toril",
journal = "European Journal of Political Research Political Data Yearbook",
volume = 51,
number = 1,
pages = "235--242",
year = 2012,
publisher = "Blackwell Publishing Ltd"
}</v>
      </c>
      <c r="W24" s="148" t="str">
        <f t="shared" si="14"/>
        <v>@article {ecprPDY_2013_norway,
title = "Norway",
author = "Aalberg, Toril",
journal = "EUROPEAN JOURNAL OF POLITICAL RESEARCH POLITICAL DATA YEARBOOK",
volume = 52,
number = 1,
pages = "177--182",
year = 2013,
publisher = "John Wiley &amp; Sons, Ltd"
}</v>
      </c>
      <c r="X24" s="148" t="str">
        <f t="shared" si="14"/>
        <v>@article {ecprPDY_2014_norway,
title = "Norway",
author = "Bergh, Johannes and Karlsen, Rune",
journal = "EUROPEAN JOURNAL OF POLITICAL RESEARCH POLITICAL DATA YEARBOOK",
volume = 53,
number = 1,
pages = "242--249",
year = 2014,
publisher = "John Wiley &amp; Sons, Ltd"
}</v>
      </c>
      <c r="Y24" s="148" t="str">
        <f t="shared" si="14"/>
        <v>@article {ecprPDY_2015_norway,
title = "Norway",
author = "Bergh, Johannes and Karlsen, Rune",
journal = "EUROPEAN JOURNAL OF POLITICAL RESEARCH POLITICAL DATA YEARBOOK",
volume = 54,
number = 1,
pages = "229--232",
year = 2015,
publisher = "John Wiley &amp; Sons, Ltd"
}</v>
      </c>
      <c r="Z24" s="148" t="str">
        <f t="shared" si="14"/>
        <v>@article {ecprPDY_2016_norway,
title = "Norway",
author = "Bergh, Johannes and Karlsen, Rune",
journal = "EUROPEAN JOURNAL OF POLITICAL RESEARCH POLITICAL DATA YEARBOOK",
volume = 55,
number = 1,
pages = "199--203",
year = 2016,
publisher = "John Wiley &amp; Sons, Ltd"
}</v>
      </c>
      <c r="AA24" s="148" t="str">
        <f t="shared" si="14"/>
        <v>@article {ecprPDY_2017_norway,
title = "Norway",
author = "BERGH, JOHANNES and KARLSEN, RUNE",
journal = "EUROPEAN JOURNAL OF POLITICAL RESEARCH POLITICAL DATA YEARBOOK",
volume = 56,
number = 1,
pages = "210--213",
year = 2017,
publisher = "John Wiley &amp; Sons, Ltd"
}</v>
      </c>
      <c r="AB24" s="148" t="str">
        <f t="shared" si="14"/>
        <v>@article {ecprPDY_2018_norway: political development and data for 2017,
title = "Norway: Political development and data for 2017",
author = "BERGH, JOHANNES and KARLSEN, RUNE",
journal = "EUROPEAN JOURNAL OF POLITICAL RESEARCH POLITICAL DATA YEARBOOK",
volume = 57,
number = 1,
pages = "221--226",
year = 2018,
publisher = "John Wiley &amp; Sons, Ltd"
}</v>
      </c>
      <c r="AC24" s="148" t="str">
        <f t="shared" si="14"/>
        <v>@article {ecprPDY_2019_norway: political developments and data in 2018,
title = "Norway: Political Developments and Data in 2018",
author = "BERGH, JOHANNES and KARLSEN, RUNE",
journal = "EUROPEAN JOURNAL OF POLITICAL RESEARCH POLITICAL DATA YEARBOOK",
volume = 58,
number = 1,
pages = "212--216",
year = 2019,
publisher = "John Wiley &amp; Sons, Ltd"
}</v>
      </c>
      <c r="AD24" s="148" t="str">
        <f t="shared" si="14"/>
        <v>@article {ecprPDY_2020_norway: political developments and data in 2019,
title = "Norway: Political Developments and Data in 2019",
author = "BERGH, JOHANNES and KARLSEN, RUNE",
journal = "EUROPEAN JOURNAL OF POLITICAL RESEARCH POLITICAL DATA YEARBOOK",
volume = 59,
number = 1,
pages = "279--285",
year = 2020,
publisher = "John Wiley &amp; Sons, Ltd"
}</v>
      </c>
      <c r="AE24" s="148" t="str">
        <f t="shared" si="14"/>
        <v>@article {ecprPDY_2021_norway: political developments and data in 2020,
title = "Norway: Political Developments and Data in 2020",
author = "Bergh, Johannes and Karlsen, Rune",
journal = "EUROPEAN JOURNAL OF POLITICAL RESEARCH POLITICAL DATA YEARBOOK",
volume = 60,
number = 1,
pages = "295--302",
year = 2021,
publisher = "John Wiley &amp; Sons, Ltd"
}</v>
      </c>
      <c r="AF24" s="148" t="str">
        <f t="shared" ref="AF24:AH24" si="15">"@article {ecprPDY_"&amp;AF1&amp;"_"&amp;LOWER(MID(AF10,FIND("- ",AF10)+2,999))&amp;","&amp;CHAR(10)&amp;"title = """&amp;MID(AF10,FIND("- ",AF10)+2,999)&amp;""","&amp;CHAR(10)&amp;"author = """&amp;IF(AF25&lt;&gt;"",AF25&amp;".",MID(AF4,FIND("- ",AF4)+2,999))&amp;IF(AF26&lt;&gt;""," and "&amp;AF26&amp;".",IF(AF5 = "",""," and "&amp;MID(AF5,FIND("- ",AF5)+2,999)))&amp;IF(AF27&lt;&gt;""," and "&amp;AF27&amp;".",IF(AF6 = "",""," and "&amp;MID(AF6,FIND("- ",AF6)+2,999)))&amp;IF(AF28&lt;&gt;""," and "&amp;AF28&amp;".",IF(AF7 = "",""," and "&amp;MID(AF7,FIND("- ",AF7)+2,999)))&amp;""","&amp;CHAR(10)&amp;"journal = """&amp;MID(AF11,FIND("- ",AF11)+2,999)&amp;""","&amp;CHAR(10)&amp;"volume = "&amp;MID(AF12,FIND("- ",AF12)+2,999)&amp;","&amp;CHAR(10)&amp;"number = "&amp;MID(AF13,FIND("- ",AF13)+2,999)&amp;","&amp;CHAR(10)&amp;"pages = """&amp;MID(AF18,FIND("- ",AF18)+2,999)&amp;"--"&amp;MID(AF19,FIND("- ",AF19)+2,999)&amp;""","&amp;CHAR(10)&amp;"year = "&amp;AF1&amp;","&amp;CHAR(10)&amp;"publisher = """&amp;MID(AF14,FIND("- ",AF14)+2,999)&amp;""""&amp;CHAR(10)&amp;"}"</f>
        <v>@article {ecprPDY_2022_norway: political developments and data in 2021,
title = "Norway: Political Developments and Data in 2021",
author = "Bergh, Johannes and Karlsen, Rune",
journal = "EUROPEAN JOURNAL OF POLITICAL RESEARCH POLITICAL DATA YEARBOOK",
volume = 61,
number = 1,
pages = "351--361",
year = 2022,
publisher = "John Wiley &amp; Sons, Ltd"
}</v>
      </c>
      <c r="AG24" s="148" t="str">
        <f t="shared" si="15"/>
        <v>@article {ecprPDY_2023_norway: political developments and data in 2022,
title = "Norway: Political Developments and Data in 2022",
author = "Bergh, Johannes and Karlsen, Rune",
journal = "EUROPEAN JOURNAL OF POLITICAL RESEARCH POLITICAL DATA YEARBOOK",
volume = 62,
number = 1,
pages = "391--397",
year = 2023,
publisher = "John Wiley &amp; Sons, Ltd"
}</v>
      </c>
      <c r="AH24" s="148" t="str">
        <f t="shared" si="15"/>
        <v>@article {ecprPDY_2024_norway: political developments and data in 2023,
title = "Norway: Political Developments and Data in 2023",
author = "Bergh, Johannes and Karlsen, Rune",
journal = "EUROPEAN JOURNAL OF POLITICAL RESEARCH POLITICAL DATA YEARBOOK",
volume = 63,
number = 1,
pages = "372--379",
year = 2024,
publisher = "John Wiley &amp; Sons, Ltd"
}</v>
      </c>
    </row>
    <row r="25" spans="1:34" ht="13.5" customHeight="1" x14ac:dyDescent="0.25">
      <c r="A25" s="75" t="s">
        <v>213</v>
      </c>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c r="AH25" s="149"/>
    </row>
    <row r="26" spans="1:34" ht="13.5" customHeight="1" x14ac:dyDescent="0.25">
      <c r="A26" s="75" t="s">
        <v>214</v>
      </c>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c r="AH26" s="149"/>
    </row>
    <row r="27" spans="1:34" ht="13.5" customHeight="1" x14ac:dyDescent="0.25">
      <c r="A27" s="75" t="s">
        <v>215</v>
      </c>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row>
    <row r="28" spans="1:34" ht="13.5" customHeight="1" x14ac:dyDescent="0.25">
      <c r="A28" s="75" t="s">
        <v>216</v>
      </c>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row>
    <row r="29" spans="1:34" ht="13.5" customHeight="1" x14ac:dyDescent="0.25">
      <c r="A29" s="75" t="s">
        <v>217</v>
      </c>
      <c r="B29" s="149"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Norway
AU  - Svasand, Lars
JO  - European Journal of Political Research
VL  - 22
IS  - 4
SP  - 485
EP  - 488
PY  - 1992
PB  - Blackwell Publishing Ltd
UR  - http://onlinelibrary.wiley.com/doi/10.1111/j.1475-6765.1992.tb00338.x/full</v>
      </c>
      <c r="C29" s="149"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Norway
AU  - Svasand, Lars
VL  - 24
JO  - European Journal of Political Research
IS  - 4
SP  - 515
EP  - 517
PY  - 1993
PB  - Blackwell Publishing Ltd
UR  - http://onlinelibrary.wiley.com/doi/10.1111/j.1475-6765.1993.tb00406.x/full</v>
      </c>
      <c r="D29" s="149"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Norway
AU  - Heidar, Knut
VL  - 26
JO  - European Journal of Political Research
IS  - 3-4
SP  - 389
EP  - 395
PY  - 1994
PB  - Blackwell Publishing Ltd
UR  - http://onlinelibrary.wiley.com/doi/10.1111/j.1475-6765.1994.tb00462.x/full</v>
      </c>
      <c r="E29" s="149" t="str">
        <f>"TY  - JOUR"&amp;REPT("@",3)&amp;""&amp;E10&amp;REPT("@",3)&amp;E4&amp;REPT("@",3)&amp;IF(E5="","",E5&amp;REPT("@",3))&amp;IF(E6="","",E6&amp;REPT("@",3))&amp;IF(E7="","",E7&amp;REPT("@",3))&amp;E12&amp;REPT("@",3)&amp;E11&amp;REPT("@",3)&amp;E13&amp;REPT("@",3)&amp;E18&amp;REPT("@",3)&amp;E19&amp;REPT("@",3)&amp;E20&amp;REPT("@",3)&amp;E14&amp;REPT("@",3)&amp;LEFT(E16,13)&amp;"onlinelibrary.wiley.com/doi/"&amp;MID(E17,7,999)&amp;"/full"</f>
        <v>TY  - JOUR@@@TI  - Norway@@@AU  - Heidar, Knut@@@VL  - 28@@@JO  - European Journal of Political Research@@@IS  - 3-4@@@SP  - 443@@@EP  - 448@@@PY  - 1995@@@PB  - Blackwell Publishing Ltd@@@UR  - http://onlinelibrary.wiley.com/doi/10.1111/j.1475-6765.1995.tb00511.x/full</v>
      </c>
      <c r="F29" s="149" t="str">
        <f t="shared" ref="F29:T29" si="16">"TY  - JOUR"&amp;REPT("@",3)&amp;""&amp;F10&amp;REPT("@",3)&amp;F4&amp;REPT("@",3)&amp;IF(F5="","",F5&amp;REPT("@",3))&amp;IF(F6="","",F6&amp;REPT("@",3))&amp;IF(F7="","",F7&amp;REPT("@",3))&amp;F12&amp;REPT("@",3)&amp;F11&amp;REPT("@",3)&amp;F13&amp;REPT("@",3)&amp;F18&amp;REPT("@",3)&amp;F19&amp;REPT("@",3)&amp;F20&amp;REPT("@",3)&amp;F14&amp;REPT("@",3)&amp;LEFT(F16,13)&amp;"onlinelibrary.wiley.com/doi/"&amp;MID(F17,7,999)&amp;"/full"</f>
        <v>TY  - JOUR@@@TI  - Norway@@@AU  - Heidar, Knut@@@VL  - 30@@@JO  - European Journal of Political Research@@@IS  - 3-4@@@SP  - 429@@@EP  - 431@@@PY  - 1996@@@PB  - Blackwell Publishing Ltd@@@UR  - http://onlinelibrary.wiley.com/doi/10.1111/j.1475-6765.1996.tb00698.x/full</v>
      </c>
      <c r="G29" s="149" t="str">
        <f t="shared" si="16"/>
        <v>TY  - JOUR@@@TI  - Norway@@@AU  - Heidar, Knut@@@VL  - 32@@@JO  - European Journal of Political Research@@@IS  - 3-4@@@SP  - 463@@@EP  - 468@@@PY  - 1997@@@PB  - Blackwell Publishing Ltd@@@UR  - http://onlinelibrary.wiley.com/doi/10.1111/1475-6765.00365/full</v>
      </c>
      <c r="H29" s="149" t="str">
        <f t="shared" si="16"/>
        <v>TY  - JOUR@@@TI  - Norway@@@AU  - Narud, Hanne Marthe@@@VL  - 34@@@JO  - European Journal of Political Research@@@IS  - 3-4@@@SP  - 485@@@EP  - 492@@@PY  - 1998@@@PB  - Blackwell Publishing Ltd@@@UR  - http://onlinelibrary.wiley.com/doi/10.1111/1475-6765.00431/full</v>
      </c>
      <c r="I29" s="149" t="str">
        <f t="shared" ref="I29" si="17">"TY  - JOUR"&amp;REPT("@",3)&amp;""&amp;I10&amp;REPT("@",3)&amp;I4&amp;REPT("@",3)&amp;IF(I5="","",I5&amp;REPT("@",3))&amp;IF(I6="","",I6&amp;REPT("@",3))&amp;IF(I7="","",I7&amp;REPT("@",3))&amp;I12&amp;REPT("@",3)&amp;I11&amp;REPT("@",3)&amp;I13&amp;REPT("@",3)&amp;I18&amp;REPT("@",3)&amp;I19&amp;REPT("@",3)&amp;I20&amp;REPT("@",3)&amp;I14&amp;REPT("@",3)&amp;LEFT(I16,13)&amp;"onlinelibrary.wiley.com/doi/"&amp;MID(I17,7,999)&amp;"/full"</f>
        <v>TY  - JOUR@@@TI  - Norway@@@AU  - Narud, Hanne Marthe@@@VL  - 36@@@JO  - European Journal of Political Research@@@IS  - 3-4@@@SP  - 483@@@EP  - 488@@@PY  - 1999@@@PB  - Blackwell Publishing Ltd@@@UR  - http://onlinelibrary.wiley.com/doi/10.1111/j.1475-6765.1999.tb00728.x/full</v>
      </c>
      <c r="J29" s="149" t="str">
        <f t="shared" si="16"/>
        <v>TY  - JOUR@@@TI  - Norway@@@AU  - Marthe Narud, Hanne@@@AU  - Valen, Henry@@@VL  - 38@@@JO  - European Journal of Political Research@@@IS  - 3-4@@@SP  - 481@@@EP  - 487@@@PY  - 2000@@@PB  - Blackwell Publishing Ltd@@@UR  - http://onlinelibrary.wiley.com/doi/10.1111/j.1475-6765.2000.tb01157.x/full</v>
      </c>
      <c r="K29" s="149" t="str">
        <f t="shared" si="16"/>
        <v>TY  - JOUR@@@TI  - Norway@@@AU  - Aalberg, Toril@@@VL  - 40@@@JO  - European Journal of Political Research@@@IS  - 3-4@@@SP  - 375@@@EP  - 382@@@PY  - 2001@@@PB  - Blackwell Publishing Ltd@@@UR  - http://onlinelibrary.wiley.com/doi/10.1111/1475-6765.00616/full</v>
      </c>
      <c r="L29" s="149" t="str">
        <f t="shared" si="16"/>
        <v>TY  - JOUR@@@TI  - Norway@@@AU  - Aalberg, Torii@@@VL  - 41@@@JO  - European Journal of Political Research@@@IS  - 7-8@@@SP  - 1047@@@EP  - 1056@@@PY  - 2002@@@PB  - Blackwell Publishing Ltd@@@UR  - http://onlinelibrary.wiley.com/doi/10.1111/1475-6765.00062/full</v>
      </c>
      <c r="M29" s="149" t="str">
        <f t="shared" si="16"/>
        <v>TY  - JOUR@@@TI  - Norway@@@AU  - Aalberg, Toril@@@VL  - 42@@@JO  - European Journal of Political Research@@@IS  - 7-8@@@SP  - 1048@@@EP  - 1051@@@PY  - 2003@@@PB  - Blackwell Publishing Ltd.@@@UR  - http://onlinelibrary.wiley.com/doi/10.1111/j.0304-4130.2003.00133.x/full</v>
      </c>
      <c r="N29" s="149" t="str">
        <f t="shared" si="16"/>
        <v>TY  - JOUR@@@TI  - Norway@@@AU  - Aalberg, Toril@@@VL  - 43@@@JO  - European Journal of Political Research@@@IS  - 7-8@@@SP  - 1099@@@EP  - 1105@@@PY  - 2004@@@PB  - Blackwell Publishing Ltd.@@@UR  - http://onlinelibrary.wiley.com/doi/10.1111/j.1475-6765.2004.00206.x/full</v>
      </c>
      <c r="O29" s="149" t="str">
        <f t="shared" si="16"/>
        <v>TY  - JOUR@@@TI  - Norway@@@AU  - Aalberg, Toril@@@VL  - 44@@@JO  - European Journal of Political Research@@@IS  - 7-8@@@SP  - 1140@@@EP  - 1146@@@PY  - 2005@@@PB  - Blackwell Publishing Ltd.@@@UR  - http://onlinelibrary.wiley.com/doi/10.1111/j.1475-6765.2005.00278.x/full</v>
      </c>
      <c r="P29" s="149" t="str">
        <f t="shared" si="16"/>
        <v>TY  - JOUR@@@TI  - Norway@@@AU  - Aalberg, Toril@@@AU  - Brekken, Tove@@@VL  - 45@@@JO  - European Journal of Political Research@@@IS  - 7-8@@@SP  - 1221@@@EP  - 1230@@@PY  - 2006@@@PB  - Blackwell Publishing Ltd@@@UR  - http://onlinelibrary.wiley.com/doi/10.1111/j.1475-6765.2006.00678.x/full</v>
      </c>
      <c r="Q29" s="149" t="str">
        <f t="shared" si="16"/>
        <v>TY  - JOUR@@@TI  - Norway@@@AU  - Aalberg, Toril@@@VL  - 46@@@JO  - European Journal of Political Research@@@IS  - 7-8@@@SP  - 1055@@@EP  - 1062@@@PY  - 2007@@@PB  - Blackwell Publishing Ltd@@@UR  - http://onlinelibrary.wiley.com/doi/10.1111/j.1475-6765.2007.00751.x/full</v>
      </c>
      <c r="R29" s="149" t="str">
        <f t="shared" si="16"/>
        <v>TY  - JOUR@@@TI  - Norway@@@AU  - Aalberg, Toril@@@VL  - 47@@@JO  - European Journal of Political Research@@@IS  - 7-8@@@SP  - 1089@@@EP  - 1095@@@PY  - 2008@@@PB  - Blackwell Publishing Ltd@@@UR  - http://onlinelibrary.wiley.com/doi/10.1111/j.1475-6765.2008.00804.x/full</v>
      </c>
      <c r="S29" s="149" t="str">
        <f t="shared" si="16"/>
        <v>TY  - JOUR@@@TI  - Norway@@@AU  - Aalberg, Toril@@@VL  - 48@@@JO  - European Journal of Political Research@@@IS  - 7-8@@@SP  - 1067@@@EP  - 1072@@@PY  - 2009@@@PB  - Blackwell Publishing Ltd@@@UR  - http://onlinelibrary.wiley.com/doi/10.1111/j.1475-6765.2009.01864.x/full</v>
      </c>
      <c r="T29" s="149" t="str">
        <f t="shared" si="16"/>
        <v>TY  - JOUR@@@TI  - Norway@@@AU  - Aalberg, Toril@@@VL  - 49@@@JO  - European Journal of Political Research@@@IS  - 7-8@@@SP  - 1113@@@EP  - 1121@@@PY  - 2010@@@PB  - Blackwell Publishing Ltd@@@UR  - http://onlinelibrary.wiley.com/doi/10.1111/j.1475-6765.2010.01967.x/full</v>
      </c>
      <c r="U29" s="149" t="str">
        <f t="shared" ref="U29:AE29" si="18">"TY  - JOUR"&amp;REPT("@",3)&amp;""&amp;U10&amp;REPT("@",3)&amp;U4&amp;REPT("@",3)&amp;IF(U5="","",U5&amp;REPT("@",3))&amp;IF(U6="","",U6&amp;REPT("@",3))&amp;IF(U7="","",U7&amp;REPT("@",3))&amp;U12&amp;REPT("@",3)&amp;U11&amp;REPT("@",3)&amp;U13&amp;REPT("@",3)&amp;U18&amp;REPT("@",3)&amp;U19&amp;REPT("@",3)&amp;U20&amp;REPT("@",3)&amp;U14&amp;REPT("@",3)&amp;LEFT(U16,13)&amp;"onlinelibrary.wiley.com/doi/"&amp;MID(U17,7,999)&amp;"/full"</f>
        <v>TY  - JOUR@@@TI  - Norway@@@AU  - AALBERG, TORIL@@@VL  - 50@@@JO  - European Journal of Political Research@@@IS  - 7-8@@@SP  - 1084@@@EP  - 1091@@@PY  - 2011@@@PB  - Blackwell Publishing Ltd@@@UR  - http://onlinelibrary.wiley.com/doi/10.1111/j.1475-6765.2011.02036.x/full</v>
      </c>
      <c r="V29" s="149" t="str">
        <f t="shared" si="18"/>
        <v>TY  - JOUR@@@TI  - Norway@@@AU  - Aalberg, Toril@@@VL  - 51@@@JO  - European Journal of Political Research Political Data Yearbook@@@IS  - 1@@@SP  - 235@@@EP  - 242@@@PY  - 2012@@@PB  - Blackwell Publishing Ltd@@@UR  - http://onlinelibrary.wiley.com/doi/10.1111/j.2047-8852.2012.00026.x/full</v>
      </c>
      <c r="W29" s="149" t="str">
        <f t="shared" si="18"/>
        <v>TY  - JOUR@@@TI  - Norway@@@AU  - Aalberg, Toril@@@VL  - 52@@@JO  - EUROPEAN JOURNAL OF POLITICAL RESEARCH POLITICAL DATA YEARBOOK@@@IS  - 1@@@SP  - 177@@@EP  - 182@@@PY  - 2013@@@PB  - John Wiley &amp; Sons, Ltd@@@UR  - https:/onlinelibrary.wiley.com/doi/10.1111/2047-8852.12025/full</v>
      </c>
      <c r="X29" s="149" t="str">
        <f t="shared" si="18"/>
        <v>TY  - JOUR@@@TI  - Norway@@@AU  - Bergh, Johannes@@@AU  - Karlsen, Rune@@@VL  - 53@@@JO  - EUROPEAN JOURNAL OF POLITICAL RESEARCH POLITICAL DATA YEARBOOK@@@IS  - 1@@@SP  - 242@@@EP  - 249@@@PY  - 2014@@@PB  - John Wiley &amp; Sons, Ltd@@@UR  - https:/onlinelibrary.wiley.com/doi/10.1111/2047-8852.12062/full</v>
      </c>
      <c r="Y29" s="149" t="str">
        <f t="shared" si="18"/>
        <v>TY  - JOUR@@@TI  - Norway@@@AU  - Bergh, Johannes@@@AU  - Karlsen, Rune@@@VL  - 54@@@JO  - EUROPEAN JOURNAL OF POLITICAL RESEARCH POLITICAL DATA YEARBOOK@@@IS  - 1@@@SP  - 229@@@EP  - 232@@@PY  - 2015@@@PB  - John Wiley &amp; Sons, Ltd@@@UR  - https:/onlinelibrary.wiley.com/doi/10.1111/2047-8852.12102/full</v>
      </c>
      <c r="Z29" s="149" t="str">
        <f t="shared" si="18"/>
        <v>TY  - JOUR@@@TI  - Norway@@@AU  - Bergh, Johannes@@@AU  - Karlsen, Rune@@@VL  - 55@@@JO  - EUROPEAN JOURNAL OF POLITICAL RESEARCH POLITICAL DATA YEARBOOK@@@IS  - 1@@@SP  - 199@@@EP  - 203@@@PY  - 2016@@@PB  - John Wiley &amp; Sons, Ltd@@@UR  - https:/onlinelibrary.wiley.com/doi/10.1111/2047-8852.12141/full</v>
      </c>
      <c r="AA29" s="149" t="str">
        <f t="shared" si="18"/>
        <v>TY  - JOUR@@@TI  - Norway@@@AU  - BERGH, JOHANNES@@@AU  - KARLSEN, RUNE@@@VL  - 56@@@JO  - EUROPEAN JOURNAL OF POLITICAL RESEARCH POLITICAL DATA YEARBOOK@@@IS  - 1@@@SP  - 210@@@EP  - 213@@@PY  - 2017@@@PB  - John Wiley &amp; Sons, Ltd@@@UR  - https:/onlinelibrary.wiley.com/doi/10.1111/2047-8852.12176/full</v>
      </c>
      <c r="AB29" s="149" t="str">
        <f t="shared" si="18"/>
        <v>TY  - JOUR@@@TI  - Norway: Political development and data for 2017@@@AU  - BERGH, JOHANNES@@@AU  - KARLSEN, RUNE@@@VL  - 57@@@JO  - EUROPEAN JOURNAL OF POLITICAL RESEARCH POLITICAL DATA YEARBOOK@@@IS  - 1@@@SP  - 221@@@EP  - 226@@@PY  - 2018@@@PB  - John Wiley &amp; Sons, Ltd@@@UR  - https:/onlinelibrary.wiley.com/doi/10.1111/2047-8852.12227/full</v>
      </c>
      <c r="AC29" s="149" t="str">
        <f t="shared" si="18"/>
        <v>TY  - JOUR@@@TI  - Norway: Political Developments and Data in 2018@@@AU  - BERGH, JOHANNES@@@AU  - KARLSEN, RUNE@@@VL  - 58@@@JO  - EUROPEAN JOURNAL OF POLITICAL RESEARCH POLITICAL DATA YEARBOOK@@@IS  - 1@@@SP  - 212@@@EP  - 216@@@PY  - 2019@@@PB  - John Wiley &amp; Sons, Ltd@@@UR  - https:/onlinelibrary.wiley.com/doi/10.1111/2047-8852.12264/full</v>
      </c>
      <c r="AD29" s="149" t="str">
        <f t="shared" si="18"/>
        <v>TY  - JOUR@@@TI  - Norway: Political Developments and Data in 2019@@@AU  - BERGH, JOHANNES@@@AU  - KARLSEN, RUNE@@@VL  - 59@@@JO  - EUROPEAN JOURNAL OF POLITICAL RESEARCH POLITICAL DATA YEARBOOK@@@IS  - 1@@@SP  - 279@@@EP  - 285@@@PY  - 2020@@@PB  - John Wiley &amp; Sons, Ltd@@@UR  - https:/onlinelibrary.wiley.com/doi/10.1111/2047-8852.12301/full</v>
      </c>
      <c r="AE29" s="149" t="str">
        <f t="shared" si="18"/>
        <v>TY  - JOUR@@@TI  - Norway: Political Developments and Data in 2020@@@AU1  - Bergh, Johannes@@@AU2  - Karlsen, Rune@@@VL  - 60@@@JO  - EUROPEAN JOURNAL OF POLITICAL RESEARCH POLITICAL DATA YEARBOOK@@@IS  - 1@@@SP  - 295@@@EP  - 302@@@PY  - 2021@@@PB - John Wiley &amp; Sons, Ltd@@@UR  - https:/onlinelibrary.wiley.com/doi/10.1111/2047-8852.12325/full</v>
      </c>
      <c r="AF29" s="149" t="str">
        <f t="shared" ref="AF29:AH29" si="19">"TY  - JOUR"&amp;REPT("@",3)&amp;""&amp;AF10&amp;REPT("@",3)&amp;AF4&amp;REPT("@",3)&amp;IF(AF5="","",AF5&amp;REPT("@",3))&amp;IF(AF6="","",AF6&amp;REPT("@",3))&amp;IF(AF7="","",AF7&amp;REPT("@",3))&amp;AF12&amp;REPT("@",3)&amp;AF11&amp;REPT("@",3)&amp;AF13&amp;REPT("@",3)&amp;AF18&amp;REPT("@",3)&amp;AF19&amp;REPT("@",3)&amp;AF20&amp;REPT("@",3)&amp;AF14&amp;REPT("@",3)&amp;LEFT(AF16,13)&amp;"onlinelibrary.wiley.com/doi/"&amp;MID(AF17,7,999)&amp;"/full"</f>
        <v>TY  - JOUR@@@TI  - Norway: Political Developments and Data in 2021@@@AU1  - Bergh, Johannes@@@AU2  - Karlsen, Rune@@@VL  - 61@@@JO  - EUROPEAN JOURNAL OF POLITICAL RESEARCH POLITICAL DATA YEARBOOK@@@IS  - 1@@@SP  - 351@@@EP  - 361@@@PY  - 2022@@@PB - John Wiley &amp; Sons, Ltd@@@UR  - https:/onlinelibrary.wiley.com/doi/10.1111/2047-8852.12377/full</v>
      </c>
      <c r="AG29" s="149" t="str">
        <f t="shared" si="19"/>
        <v>TY  - JOUR@@@TI  - Norway: Political Developments and Data in 2022@@@AU1  - Bergh, Johannes@@@AU2  - Karlsen, Rune@@@VL  - 62@@@JO  - EUROPEAN JOURNAL OF POLITICAL RESEARCH POLITICAL DATA YEARBOOK@@@IS  - 1@@@SP  - 391@@@EP  - 397@@@PY  - 2023@@@PB - John Wiley &amp; Sons, Ltd@@@UR  - https:/onlinelibrary.wiley.com/doi/10.1111/2047-8852.12427/full</v>
      </c>
      <c r="AH29" s="149" t="str">
        <f t="shared" si="19"/>
        <v>TY  - JOUR@@@TI  - Norway: Political Developments and Data in 2023@@@AU1  - Bergh, Johannes@@@AU2  - Karlsen, Rune@@@VL  - 63@@@JO  - EUROPEAN JOURNAL OF POLITICAL RESEARCH POLITICAL DATA YEARBOOK@@@IS  - 1@@@SP  - 372@@@EP  - 379@@@PY  - 2024@@@PB - John Wiley &amp; Sons, Ltd@@@UR  - https:/onlinelibrary.wiley.com/doi/10.1111/2047-8852.12463/full</v>
      </c>
    </row>
    <row r="30" spans="1:34" ht="13.5" customHeight="1" x14ac:dyDescent="0.25">
      <c r="A30" s="75" t="s">
        <v>218</v>
      </c>
      <c r="B30" s="14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{ecprPDY_1992_norway,
title = "Norway",
author = "Svasand, Lars",
journal = "European Journal of Political Research",
volume = 22,
number = 4,
pages = "485--488",
year = 1992,
publisher = "Blackwell Publishing Ltd"
}</v>
      </c>
      <c r="C30" s="149"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{ecprPDY_1993_norway,
title = "Norway",
author = "Svasand, Lars",
journal = "European Journal of Political Research",
volume = 24,
number = 4,
pages = "515--517",
year = 1993,
publisher = "Blackwell Publishing Ltd"
}</v>
      </c>
      <c r="D30" s="149"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{ecprPDY_1994_norway,
title = "Norway",
author = "Heidar, Knut",
journal = "European Journal of Political Research",
volume = 26,
number = 3-4,
pages = "389--395",
year = 1994,
publisher = "Blackwell Publishing Ltd"
}</v>
      </c>
      <c r="E30" s="149"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{ecprPDY_1995_norway,@@@title = "Norway",@@@author = "Heidar, Knut",@@@journal = "European Journal of Political Research",@@@volume = 28,@@@number = 3-4,@@@pages = "443--448",@@@year = 1995,@@@publisher = "Blackwell Publishing Ltd"@@@}</v>
      </c>
      <c r="F30" s="149" t="str">
        <f t="shared" ref="F30:T30" si="20">"@article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{ecprPDY_1996_norway,@@@title = "Norway",@@@author = "Heidar, Knut",@@@journal = "European Journal of Political Research",@@@volume = 30,@@@number = 3-4,@@@pages = "429--431",@@@year = 1996,@@@publisher = "Blackwell Publishing Ltd"@@@}</v>
      </c>
      <c r="G30" s="149" t="str">
        <f t="shared" si="20"/>
        <v>@article {ecprPDY_1997_norway,@@@title = "Norway",@@@author = "Heidar, Knut",@@@journal = "European Journal of Political Research",@@@volume = 32,@@@number = 3-4,@@@pages = "463--468",@@@year = 1997,@@@publisher = "Blackwell Publishing Ltd"@@@}</v>
      </c>
      <c r="H30" s="149" t="str">
        <f t="shared" si="20"/>
        <v>@article {ecprPDY_1998_norway,@@@title = "Norway",@@@author = "Narud, Hanne Marthe",@@@journal = "European Journal of Political Research",@@@volume = 34,@@@number = 3-4,@@@pages = "485--492",@@@year = 1998,@@@publisher = "Blackwell Publishing Ltd"@@@}</v>
      </c>
      <c r="I30" s="149" t="str">
        <f t="shared" ref="I30" si="21">"@article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{ecprPDY_1999_norway,@@@title = "Norway",@@@author = "Narud, Hanne Marthe",@@@journal = "European Journal of Political Research",@@@volume = 36,@@@number = 3-4,@@@pages = "483--488",@@@year = 1999,@@@publisher = "Blackwell Publishing Ltd"@@@}</v>
      </c>
      <c r="J30" s="149" t="str">
        <f t="shared" si="20"/>
        <v>@article {ecprPDY_2000_norway,@@@title = "Norway",@@@author = "Marthe Narud, Hanne and Valen, Henry",@@@journal = "European Journal of Political Research",@@@volume = 38,@@@number = 3-4,@@@pages = "481--487",@@@year = 2000,@@@publisher = "Blackwell Publishing Ltd"@@@}</v>
      </c>
      <c r="K30" s="149" t="str">
        <f t="shared" si="20"/>
        <v>@article {ecprPDY_2001_norway,@@@title = "Norway",@@@author = "Aalberg, Toril",@@@journal = "European Journal of Political Research",@@@volume = 40,@@@number = 3-4,@@@pages = "375--382",@@@year = 2001,@@@publisher = "Blackwell Publishing Ltd"@@@}</v>
      </c>
      <c r="L30" s="149" t="str">
        <f t="shared" si="20"/>
        <v>@article {ecprPDY_2002_norway,@@@title = "Norway",@@@author = "Aalberg, Torii",@@@journal = "European Journal of Political Research",@@@volume = 41,@@@number = 7-8,@@@pages = "1047--1056",@@@year = 2002,@@@publisher = "Blackwell Publishing Ltd"@@@}</v>
      </c>
      <c r="M30" s="149" t="str">
        <f t="shared" si="20"/>
        <v>@article {ecprPDY_2003_norway,@@@title = "Norway",@@@author = "Aalberg, Toril",@@@journal = "European Journal of Political Research",@@@volume = 42,@@@number = 7-8,@@@pages = "1048--1051",@@@year = 2003,@@@publisher = "Blackwell Publishing Ltd."@@@}</v>
      </c>
      <c r="N30" s="149" t="str">
        <f t="shared" si="20"/>
        <v>@article {ecprPDY_2004_norway,@@@title = "Norway",@@@author = "Aalberg, Toril",@@@journal = "European Journal of Political Research",@@@volume = 43,@@@number = 7-8,@@@pages = "1099--1105",@@@year = 2004,@@@publisher = "Blackwell Publishing Ltd."@@@}</v>
      </c>
      <c r="O30" s="149" t="str">
        <f t="shared" si="20"/>
        <v>@article {ecprPDY_2005_norway,@@@title = "Norway",@@@author = "Aalberg, Toril",@@@journal = "European Journal of Political Research",@@@volume = 44,@@@number = 7-8,@@@pages = "1140--1146",@@@year = 2005,@@@publisher = "Blackwell Publishing Ltd."@@@}</v>
      </c>
      <c r="P30" s="149" t="str">
        <f t="shared" si="20"/>
        <v>@article {ecprPDY_2006_norway,@@@title = "Norway",@@@author = "Aalberg, Toril and Brekken, Tove",@@@journal = "European Journal of Political Research",@@@volume = 45,@@@number = 7-8,@@@pages = "1221--1230",@@@year = 2006,@@@publisher = "Blackwell Publishing Ltd"@@@}</v>
      </c>
      <c r="Q30" s="149" t="str">
        <f t="shared" si="20"/>
        <v>@article {ecprPDY_2007_norway,@@@title = "Norway",@@@author = "Aalberg, Toril",@@@journal = "European Journal of Political Research",@@@volume = 46,@@@number = 7-8,@@@pages = "1055--1062",@@@year = 2007,@@@publisher = "Blackwell Publishing Ltd"@@@}</v>
      </c>
      <c r="R30" s="149" t="str">
        <f t="shared" si="20"/>
        <v>@article {ecprPDY_2008_norway,@@@title = "Norway",@@@author = "Aalberg, Toril",@@@journal = "European Journal of Political Research",@@@volume = 47,@@@number = 7-8,@@@pages = "1089--1095",@@@year = 2008,@@@publisher = "Blackwell Publishing Ltd"@@@}</v>
      </c>
      <c r="S30" s="149" t="str">
        <f t="shared" si="20"/>
        <v>@article {ecprPDY_2009_norway,@@@title = "Norway",@@@author = "Aalberg, Toril",@@@journal = "European Journal of Political Research",@@@volume = 48,@@@number = 7-8,@@@pages = "1067--1072",@@@year = 2009,@@@publisher = "Blackwell Publishing Ltd"@@@}</v>
      </c>
      <c r="T30" s="149" t="str">
        <f t="shared" si="20"/>
        <v>@article {ecprPDY_2010_norway,@@@title = "Norway",@@@author = "Aalberg, Toril",@@@journal = "European Journal of Political Research",@@@volume = 49,@@@number = 7-8,@@@pages = "1113--1121",@@@year = 2010,@@@publisher = "Blackwell Publishing Ltd"@@@}</v>
      </c>
      <c r="U30" s="149" t="str">
        <f t="shared" ref="U30:AE30" si="22">"@article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{ecprPDY_2011_norway,@@@title = "Norway",@@@author = "AALBERG, TORIL",@@@journal = "European Journal of Political Research",@@@volume = 50,@@@number = 7-8,@@@pages = "1084--1091",@@@year = 2011,@@@publisher = "Blackwell Publishing Ltd"@@@}</v>
      </c>
      <c r="V30" s="149" t="str">
        <f t="shared" si="22"/>
        <v>@article {ecprPDY_2012_norway,@@@title = "Norway",@@@author = "Aalberg, Toril",@@@journal = "European Journal of Political Research Political Data Yearbook",@@@volume = 51,@@@number = 1,@@@pages = "235--242",@@@year = 2012,@@@publisher = "Blackwell Publishing Ltd"@@@}</v>
      </c>
      <c r="W30" s="149" t="str">
        <f t="shared" si="22"/>
        <v>@article {ecprPDY_2013_norway,@@@title = "Norway",@@@author = "Aalberg, Toril",@@@journal = "EUROPEAN JOURNAL OF POLITICAL RESEARCH POLITICAL DATA YEARBOOK",@@@volume = 52,@@@number = 1,@@@pages = "177--182",@@@year = 2013,@@@publisher = "John Wiley &amp; Sons, Ltd"@@@}</v>
      </c>
      <c r="X30" s="149" t="str">
        <f t="shared" si="22"/>
        <v>@article {ecprPDY_2014_norway,@@@title = "Norway",@@@author = "Bergh, Johannes and Karlsen, Rune",@@@journal = "EUROPEAN JOURNAL OF POLITICAL RESEARCH POLITICAL DATA YEARBOOK",@@@volume = 53,@@@number = 1,@@@pages = "242--249",@@@year = 2014,@@@publisher = "John Wiley &amp; Sons, Ltd"@@@}</v>
      </c>
      <c r="Y30" s="149" t="str">
        <f t="shared" si="22"/>
        <v>@article {ecprPDY_2015_norway,@@@title = "Norway",@@@author = "Bergh, Johannes and Karlsen, Rune",@@@journal = "EUROPEAN JOURNAL OF POLITICAL RESEARCH POLITICAL DATA YEARBOOK",@@@volume = 54,@@@number = 1,@@@pages = "229--232",@@@year = 2015,@@@publisher = "John Wiley &amp; Sons, Ltd"@@@}</v>
      </c>
      <c r="Z30" s="149" t="str">
        <f t="shared" si="22"/>
        <v>@article {ecprPDY_2016_norway,@@@title = "Norway",@@@author = "Bergh, Johannes and Karlsen, Rune",@@@journal = "EUROPEAN JOURNAL OF POLITICAL RESEARCH POLITICAL DATA YEARBOOK",@@@volume = 55,@@@number = 1,@@@pages = "199--203",@@@year = 2016,@@@publisher = "John Wiley &amp; Sons, Ltd"@@@}</v>
      </c>
      <c r="AA30" s="149" t="str">
        <f t="shared" si="22"/>
        <v>@article {ecprPDY_2017_norway,@@@title = "Norway",@@@author = "BERGH, JOHANNES and KARLSEN, RUNE",@@@journal = "EUROPEAN JOURNAL OF POLITICAL RESEARCH POLITICAL DATA YEARBOOK",@@@volume = 56,@@@number = 1,@@@pages = "210--213",@@@year = 2017,@@@publisher = "John Wiley &amp; Sons, Ltd"@@@}</v>
      </c>
      <c r="AB30" s="149" t="str">
        <f t="shared" si="22"/>
        <v>@article {ecprPDY_2018_norway: political development and data for 2017,@@@title = "Norway: Political development and data for 2017",@@@author = "BERGH, JOHANNES and KARLSEN, RUNE",@@@journal = "EUROPEAN JOURNAL OF POLITICAL RESEARCH POLITICAL DATA YEARBOOK",@@@volume = 57,@@@number = 1,@@@pages = "221--226",@@@year = 2018,@@@publisher = "John Wiley &amp; Sons, Ltd"@@@}</v>
      </c>
      <c r="AC30" s="149" t="str">
        <f t="shared" si="22"/>
        <v>@article {ecprPDY_2019_norway: political developments and data in 2018,@@@title = "Norway: Political Developments and Data in 2018",@@@author = "BERGH, JOHANNES and KARLSEN, RUNE",@@@journal = "EUROPEAN JOURNAL OF POLITICAL RESEARCH POLITICAL DATA YEARBOOK",@@@volume = 58,@@@number = 1,@@@pages = "212--216",@@@year = 2019,@@@publisher = "John Wiley &amp; Sons, Ltd"@@@}</v>
      </c>
      <c r="AD30" s="149" t="str">
        <f t="shared" si="22"/>
        <v>@article {ecprPDY_2020_norway: political developments and data in 2019,@@@title = "Norway: Political Developments and Data in 2019",@@@author = "BERGH, JOHANNES and KARLSEN, RUNE",@@@journal = "EUROPEAN JOURNAL OF POLITICAL RESEARCH POLITICAL DATA YEARBOOK",@@@volume = 59,@@@number = 1,@@@pages = "279--285",@@@year = 2020,@@@publisher = "John Wiley &amp; Sons, Ltd"@@@}</v>
      </c>
      <c r="AE30" s="149" t="str">
        <f t="shared" si="22"/>
        <v>@article {ecprPDY_2021_norway: political developments and data in 2020,@@@title = "Norway: Political Developments and Data in 2020",@@@author = "Bergh, Johannes and Karlsen, Rune",@@@journal = "EUROPEAN JOURNAL OF POLITICAL RESEARCH POLITICAL DATA YEARBOOK",@@@volume = 60,@@@number = 1,@@@pages = "295--302",@@@year = 2021,@@@publisher = "John Wiley &amp; Sons, Ltd"@@@}</v>
      </c>
      <c r="AF30" s="149" t="str">
        <f t="shared" ref="AF30:AH30" si="23">"@article {ecprPDY_"&amp;AF1&amp;"_"&amp;LOWER(MID(AF10,FIND("- ",AF10)+2,999))&amp;","&amp;REPT("@",3)&amp;"title = """&amp;MID(AF10,FIND("- ",AF10)+2,999)&amp;""","&amp;REPT("@",3)&amp;"author = """&amp;IF(AF25&lt;&gt;"",AF25&amp;".",MID(AF4,FIND("- ",AF4)+2,999))&amp;IF(AF26&lt;&gt;""," and "&amp;AF26&amp;".",IF(AF5 = "",""," and "&amp;MID(AF5,FIND("- ",AF5)+2,999)))&amp;IF(AF27&lt;&gt;""," and "&amp;AF27&amp;".",IF(AF6 = "",""," and "&amp;MID(AF6,FIND("- ",AF6)+2,999)))&amp;IF(AF28&lt;&gt;""," and "&amp;AF28&amp;".",IF(AF7 = "",""," and "&amp;MID(AF7,FIND("- ",AF7)+2,999)))&amp;""","&amp;REPT("@",3)&amp;"journal = """&amp;MID(AF11,FIND("- ",AF11)+2,999)&amp;""","&amp;REPT("@",3)&amp;"volume = "&amp;MID(AF12,FIND("- ",AF12)+2,999)&amp;","&amp;REPT("@",3)&amp;"number = "&amp;MID(AF13,FIND("- ",AF13)+2,999)&amp;","&amp;REPT("@",3)&amp;"pages = """&amp;MID(AF18,FIND("- ",AF18)+2,999)&amp;"--"&amp;MID(AF19,FIND("- ",AF19)+2,999)&amp;""","&amp;REPT("@",3)&amp;"year = "&amp;AF1&amp;","&amp;REPT("@",3)&amp;"publisher = """&amp;MID(AF14,FIND("- ",AF14)+2,999)&amp;""""&amp;REPT("@",3)&amp;"}"</f>
        <v>@article {ecprPDY_2022_norway: political developments and data in 2021,@@@title = "Norway: Political Developments and Data in 2021",@@@author = "Bergh, Johannes and Karlsen, Rune",@@@journal = "EUROPEAN JOURNAL OF POLITICAL RESEARCH POLITICAL DATA YEARBOOK",@@@volume = 61,@@@number = 1,@@@pages = "351--361",@@@year = 2022,@@@publisher = "John Wiley &amp; Sons, Ltd"@@@}</v>
      </c>
      <c r="AG30" s="149" t="str">
        <f t="shared" si="23"/>
        <v>@article {ecprPDY_2023_norway: political developments and data in 2022,@@@title = "Norway: Political Developments and Data in 2022",@@@author = "Bergh, Johannes and Karlsen, Rune",@@@journal = "EUROPEAN JOURNAL OF POLITICAL RESEARCH POLITICAL DATA YEARBOOK",@@@volume = 62,@@@number = 1,@@@pages = "391--397",@@@year = 2023,@@@publisher = "John Wiley &amp; Sons, Ltd"@@@}</v>
      </c>
      <c r="AH30" s="149" t="str">
        <f t="shared" si="23"/>
        <v>@article {ecprPDY_2024_norway: political developments and data in 2023,@@@title = "Norway: Political Developments and Data in 2023",@@@author = "Bergh, Johannes and Karlsen, Rune",@@@journal = "EUROPEAN JOURNAL OF POLITICAL RESEARCH POLITICAL DATA YEARBOOK",@@@volume = 63,@@@number = 1,@@@pages = "372--379",@@@year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heetView>
  </sheetViews>
  <sheetFormatPr defaultColWidth="9.08984375" defaultRowHeight="13.5" customHeight="1" x14ac:dyDescent="0.25"/>
  <cols>
    <col min="1" max="1" width="9.08984375" style="2"/>
    <col min="2" max="4" width="10.36328125" style="2" customWidth="1"/>
    <col min="5" max="16384" width="9.08984375" style="2"/>
  </cols>
  <sheetData>
    <row r="1" spans="1:13" ht="13.5" customHeight="1" x14ac:dyDescent="0.25">
      <c r="A1" s="75" t="s">
        <v>42</v>
      </c>
      <c r="B1" s="75" t="s">
        <v>43</v>
      </c>
      <c r="C1" s="75" t="s">
        <v>44</v>
      </c>
      <c r="D1" s="75" t="s">
        <v>45</v>
      </c>
      <c r="E1" s="75" t="s">
        <v>46</v>
      </c>
      <c r="F1" s="75" t="s">
        <v>47</v>
      </c>
      <c r="G1" s="75" t="s">
        <v>48</v>
      </c>
      <c r="H1" s="75" t="s">
        <v>49</v>
      </c>
      <c r="I1" s="11"/>
      <c r="J1" s="11"/>
      <c r="K1" s="11"/>
      <c r="L1" s="11"/>
      <c r="M1" s="2" t="s">
        <v>118</v>
      </c>
    </row>
    <row r="2" spans="1:13" ht="13.5" customHeight="1" x14ac:dyDescent="0.25">
      <c r="A2" s="75" t="s">
        <v>50</v>
      </c>
      <c r="B2" s="75" t="s">
        <v>130</v>
      </c>
      <c r="C2" s="75" t="s">
        <v>51</v>
      </c>
      <c r="D2" s="75" t="s">
        <v>52</v>
      </c>
      <c r="E2" s="75" t="s">
        <v>53</v>
      </c>
      <c r="F2" s="75" t="s">
        <v>54</v>
      </c>
      <c r="G2" s="75" t="s">
        <v>55</v>
      </c>
      <c r="H2" s="149" t="s">
        <v>219</v>
      </c>
      <c r="I2" s="11"/>
      <c r="J2" s="11"/>
      <c r="K2" s="11"/>
      <c r="L2" s="11"/>
    </row>
    <row r="3" spans="1:13" ht="13.5" customHeight="1" x14ac:dyDescent="0.25">
      <c r="A3" s="75" t="s">
        <v>56</v>
      </c>
      <c r="B3" s="150" t="s">
        <v>383</v>
      </c>
      <c r="C3" s="150" t="s">
        <v>384</v>
      </c>
      <c r="D3" s="151" t="s">
        <v>385</v>
      </c>
      <c r="E3" s="151" t="s">
        <v>386</v>
      </c>
      <c r="F3" s="150" t="s">
        <v>387</v>
      </c>
      <c r="G3" s="150" t="s">
        <v>388</v>
      </c>
      <c r="H3" s="152"/>
      <c r="I3" s="11"/>
      <c r="J3" s="11"/>
      <c r="K3" s="11"/>
      <c r="L3" s="11"/>
    </row>
    <row r="14" spans="1:13" ht="13.5" customHeight="1" x14ac:dyDescent="0.25">
      <c r="A14" s="76"/>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5A5A5A"/>
  </sheetPr>
  <dimension ref="A1:B35"/>
  <sheetViews>
    <sheetView zoomScaleNormal="100" workbookViewId="0"/>
  </sheetViews>
  <sheetFormatPr defaultColWidth="9.08984375" defaultRowHeight="12.5" x14ac:dyDescent="0.25"/>
  <cols>
    <col min="1" max="1" width="14.453125" style="144" customWidth="1"/>
    <col min="2" max="16384" width="9.08984375" style="144"/>
  </cols>
  <sheetData>
    <row r="1" spans="1:2" x14ac:dyDescent="0.25">
      <c r="A1" s="70" t="s">
        <v>225</v>
      </c>
      <c r="B1" s="99" t="s">
        <v>226</v>
      </c>
    </row>
    <row r="2" spans="1:2" x14ac:dyDescent="0.25">
      <c r="A2" s="70" t="s">
        <v>227</v>
      </c>
      <c r="B2" s="99" t="s">
        <v>228</v>
      </c>
    </row>
    <row r="3" spans="1:2" x14ac:dyDescent="0.25">
      <c r="A3" s="70" t="s">
        <v>229</v>
      </c>
      <c r="B3" s="99" t="s">
        <v>230</v>
      </c>
    </row>
    <row r="4" spans="1:2" x14ac:dyDescent="0.25">
      <c r="A4" s="70" t="s">
        <v>231</v>
      </c>
      <c r="B4" s="99" t="s">
        <v>232</v>
      </c>
    </row>
    <row r="5" spans="1:2" x14ac:dyDescent="0.25">
      <c r="A5" s="70" t="s">
        <v>233</v>
      </c>
      <c r="B5" s="99" t="s">
        <v>234</v>
      </c>
    </row>
    <row r="6" spans="1:2" x14ac:dyDescent="0.25">
      <c r="A6" s="70" t="s">
        <v>235</v>
      </c>
      <c r="B6" s="99" t="s">
        <v>236</v>
      </c>
    </row>
    <row r="7" spans="1:2" x14ac:dyDescent="0.25">
      <c r="A7" s="70" t="s">
        <v>237</v>
      </c>
      <c r="B7" s="99" t="s">
        <v>238</v>
      </c>
    </row>
    <row r="8" spans="1:2" x14ac:dyDescent="0.25">
      <c r="A8" s="70" t="s">
        <v>239</v>
      </c>
      <c r="B8" s="99" t="s">
        <v>240</v>
      </c>
    </row>
    <row r="9" spans="1:2" x14ac:dyDescent="0.25">
      <c r="A9" s="70" t="s">
        <v>241</v>
      </c>
      <c r="B9" s="99" t="s">
        <v>242</v>
      </c>
    </row>
    <row r="10" spans="1:2" x14ac:dyDescent="0.25">
      <c r="A10" s="70" t="s">
        <v>243</v>
      </c>
      <c r="B10" s="99" t="s">
        <v>244</v>
      </c>
    </row>
    <row r="11" spans="1:2" x14ac:dyDescent="0.25">
      <c r="A11" s="70" t="s">
        <v>245</v>
      </c>
      <c r="B11" s="99" t="s">
        <v>246</v>
      </c>
    </row>
    <row r="12" spans="1:2" x14ac:dyDescent="0.25">
      <c r="A12" s="70" t="s">
        <v>247</v>
      </c>
      <c r="B12" s="99" t="s">
        <v>248</v>
      </c>
    </row>
    <row r="13" spans="1:2" x14ac:dyDescent="0.25">
      <c r="A13" s="72" t="s">
        <v>249</v>
      </c>
      <c r="B13" s="99" t="s">
        <v>236</v>
      </c>
    </row>
    <row r="14" spans="1:2" x14ac:dyDescent="0.25">
      <c r="A14" s="70" t="s">
        <v>250</v>
      </c>
      <c r="B14" s="99" t="s">
        <v>238</v>
      </c>
    </row>
    <row r="15" spans="1:2" x14ac:dyDescent="0.25">
      <c r="A15" s="70" t="s">
        <v>251</v>
      </c>
      <c r="B15" s="99" t="s">
        <v>240</v>
      </c>
    </row>
    <row r="16" spans="1:2" x14ac:dyDescent="0.25">
      <c r="A16" s="70" t="s">
        <v>252</v>
      </c>
      <c r="B16" s="99" t="s">
        <v>253</v>
      </c>
    </row>
    <row r="17" spans="1:2" x14ac:dyDescent="0.25">
      <c r="A17" s="70" t="s">
        <v>254</v>
      </c>
      <c r="B17" s="99" t="s">
        <v>255</v>
      </c>
    </row>
    <row r="18" spans="1:2" x14ac:dyDescent="0.25">
      <c r="A18" s="70" t="s">
        <v>256</v>
      </c>
      <c r="B18" s="99" t="s">
        <v>257</v>
      </c>
    </row>
    <row r="19" spans="1:2" x14ac:dyDescent="0.25">
      <c r="A19" s="70" t="s">
        <v>258</v>
      </c>
      <c r="B19" s="99" t="s">
        <v>259</v>
      </c>
    </row>
    <row r="20" spans="1:2" x14ac:dyDescent="0.25">
      <c r="A20" s="70" t="s">
        <v>260</v>
      </c>
      <c r="B20" s="99" t="s">
        <v>261</v>
      </c>
    </row>
    <row r="21" spans="1:2" x14ac:dyDescent="0.25">
      <c r="A21" s="70" t="s">
        <v>262</v>
      </c>
      <c r="B21" s="99" t="s">
        <v>263</v>
      </c>
    </row>
    <row r="22" spans="1:2" x14ac:dyDescent="0.25">
      <c r="A22" s="70" t="s">
        <v>264</v>
      </c>
      <c r="B22" s="99" t="s">
        <v>265</v>
      </c>
    </row>
    <row r="23" spans="1:2" x14ac:dyDescent="0.25">
      <c r="A23" s="70" t="s">
        <v>266</v>
      </c>
      <c r="B23" s="99" t="s">
        <v>287</v>
      </c>
    </row>
    <row r="24" spans="1:2" x14ac:dyDescent="0.25">
      <c r="A24" s="70" t="s">
        <v>267</v>
      </c>
      <c r="B24" s="99" t="s">
        <v>288</v>
      </c>
    </row>
    <row r="25" spans="1:2" x14ac:dyDescent="0.25">
      <c r="A25" s="70" t="s">
        <v>268</v>
      </c>
      <c r="B25" s="99" t="s">
        <v>289</v>
      </c>
    </row>
    <row r="26" spans="1:2" x14ac:dyDescent="0.25">
      <c r="A26" s="70" t="s">
        <v>269</v>
      </c>
      <c r="B26" s="99" t="s">
        <v>270</v>
      </c>
    </row>
    <row r="27" spans="1:2" x14ac:dyDescent="0.25">
      <c r="A27" s="70" t="s">
        <v>271</v>
      </c>
      <c r="B27" s="99" t="s">
        <v>272</v>
      </c>
    </row>
    <row r="28" spans="1:2" x14ac:dyDescent="0.25">
      <c r="A28" s="70" t="s">
        <v>273</v>
      </c>
      <c r="B28" s="99" t="s">
        <v>274</v>
      </c>
    </row>
    <row r="29" spans="1:2" x14ac:dyDescent="0.25">
      <c r="A29" s="70" t="s">
        <v>290</v>
      </c>
      <c r="B29" s="99" t="s">
        <v>291</v>
      </c>
    </row>
    <row r="30" spans="1:2" x14ac:dyDescent="0.25">
      <c r="A30" s="70" t="s">
        <v>275</v>
      </c>
      <c r="B30" s="99" t="s">
        <v>276</v>
      </c>
    </row>
    <row r="31" spans="1:2" x14ac:dyDescent="0.25">
      <c r="A31" s="70" t="s">
        <v>277</v>
      </c>
      <c r="B31" s="99" t="s">
        <v>278</v>
      </c>
    </row>
    <row r="32" spans="1:2" x14ac:dyDescent="0.25">
      <c r="A32" s="70" t="s">
        <v>279</v>
      </c>
      <c r="B32" s="99" t="s">
        <v>280</v>
      </c>
    </row>
    <row r="33" spans="1:2" x14ac:dyDescent="0.25">
      <c r="A33" s="70" t="s">
        <v>281</v>
      </c>
      <c r="B33" s="99" t="s">
        <v>282</v>
      </c>
    </row>
    <row r="34" spans="1:2" x14ac:dyDescent="0.25">
      <c r="A34" s="70" t="s">
        <v>283</v>
      </c>
      <c r="B34" s="99" t="s">
        <v>284</v>
      </c>
    </row>
    <row r="35" spans="1:2" x14ac:dyDescent="0.25">
      <c r="A35" s="70" t="s">
        <v>285</v>
      </c>
      <c r="B35" s="99" t="s">
        <v>286</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5A5A5A"/>
  </sheetPr>
  <dimension ref="A1:V31"/>
  <sheetViews>
    <sheetView zoomScaleNormal="100" workbookViewId="0"/>
  </sheetViews>
  <sheetFormatPr defaultColWidth="9.08984375" defaultRowHeight="10.5" x14ac:dyDescent="0.25"/>
  <cols>
    <col min="1" max="1" width="9.08984375" style="153"/>
    <col min="2" max="2" width="173.453125" style="153" customWidth="1"/>
    <col min="3" max="16384" width="9.08984375" style="153"/>
  </cols>
  <sheetData>
    <row r="1" spans="1:3" x14ac:dyDescent="0.25">
      <c r="A1" s="75"/>
      <c r="B1" s="75" t="s">
        <v>220</v>
      </c>
    </row>
    <row r="2" spans="1:3" x14ac:dyDescent="0.25">
      <c r="A2" s="75" t="s">
        <v>221</v>
      </c>
      <c r="B2" s="154">
        <f>INDEX(parlvotes_lh!C4:JB4,MATCH(9.99999999999999E+307,parlvotes_lh!C4:JB4))</f>
        <v>3892507</v>
      </c>
    </row>
    <row r="3" spans="1:3" x14ac:dyDescent="0.25">
      <c r="A3" s="75" t="s">
        <v>222</v>
      </c>
      <c r="B3" s="154" t="str">
        <f>LOOKUP(2,1/(1-ISBLANK(info_cites!A23:ZV23)),info_cites!A23:ZV23)</f>
        <v>TY  - JOUR
TI  - Norway: Political Developments and Data in 2023
AU1  - Bergh, Johannes
AU2  - Karlsen, Rune
VL  - 63
JO  - EUROPEAN JOURNAL OF POLITICAL RESEARCH POLITICAL DATA YEARBOOK
IS  - 1
SP  - 372
EP  - 379
PY  - 2024
PB - John Wiley &amp; Sons, Ltd
UR  - https:/onlinelibrary.wiley.com/doi/10.1111/2047-8852.12463/full</v>
      </c>
      <c r="C3" s="155"/>
    </row>
    <row r="4" spans="1:3" x14ac:dyDescent="0.25">
      <c r="A4" s="75" t="s">
        <v>223</v>
      </c>
      <c r="B4" s="154" t="str">
        <f>LOOKUP(2,1/(1-ISBLANK(info_cites!A24:ZV24)),info_cites!A24:ZV24)</f>
        <v>@article {ecprPDY_2024_norway: political developments and data in 2023,
title = "Norway: Political Developments and Data in 2023",
author = "Bergh, Johannes and Karlsen, Rune",
journal = "EUROPEAN JOURNAL OF POLITICAL RESEARCH POLITICAL DATA YEARBOOK",
volume = 63,
number = 1,
pages = "372--379",
year = 2024,
publisher = "John Wiley &amp; Sons, Ltd"
}</v>
      </c>
    </row>
    <row r="6" spans="1:3" x14ac:dyDescent="0.25">
      <c r="A6" s="75" t="s">
        <v>222</v>
      </c>
      <c r="B6" s="154" t="str">
        <f>"TY  - JOUR"</f>
        <v>TY  - JOUR</v>
      </c>
    </row>
    <row r="7" spans="1:3" x14ac:dyDescent="0.25">
      <c r="A7" s="75"/>
      <c r="B7" s="154" t="str">
        <f>info_cites!V10</f>
        <v>TI  - Norway</v>
      </c>
    </row>
    <row r="8" spans="1:3" x14ac:dyDescent="0.25">
      <c r="A8" s="75"/>
      <c r="B8" s="154" t="str">
        <f>info_cites!V4</f>
        <v>AU  - Aalberg, Toril</v>
      </c>
    </row>
    <row r="9" spans="1:3" x14ac:dyDescent="0.25">
      <c r="A9" s="75"/>
      <c r="B9" s="154" t="str">
        <f>IF(info_cites!V5="","",info_cites!V5)</f>
        <v/>
      </c>
    </row>
    <row r="10" spans="1:3" x14ac:dyDescent="0.25">
      <c r="A10" s="75"/>
      <c r="B10" s="154" t="str">
        <f>IF(info_cites!V6="","",info_cites!V6)</f>
        <v/>
      </c>
    </row>
    <row r="11" spans="1:3" x14ac:dyDescent="0.25">
      <c r="A11" s="75"/>
      <c r="B11" s="154" t="str">
        <f>IF(info_cites!V7="","",info_cites!V7)</f>
        <v/>
      </c>
    </row>
    <row r="12" spans="1:3" x14ac:dyDescent="0.25">
      <c r="A12" s="75"/>
      <c r="B12" s="154" t="str">
        <f>IF(info_cites!V8="","",info_cites!V8)</f>
        <v/>
      </c>
    </row>
    <row r="13" spans="1:3" x14ac:dyDescent="0.25">
      <c r="A13" s="75"/>
      <c r="B13" s="154" t="str">
        <f>info_cites!V12</f>
        <v>VL  - 51</v>
      </c>
    </row>
    <row r="14" spans="1:3" x14ac:dyDescent="0.25">
      <c r="A14" s="75"/>
      <c r="B14" s="154" t="str">
        <f>info_cites!V11</f>
        <v>JO  - European Journal of Political Research Political Data Yearbook</v>
      </c>
    </row>
    <row r="15" spans="1:3" x14ac:dyDescent="0.25">
      <c r="A15" s="75"/>
      <c r="B15" s="154" t="str">
        <f>info_cites!V13</f>
        <v>IS  - 1</v>
      </c>
    </row>
    <row r="16" spans="1:3" x14ac:dyDescent="0.25">
      <c r="A16" s="75"/>
      <c r="B16" s="154" t="str">
        <f>info_cites!V18</f>
        <v>SP  - 235</v>
      </c>
    </row>
    <row r="17" spans="1:22" x14ac:dyDescent="0.25">
      <c r="A17" s="75"/>
      <c r="B17" s="154" t="str">
        <f>info_cites!V19</f>
        <v>EP  - 242</v>
      </c>
    </row>
    <row r="18" spans="1:22" x14ac:dyDescent="0.25">
      <c r="A18" s="75"/>
      <c r="B18" s="154" t="str">
        <f>info_cites!V20</f>
        <v>PY  - 2012</v>
      </c>
    </row>
    <row r="19" spans="1:22" x14ac:dyDescent="0.25">
      <c r="A19" s="75"/>
      <c r="B19" s="154" t="str">
        <f>info_cites!V14</f>
        <v>PB  - Blackwell Publishing Ltd</v>
      </c>
    </row>
    <row r="20" spans="1:22" x14ac:dyDescent="0.25">
      <c r="A20" s="75"/>
      <c r="B20" s="154" t="str">
        <f>LEFT(info_cites!V16,13)&amp;"onlinelibrary.wiley.com/doi/"&amp;MID(info_cites!V17,7,999)&amp;"/full"</f>
        <v>UR  - http://onlinelibrary.wiley.com/doi/10.1111/j.2047-8852.2012.00026.x/full</v>
      </c>
    </row>
    <row r="22" spans="1:22" x14ac:dyDescent="0.25">
      <c r="A22" s="75" t="s">
        <v>223</v>
      </c>
      <c r="B22" s="154" t="str">
        <f>"@article {ecprPDY_"&amp;info_cites!V1&amp;"_"&amp;LOWER(MID(info_cites!V10,FIND("- ",info_cites!V10)+2,999))&amp;","</f>
        <v>@article {ecprPDY_2012_norway,</v>
      </c>
    </row>
    <row r="23" spans="1:22" x14ac:dyDescent="0.25">
      <c r="A23" s="75"/>
      <c r="B23" s="154" t="str">
        <f>"title = """&amp;MID(info_cites!V10,FIND("- ",info_cites!V10)+2,999)&amp;""","</f>
        <v>title = "Norway",</v>
      </c>
    </row>
    <row r="24" spans="1:22" x14ac:dyDescent="0.25">
      <c r="A24" s="75"/>
      <c r="B24" s="154" t="str">
        <f>"author = """&amp;IF(info_cites!V25&lt;&gt;"",info_cites!V25&amp;".",MID(info_cites!V4,FIND("- ",info_cites!V4)+2,999))&amp;IF(info_cites!V26&lt;&gt;""," and "&amp;info_cites!V26&amp;".",IF(info_cites!V5 = "",""," and "&amp;MID(info_cites!V5,FIND("- ",info_cites!V5)+2,999)))&amp;IF(info_cites!V27&lt;&gt;""," and "&amp;info_cites!V27&amp;".",IF(info_cites!V6 = "",""," and "&amp;MID(info_cites!V6,FIND("- ",info_cites!V6)+2,999)))&amp;IF(info_cites!V28&lt;&gt;""," and "&amp;info_cites!V28&amp;".",IF(info_cites!V7 = "",""," and "&amp;MID(info_cites!V7,FIND("- ",info_cites!V7)+2,999)))&amp;""","</f>
        <v>author = "Aalberg, Toril",</v>
      </c>
    </row>
    <row r="25" spans="1:22" x14ac:dyDescent="0.25">
      <c r="A25" s="75"/>
      <c r="B25" s="154" t="str">
        <f>"journal = """&amp;MID(info_cites!V11,FIND("- ",info_cites!V11)+2,999)&amp;""","</f>
        <v>journal = "European Journal of Political Research Political Data Yearbook",</v>
      </c>
    </row>
    <row r="26" spans="1:22" x14ac:dyDescent="0.25">
      <c r="A26" s="75"/>
      <c r="B26" s="154" t="str">
        <f>"volume = "&amp;MID(info_cites!V12,FIND("- ",info_cites!V12)+2,999)&amp;","</f>
        <v>volume = 51,</v>
      </c>
    </row>
    <row r="27" spans="1:22" x14ac:dyDescent="0.25">
      <c r="A27" s="75"/>
      <c r="B27" s="154" t="str">
        <f>"number = "&amp;MID(info_cites!V13,FIND("- ",info_cites!V13)+2,999)&amp;","</f>
        <v>number = 1,</v>
      </c>
    </row>
    <row r="28" spans="1:22" x14ac:dyDescent="0.25">
      <c r="A28" s="75"/>
      <c r="B28" s="154" t="str">
        <f>"pages = """&amp;MID(info_cites!V18,FIND("- ",info_cites!V18)+2,999)&amp;"--"&amp;MID(info_cites!V19,FIND("- ",info_cites!V19)+2,999)&amp;""","</f>
        <v>pages = "235--242",</v>
      </c>
    </row>
    <row r="29" spans="1:22" x14ac:dyDescent="0.25">
      <c r="A29" s="75"/>
      <c r="B29" s="154" t="str">
        <f>"year = "&amp;info_cites!V1&amp;","</f>
        <v>year = 2012,</v>
      </c>
    </row>
    <row r="30" spans="1:22" x14ac:dyDescent="0.25">
      <c r="A30" s="75"/>
      <c r="B30" s="154" t="str">
        <f>"publisher = """&amp;MID(info_cites!V14,FIND("- ",info_cites!V14)+2,999)&amp;""""</f>
        <v>publisher = "Blackwell Publishing Ltd"</v>
      </c>
      <c r="V30" s="153"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5">
      <c r="A31" s="75"/>
      <c r="B31" s="154"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1" tint="0.34998626667073579"/>
  </sheetPr>
  <dimension ref="A1:AL201"/>
  <sheetViews>
    <sheetView zoomScaleNormal="100" workbookViewId="0"/>
  </sheetViews>
  <sheetFormatPr defaultColWidth="8.90625" defaultRowHeight="13.5" customHeight="1" x14ac:dyDescent="0.25"/>
  <cols>
    <col min="1" max="2" width="18.54296875" style="144" customWidth="1"/>
    <col min="3" max="3" width="17.36328125" style="144" customWidth="1"/>
    <col min="4" max="4" width="34.90625" style="144" customWidth="1"/>
    <col min="5" max="9" width="11.90625" style="144" customWidth="1"/>
    <col min="10" max="31" width="5.90625" style="144" customWidth="1"/>
    <col min="32" max="16384" width="8.90625" style="144"/>
  </cols>
  <sheetData>
    <row r="1" spans="1:29" ht="21" x14ac:dyDescent="0.25">
      <c r="A1" s="168" t="s">
        <v>874</v>
      </c>
      <c r="B1" s="169" t="s">
        <v>875</v>
      </c>
      <c r="C1" s="169" t="s">
        <v>876</v>
      </c>
      <c r="D1" s="169" t="s">
        <v>14</v>
      </c>
      <c r="E1" s="169" t="s">
        <v>877</v>
      </c>
      <c r="F1" s="169" t="s">
        <v>878</v>
      </c>
      <c r="G1" s="169" t="s">
        <v>879</v>
      </c>
      <c r="H1" s="169" t="s">
        <v>880</v>
      </c>
      <c r="I1" s="169" t="s">
        <v>881</v>
      </c>
      <c r="J1" s="170">
        <f>IF(ISERROR(VLOOKUP("Election Start Date:",parlvotes_lh!$A$1:$ZZ$1,3,FALSE))=TRUE,"",IF(VLOOKUP("Election Start Date:",parlvotes_lh!$A$1:$ZZ$1,3,FALSE)=0,"",VLOOKUP("Election Start Date:",parlvotes_lh!$A$1:$ZZ$1,3,FALSE)))</f>
        <v>34224</v>
      </c>
      <c r="K1" s="170">
        <f>IF(ISERROR(VLOOKUP("Election Start Date:",parlvotes_lh!$A$1:$ZZ$1,23,FALSE))=TRUE,"",IF(VLOOKUP("Election Start Date:",parlvotes_lh!$A$1:$ZZ$1,23,FALSE)=0,"",VLOOKUP("Election Start Date:",parlvotes_lh!$A$1:$ZZ$1,23,FALSE)))</f>
        <v>35688</v>
      </c>
      <c r="L1" s="170">
        <f>IF(ISERROR(VLOOKUP("Election Start Date:",parlvotes_lh!$A$1:$ZZ$1,43,FALSE))=TRUE,"",IF(VLOOKUP("Election Start Date:",parlvotes_lh!$A$1:$ZZ$1,43,FALSE)=0,"",VLOOKUP("Election Start Date:",parlvotes_lh!$A$1:$ZZ$1,43,FALSE)))</f>
        <v>37144</v>
      </c>
      <c r="M1" s="170">
        <f>IF(ISERROR(VLOOKUP("Election Start Date:",parlvotes_lh!$A$1:$ZZ$1,63,FALSE))=TRUE,"",IF(VLOOKUP("Election Start Date:",parlvotes_lh!$A$1:$ZZ$1,63,FALSE)=0,"",VLOOKUP("Election Start Date:",parlvotes_lh!$A$1:$ZZ$1,63,FALSE)))</f>
        <v>38607</v>
      </c>
      <c r="N1" s="170">
        <f>IF(ISERROR(VLOOKUP("Election Start Date:",parlvotes_lh!$A$1:$ZZ$1,83,FALSE))=TRUE,"",IF(VLOOKUP("Election Start Date:",parlvotes_lh!$A$1:$ZZ$1,83,FALSE)=0,"",VLOOKUP("Election Start Date:",parlvotes_lh!$A$1:$ZZ$1,83,FALSE)))</f>
        <v>40070</v>
      </c>
      <c r="O1" s="170">
        <f>IF(ISERROR(VLOOKUP("Election Start Date:",parlvotes_lh!$A$1:$ZZ$1,103,FALSE))=TRUE,"",IF(VLOOKUP("Election Start Date:",parlvotes_lh!$A$1:$ZZ$1,103,FALSE)=0,"",VLOOKUP("Election Start Date:",parlvotes_lh!$A$1:$ZZ$1,103,FALSE)))</f>
        <v>41536</v>
      </c>
      <c r="P1" s="170">
        <f>IF(ISERROR(VLOOKUP("Election Start Date:",parlvotes_lh!$A$1:$ZZ$1,123,FALSE))=TRUE,"",IF(VLOOKUP("Election Start Date:",parlvotes_lh!$A$1:$ZZ$1,123,FALSE)=0,"",VLOOKUP("Election Start Date:",parlvotes_lh!$A$1:$ZZ$1,123,FALSE)))</f>
        <v>42989</v>
      </c>
      <c r="Q1" s="170">
        <f>IF(ISERROR(VLOOKUP("Election Start Date:",parlvotes_lh!$A$1:$ZZ$1,143,FALSE))=TRUE,"",IF(VLOOKUP("Election Start Date:",parlvotes_lh!$A$1:$ZZ$1,143,FALSE)=0,"",VLOOKUP("Election Start Date:",parlvotes_lh!$A$1:$ZZ$1,143,FALSE)))</f>
        <v>44452</v>
      </c>
      <c r="R1" s="170" t="str">
        <f>IF(ISERROR(VLOOKUP("Election Start Date:",parlvotes_lh!$A$1:$ZZ$1,163,FALSE))=TRUE,"",IF(VLOOKUP("Election Start Date:",parlvotes_lh!$A$1:$ZZ$1,163,FALSE)=0,"",VLOOKUP("Election Start Date:",parlvotes_lh!$A$1:$ZZ$1,163,FALSE)))</f>
        <v/>
      </c>
      <c r="S1" s="170" t="str">
        <f>IF(ISERROR(VLOOKUP("Election Start Date:",parlvotes_lh!$A$1:$ZZ$1,183,FALSE))=TRUE,"",IF(VLOOKUP("Election Start Date:",parlvotes_lh!$A$1:$ZZ$1,183,FALSE)=0,"",VLOOKUP("Election Start Date:",parlvotes_lh!$A$1:$ZZ$1,183,FALSE)))</f>
        <v/>
      </c>
      <c r="T1" s="170" t="str">
        <f>IF(ISERROR(VLOOKUP("Election Start Date:",parlvotes_lh!$A$1:$ZZ$1,203,FALSE))=TRUE,"",IF(VLOOKUP("Election Start Date:",parlvotes_lh!$A$1:$ZZ$1,203,FALSE)=0,"",VLOOKUP("Election Start Date:",parlvotes_lh!$A$1:$ZZ$1,203,FALSE)))</f>
        <v/>
      </c>
      <c r="U1" s="170" t="str">
        <f>IF(ISERROR(VLOOKUP("Election Start Date:",parlvotes_lh!$A$1:$ZZ$1,223,FALSE))=TRUE,"",IF(VLOOKUP("Election Start Date:",parlvotes_lh!$A$1:$ZZ$1,223,FALSE)=0,"",VLOOKUP("Election Start Date:",parlvotes_lh!$A$1:$ZZ$1,223,FALSE)))</f>
        <v/>
      </c>
      <c r="V1" s="170" t="str">
        <f>IF(ISERROR(VLOOKUP("Election Start Date:",parlvotes_lh!$A$1:$ZZ$1,243,FALSE))=TRUE,"",IF(VLOOKUP("Election Start Date:",parlvotes_lh!$A$1:$ZZ$1,243,FALSE)=0,"",VLOOKUP("Election Start Date:",parlvotes_lh!$A$1:$ZZ$1,243,FALSE)))</f>
        <v/>
      </c>
      <c r="W1" s="170" t="str">
        <f>IF(ISERROR(VLOOKUP("Election Start Date:",parlvotes_lh!$A$1:$ZZ$1,263,FALSE))=TRUE,"",IF(VLOOKUP("Election Start Date:",parlvotes_lh!$A$1:$ZZ$1,263,FALSE)=0,"",VLOOKUP("Election Start Date:",parlvotes_lh!$A$1:$ZZ$1,263,FALSE)))</f>
        <v/>
      </c>
      <c r="X1" s="170" t="str">
        <f>IF(ISERROR(VLOOKUP("Election Start Date:",parlvotes_lh!$A$1:$ZZ$1,283,FALSE))=TRUE,"",IF(VLOOKUP("Election Start Date:",parlvotes_lh!$A$1:$ZZ$1,283,FALSE)=0,"",VLOOKUP("Election Start Date:",parlvotes_lh!$A$1:$ZZ$1,283,FALSE)))</f>
        <v/>
      </c>
      <c r="Y1" s="170" t="str">
        <f>IF(ISERROR(VLOOKUP("Election Start Date:",parlvotes_lh!$A$1:$ZZ$1,303,FALSE))=TRUE,"",IF(VLOOKUP("Election Start Date:",parlvotes_lh!$A$1:$ZZ$1,303,FALSE)=0,"",VLOOKUP("Election Start Date:",parlvotes_lh!$A$1:$ZZ$1,303,FALSE)))</f>
        <v/>
      </c>
      <c r="Z1" s="170" t="str">
        <f>IF(ISERROR(VLOOKUP("Election Start Date:",parlvotes_lh!$A$1:$ZZ$1,323,FALSE))=TRUE,"",IF(VLOOKUP("Election Start Date:",parlvotes_lh!$A$1:$ZZ$1,323,FALSE)=0,"",VLOOKUP("Election Start Date:",parlvotes_lh!$A$1:$ZZ$1,323,FALSE)))</f>
        <v/>
      </c>
      <c r="AA1" s="170" t="str">
        <f>IF(ISERROR(VLOOKUP("Election Start Date:",parlvotes_lh!$A$1:$ZZ$1,343,FALSE))=TRUE,"",IF(VLOOKUP("Election Start Date:",parlvotes_lh!$A$1:$ZZ$1,343,FALSE)=0,"",VLOOKUP("Election Start Date:",parlvotes_lh!$A$1:$ZZ$1,343,FALSE)))</f>
        <v/>
      </c>
      <c r="AB1" s="170" t="str">
        <f>IF(ISERROR(VLOOKUP("Election Start Date:",parlvotes_lh!$A$1:$ZZ$1,363,FALSE))=TRUE,"",IF(VLOOKUP("Election Start Date:",parlvotes_lh!$A$1:$ZZ$1,363,FALSE)=0,"",VLOOKUP("Election Start Date:",parlvotes_lh!$A$1:$ZZ$1,363,FALSE)))</f>
        <v/>
      </c>
      <c r="AC1" s="170" t="str">
        <f>IF(ISERROR(VLOOKUP("Election Start Date:",parlvotes_lh!$A$1:$ZZ$1,383,FALSE))=TRUE,"",IF(VLOOKUP("Election Start Date:",parlvotes_lh!$A$1:$ZZ$1,383,FALSE)=0,"",VLOOKUP("Election Start Date:",parlvotes_lh!$A$1:$ZZ$1,383,FALSE)))</f>
        <v/>
      </c>
    </row>
    <row r="2" spans="1:29" ht="13.5" customHeight="1" x14ac:dyDescent="0.25">
      <c r="A2" s="171" t="str">
        <f>IF(info_parties!A2="","",info_parties!A2)</f>
        <v>no_dna01</v>
      </c>
      <c r="B2" s="99" t="str">
        <f>IF(A2="","",MID(info_weblinks!$C$3,32,3))</f>
        <v>nor</v>
      </c>
      <c r="C2" s="99" t="str">
        <f>IF(info_parties!G2="","",info_parties!G2)</f>
        <v>Labour Party</v>
      </c>
      <c r="D2" s="99" t="str">
        <f>IF(info_parties!K2="","",info_parties!K2)</f>
        <v>Det Norske Arbeiderpati</v>
      </c>
      <c r="E2" s="99" t="str">
        <f>IF(info_parties!H2="","",info_parties!H2)</f>
        <v>DNA</v>
      </c>
      <c r="F2" s="172">
        <f t="shared" ref="F2:F65" si="0">IF(MAX(J2:AC2)=0,"",INDEX(J$1:AC$1,MATCH(TRUE,INDEX((J2:AC2&lt;&gt;""),0),0)))</f>
        <v>34224</v>
      </c>
      <c r="G2" s="173">
        <f t="shared" ref="G2:G65" si="1">IF(MAX(J2:AC2)=0,"",INDEX(J$1:AC$1,1,MATCH(LOOKUP(9.99+307,J2:AC2),J2:AC2,0)))</f>
        <v>44452</v>
      </c>
      <c r="H2" s="174">
        <f t="shared" ref="H2:H65" si="2">IF(MAX(J2:AC2)=0,"",MAX(J2:AC2))</f>
        <v>0.36910756477896173</v>
      </c>
      <c r="I2" s="175">
        <f t="shared" ref="I2:I65" si="3">IF(H2="","",INDEX(J$1:AC$1,1,MATCH(H2,J2:AC2,0)))</f>
        <v>34224</v>
      </c>
      <c r="J2" s="176">
        <f>IF(ISERROR(VLOOKUP($A2,parlvotes_lh!$A$11:$ZZ$200,6,FALSE))=TRUE,"",IF(VLOOKUP($A2,parlvotes_lh!$A$11:$ZZ$200,6,FALSE)=0,"",VLOOKUP($A2,parlvotes_lh!$A$11:$ZZ$200,6,FALSE)))</f>
        <v>0.36910756477896173</v>
      </c>
      <c r="K2" s="176">
        <f>IF(ISERROR(VLOOKUP($A2,parlvotes_lh!$A$11:$ZZ$200,26,FALSE))=TRUE,"",IF(VLOOKUP($A2,parlvotes_lh!$A$11:$ZZ$200,26,FALSE)=0,"",VLOOKUP($A2,parlvotes_lh!$A$11:$ZZ$200,26,FALSE)))</f>
        <v>0.34997122857283275</v>
      </c>
      <c r="L2" s="176">
        <f>IF(ISERROR(VLOOKUP($A2,parlvotes_lh!$A$11:$ZZ$200,46,FALSE))=TRUE,"",IF(VLOOKUP($A2,parlvotes_lh!$A$11:$ZZ$200,46,FALSE)=0,"",VLOOKUP($A2,parlvotes_lh!$A$11:$ZZ$200,46,FALSE)))</f>
        <v>0.24293248526857586</v>
      </c>
      <c r="M2" s="176">
        <f>IF(ISERROR(VLOOKUP($A2,parlvotes_lh!$A$11:$ZZ$200,66,FALSE))=TRUE,"",IF(VLOOKUP($A2,parlvotes_lh!$A$11:$ZZ$200,66,FALSE)=0,"",VLOOKUP($A2,parlvotes_lh!$A$11:$ZZ$200,66,FALSE)))</f>
        <v>0.32690296608033392</v>
      </c>
      <c r="N2" s="176">
        <f>IF(ISERROR(VLOOKUP($A2,parlvotes_lh!$A$11:$ZZ$200,86,FALSE))=TRUE,"",IF(VLOOKUP($A2,parlvotes_lh!$A$11:$ZZ$200,86,FALSE)=0,"",VLOOKUP($A2,parlvotes_lh!$A$11:$ZZ$200,86,FALSE)))</f>
        <v>0.35399999999999998</v>
      </c>
      <c r="O2" s="176">
        <f>IF(ISERROR(VLOOKUP($A2,parlvotes_lh!$A$11:$ZZ$200,106,FALSE))=TRUE,"",IF(VLOOKUP($A2,parlvotes_lh!$A$11:$ZZ$200,106,FALSE)=0,"",VLOOKUP($A2,parlvotes_lh!$A$11:$ZZ$200,106,FALSE)))</f>
        <v>0.30844956992636879</v>
      </c>
      <c r="P2" s="176">
        <f>IF(ISERROR(VLOOKUP($A2,parlvotes_lh!$A$11:$ZZ$200,126,FALSE))=TRUE,"",IF(VLOOKUP($A2,parlvotes_lh!$A$11:$ZZ$200,126,FALSE)=0,"",VLOOKUP($A2,parlvotes_lh!$A$11:$ZZ$200,126,FALSE)))</f>
        <v>0.27365626225726347</v>
      </c>
      <c r="Q2" s="177">
        <f>IF(ISERROR(VLOOKUP($A2,parlvotes_lh!$A$11:$ZZ$200,146,FALSE))=TRUE,"",IF(VLOOKUP($A2,parlvotes_lh!$A$11:$ZZ$200,146,FALSE)=0,"",VLOOKUP($A2,parlvotes_lh!$A$11:$ZZ$200,146,FALSE)))</f>
        <v>0.26117259860391273</v>
      </c>
      <c r="R2" s="177" t="str">
        <f>IF(ISERROR(VLOOKUP($A2,parlvotes_lh!$A$11:$ZZ$200,166,FALSE))=TRUE,"",IF(VLOOKUP($A2,parlvotes_lh!$A$11:$ZZ$200,166,FALSE)=0,"",VLOOKUP($A2,parlvotes_lh!$A$11:$ZZ$200,166,FALSE)))</f>
        <v/>
      </c>
      <c r="S2" s="177" t="str">
        <f>IF(ISERROR(VLOOKUP($A2,parlvotes_lh!$A$11:$ZZ$200,186,FALSE))=TRUE,"",IF(VLOOKUP($A2,parlvotes_lh!$A$11:$ZZ$200,186,FALSE)=0,"",VLOOKUP($A2,parlvotes_lh!$A$11:$ZZ$200,186,FALSE)))</f>
        <v/>
      </c>
      <c r="T2" s="177" t="str">
        <f>IF(ISERROR(VLOOKUP($A2,parlvotes_lh!$A$11:$ZZ$200,206,FALSE))=TRUE,"",IF(VLOOKUP($A2,parlvotes_lh!$A$11:$ZZ$200,206,FALSE)=0,"",VLOOKUP($A2,parlvotes_lh!$A$11:$ZZ$200,206,FALSE)))</f>
        <v/>
      </c>
      <c r="U2" s="177" t="str">
        <f>IF(ISERROR(VLOOKUP($A2,parlvotes_lh!$A$11:$ZZ$200,226,FALSE))=TRUE,"",IF(VLOOKUP($A2,parlvotes_lh!$A$11:$ZZ$200,226,FALSE)=0,"",VLOOKUP($A2,parlvotes_lh!$A$11:$ZZ$200,226,FALSE)))</f>
        <v/>
      </c>
      <c r="V2" s="177" t="str">
        <f>IF(ISERROR(VLOOKUP($A2,parlvotes_lh!$A$11:$ZZ$200,246,FALSE))=TRUE,"",IF(VLOOKUP($A2,parlvotes_lh!$A$11:$ZZ$200,246,FALSE)=0,"",VLOOKUP($A2,parlvotes_lh!$A$11:$ZZ$200,246,FALSE)))</f>
        <v/>
      </c>
      <c r="W2" s="177" t="str">
        <f>IF(ISERROR(VLOOKUP($A2,parlvotes_lh!$A$11:$ZZ$200,266,FALSE))=TRUE,"",IF(VLOOKUP($A2,parlvotes_lh!$A$11:$ZZ$200,266,FALSE)=0,"",VLOOKUP($A2,parlvotes_lh!$A$11:$ZZ$200,266,FALSE)))</f>
        <v/>
      </c>
      <c r="X2" s="177" t="str">
        <f>IF(ISERROR(VLOOKUP($A2,parlvotes_lh!$A$11:$ZZ$200,286,FALSE))=TRUE,"",IF(VLOOKUP($A2,parlvotes_lh!$A$11:$ZZ$200,286,FALSE)=0,"",VLOOKUP($A2,parlvotes_lh!$A$11:$ZZ$200,286,FALSE)))</f>
        <v/>
      </c>
      <c r="Y2" s="177" t="str">
        <f>IF(ISERROR(VLOOKUP($A2,parlvotes_lh!$A$11:$ZZ$200,306,FALSE))=TRUE,"",IF(VLOOKUP($A2,parlvotes_lh!$A$11:$ZZ$200,306,FALSE)=0,"",VLOOKUP($A2,parlvotes_lh!$A$11:$ZZ$200,306,FALSE)))</f>
        <v/>
      </c>
      <c r="Z2" s="177" t="str">
        <f>IF(ISERROR(VLOOKUP($A2,parlvotes_lh!$A$11:$ZZ$200,326,FALSE))=TRUE,"",IF(VLOOKUP($A2,parlvotes_lh!$A$11:$ZZ$200,326,FALSE)=0,"",VLOOKUP($A2,parlvotes_lh!$A$11:$ZZ$200,326,FALSE)))</f>
        <v/>
      </c>
      <c r="AA2" s="177" t="str">
        <f>IF(ISERROR(VLOOKUP($A2,parlvotes_lh!$A$11:$ZZ$200,346,FALSE))=TRUE,"",IF(VLOOKUP($A2,parlvotes_lh!$A$11:$ZZ$200,346,FALSE)=0,"",VLOOKUP($A2,parlvotes_lh!$A$11:$ZZ$200,346,FALSE)))</f>
        <v/>
      </c>
      <c r="AB2" s="177" t="str">
        <f>IF(ISERROR(VLOOKUP($A2,parlvotes_lh!$A$11:$ZZ$200,366,FALSE))=TRUE,"",IF(VLOOKUP($A2,parlvotes_lh!$A$11:$ZZ$200,366,FALSE)=0,"",VLOOKUP($A2,parlvotes_lh!$A$11:$ZZ$200,366,FALSE)))</f>
        <v/>
      </c>
      <c r="AC2" s="177" t="str">
        <f>IF(ISERROR(VLOOKUP($A2,parlvotes_lh!$A$11:$ZZ$200,386,FALSE))=TRUE,"",IF(VLOOKUP($A2,parlvotes_lh!$A$11:$ZZ$200,386,FALSE)=0,"",VLOOKUP($A2,parlvotes_lh!$A$11:$ZZ$200,386,FALSE)))</f>
        <v/>
      </c>
    </row>
    <row r="3" spans="1:29" ht="13.5" customHeight="1" x14ac:dyDescent="0.25">
      <c r="A3" s="171" t="str">
        <f>IF(info_parties!A3="","",info_parties!A3)</f>
        <v>no_krf01</v>
      </c>
      <c r="B3" s="99" t="str">
        <f>IF(A3="","",MID(info_weblinks!$C$3,32,3))</f>
        <v>nor</v>
      </c>
      <c r="C3" s="99" t="str">
        <f>IF(info_parties!G3="","",info_parties!G3)</f>
        <v>Christian People's Party</v>
      </c>
      <c r="D3" s="99" t="str">
        <f>IF(info_parties!K3="","",info_parties!K3)</f>
        <v>Kristelig Folkeparti</v>
      </c>
      <c r="E3" s="99" t="str">
        <f>IF(info_parties!H3="","",info_parties!H3)</f>
        <v>KRF</v>
      </c>
      <c r="F3" s="172">
        <f t="shared" si="0"/>
        <v>34224</v>
      </c>
      <c r="G3" s="173">
        <f t="shared" si="1"/>
        <v>44452</v>
      </c>
      <c r="H3" s="174">
        <f t="shared" si="2"/>
        <v>0.13663312773468836</v>
      </c>
      <c r="I3" s="175">
        <f t="shared" si="3"/>
        <v>35688</v>
      </c>
      <c r="J3" s="176">
        <f>IF(ISERROR(VLOOKUP($A3,parlvotes_lh!$A$11:$ZZ$200,6,FALSE))=TRUE,"",IF(VLOOKUP($A3,parlvotes_lh!$A$11:$ZZ$200,6,FALSE)=0,"",VLOOKUP($A3,parlvotes_lh!$A$11:$ZZ$200,6,FALSE)))</f>
        <v>7.8752646785128375E-2</v>
      </c>
      <c r="K3" s="176">
        <f>IF(ISERROR(VLOOKUP($A3,parlvotes_lh!$A$11:$ZZ$200,26,FALSE))=TRUE,"",IF(VLOOKUP($A3,parlvotes_lh!$A$11:$ZZ$200,26,FALSE)=0,"",VLOOKUP($A3,parlvotes_lh!$A$11:$ZZ$200,26,FALSE)))</f>
        <v>0.13663312773468836</v>
      </c>
      <c r="L3" s="176">
        <f>IF(ISERROR(VLOOKUP($A3,parlvotes_lh!$A$11:$ZZ$200,46,FALSE))=TRUE,"",IF(VLOOKUP($A3,parlvotes_lh!$A$11:$ZZ$200,46,FALSE)=0,"",VLOOKUP($A3,parlvotes_lh!$A$11:$ZZ$200,46,FALSE)))</f>
        <v>0.12405286658048552</v>
      </c>
      <c r="M3" s="176">
        <f>IF(ISERROR(VLOOKUP($A3,parlvotes_lh!$A$11:$ZZ$200,66,FALSE))=TRUE,"",IF(VLOOKUP($A3,parlvotes_lh!$A$11:$ZZ$200,66,FALSE)=0,"",VLOOKUP($A3,parlvotes_lh!$A$11:$ZZ$200,66,FALSE)))</f>
        <v>6.7804081700725063E-2</v>
      </c>
      <c r="N3" s="176">
        <f>IF(ISERROR(VLOOKUP($A3,parlvotes_lh!$A$11:$ZZ$200,86,FALSE))=TRUE,"",IF(VLOOKUP($A3,parlvotes_lh!$A$11:$ZZ$200,86,FALSE)=0,"",VLOOKUP($A3,parlvotes_lh!$A$11:$ZZ$200,86,FALSE)))</f>
        <v>5.5E-2</v>
      </c>
      <c r="O3" s="176">
        <f>IF(ISERROR(VLOOKUP($A3,parlvotes_lh!$A$11:$ZZ$200,106,FALSE))=TRUE,"",IF(VLOOKUP($A3,parlvotes_lh!$A$11:$ZZ$200,106,FALSE)=0,"",VLOOKUP($A3,parlvotes_lh!$A$11:$ZZ$200,106,FALSE)))</f>
        <v>5.5878895327475843E-2</v>
      </c>
      <c r="P3" s="176">
        <f>IF(ISERROR(VLOOKUP($A3,parlvotes_lh!$A$11:$ZZ$200,126,FALSE))=TRUE,"",IF(VLOOKUP($A3,parlvotes_lh!$A$11:$ZZ$200,126,FALSE)=0,"",VLOOKUP($A3,parlvotes_lh!$A$11:$ZZ$200,126,FALSE)))</f>
        <v>4.1955545168912776E-2</v>
      </c>
      <c r="Q3" s="177">
        <f>IF(ISERROR(VLOOKUP($A3,parlvotes_lh!$A$11:$ZZ$200,146,FALSE))=TRUE,"",IF(VLOOKUP($A3,parlvotes_lh!$A$11:$ZZ$200,146,FALSE)=0,"",VLOOKUP($A3,parlvotes_lh!$A$11:$ZZ$200,146,FALSE)))</f>
        <v>3.7787303727322252E-2</v>
      </c>
      <c r="R3" s="177" t="str">
        <f>IF(ISERROR(VLOOKUP($A3,parlvotes_lh!$A$11:$ZZ$200,166,FALSE))=TRUE,"",IF(VLOOKUP($A3,parlvotes_lh!$A$11:$ZZ$200,166,FALSE)=0,"",VLOOKUP($A3,parlvotes_lh!$A$11:$ZZ$200,166,FALSE)))</f>
        <v/>
      </c>
      <c r="S3" s="177" t="str">
        <f>IF(ISERROR(VLOOKUP($A3,parlvotes_lh!$A$11:$ZZ$200,186,FALSE))=TRUE,"",IF(VLOOKUP($A3,parlvotes_lh!$A$11:$ZZ$200,186,FALSE)=0,"",VLOOKUP($A3,parlvotes_lh!$A$11:$ZZ$200,186,FALSE)))</f>
        <v/>
      </c>
      <c r="T3" s="177" t="str">
        <f>IF(ISERROR(VLOOKUP($A3,parlvotes_lh!$A$11:$ZZ$200,206,FALSE))=TRUE,"",IF(VLOOKUP($A3,parlvotes_lh!$A$11:$ZZ$200,206,FALSE)=0,"",VLOOKUP($A3,parlvotes_lh!$A$11:$ZZ$200,206,FALSE)))</f>
        <v/>
      </c>
      <c r="U3" s="177" t="str">
        <f>IF(ISERROR(VLOOKUP($A3,parlvotes_lh!$A$11:$ZZ$200,226,FALSE))=TRUE,"",IF(VLOOKUP($A3,parlvotes_lh!$A$11:$ZZ$200,226,FALSE)=0,"",VLOOKUP($A3,parlvotes_lh!$A$11:$ZZ$200,226,FALSE)))</f>
        <v/>
      </c>
      <c r="V3" s="177" t="str">
        <f>IF(ISERROR(VLOOKUP($A3,parlvotes_lh!$A$11:$ZZ$200,246,FALSE))=TRUE,"",IF(VLOOKUP($A3,parlvotes_lh!$A$11:$ZZ$200,246,FALSE)=0,"",VLOOKUP($A3,parlvotes_lh!$A$11:$ZZ$200,246,FALSE)))</f>
        <v/>
      </c>
      <c r="W3" s="177" t="str">
        <f>IF(ISERROR(VLOOKUP($A3,parlvotes_lh!$A$11:$ZZ$200,266,FALSE))=TRUE,"",IF(VLOOKUP($A3,parlvotes_lh!$A$11:$ZZ$200,266,FALSE)=0,"",VLOOKUP($A3,parlvotes_lh!$A$11:$ZZ$200,266,FALSE)))</f>
        <v/>
      </c>
      <c r="X3" s="177" t="str">
        <f>IF(ISERROR(VLOOKUP($A3,parlvotes_lh!$A$11:$ZZ$200,286,FALSE))=TRUE,"",IF(VLOOKUP($A3,parlvotes_lh!$A$11:$ZZ$200,286,FALSE)=0,"",VLOOKUP($A3,parlvotes_lh!$A$11:$ZZ$200,286,FALSE)))</f>
        <v/>
      </c>
      <c r="Y3" s="177" t="str">
        <f>IF(ISERROR(VLOOKUP($A3,parlvotes_lh!$A$11:$ZZ$200,306,FALSE))=TRUE,"",IF(VLOOKUP($A3,parlvotes_lh!$A$11:$ZZ$200,306,FALSE)=0,"",VLOOKUP($A3,parlvotes_lh!$A$11:$ZZ$200,306,FALSE)))</f>
        <v/>
      </c>
      <c r="Z3" s="177" t="str">
        <f>IF(ISERROR(VLOOKUP($A3,parlvotes_lh!$A$11:$ZZ$200,326,FALSE))=TRUE,"",IF(VLOOKUP($A3,parlvotes_lh!$A$11:$ZZ$200,326,FALSE)=0,"",VLOOKUP($A3,parlvotes_lh!$A$11:$ZZ$200,326,FALSE)))</f>
        <v/>
      </c>
      <c r="AA3" s="177" t="str">
        <f>IF(ISERROR(VLOOKUP($A3,parlvotes_lh!$A$11:$ZZ$200,346,FALSE))=TRUE,"",IF(VLOOKUP($A3,parlvotes_lh!$A$11:$ZZ$200,346,FALSE)=0,"",VLOOKUP($A3,parlvotes_lh!$A$11:$ZZ$200,346,FALSE)))</f>
        <v/>
      </c>
      <c r="AB3" s="177" t="str">
        <f>IF(ISERROR(VLOOKUP($A3,parlvotes_lh!$A$11:$ZZ$200,366,FALSE))=TRUE,"",IF(VLOOKUP($A3,parlvotes_lh!$A$11:$ZZ$200,366,FALSE)=0,"",VLOOKUP($A3,parlvotes_lh!$A$11:$ZZ$200,366,FALSE)))</f>
        <v/>
      </c>
      <c r="AC3" s="177" t="str">
        <f>IF(ISERROR(VLOOKUP($A3,parlvotes_lh!$A$11:$ZZ$200,386,FALSE))=TRUE,"",IF(VLOOKUP($A3,parlvotes_lh!$A$11:$ZZ$200,386,FALSE)=0,"",VLOOKUP($A3,parlvotes_lh!$A$11:$ZZ$200,386,FALSE)))</f>
        <v/>
      </c>
    </row>
    <row r="4" spans="1:29" ht="13.5" customHeight="1" x14ac:dyDescent="0.25">
      <c r="A4" s="171" t="str">
        <f>IF(info_parties!A4="","",info_parties!A4)</f>
        <v>no_sp01</v>
      </c>
      <c r="B4" s="99" t="str">
        <f>IF(A4="","",MID(info_weblinks!$C$3,32,3))</f>
        <v>nor</v>
      </c>
      <c r="C4" s="99" t="str">
        <f>IF(info_parties!G4="","",info_parties!G4)</f>
        <v>Centre Party</v>
      </c>
      <c r="D4" s="99" t="str">
        <f>IF(info_parties!K4="","",info_parties!K4)</f>
        <v>Senterpartiet</v>
      </c>
      <c r="E4" s="99" t="str">
        <f>IF(info_parties!H4="","",info_parties!H4)</f>
        <v>SP</v>
      </c>
      <c r="F4" s="172">
        <f t="shared" si="0"/>
        <v>34224</v>
      </c>
      <c r="G4" s="173">
        <f t="shared" si="1"/>
        <v>44452</v>
      </c>
      <c r="H4" s="174">
        <f t="shared" si="2"/>
        <v>0.16742304572515515</v>
      </c>
      <c r="I4" s="175">
        <f t="shared" si="3"/>
        <v>34224</v>
      </c>
      <c r="J4" s="176">
        <f>IF(ISERROR(VLOOKUP($A4,parlvotes_lh!$A$11:$ZZ$200,6,FALSE))=TRUE,"",IF(VLOOKUP($A4,parlvotes_lh!$A$11:$ZZ$200,6,FALSE)=0,"",VLOOKUP($A4,parlvotes_lh!$A$11:$ZZ$200,6,FALSE)))</f>
        <v>0.16742304572515515</v>
      </c>
      <c r="K4" s="176">
        <f>IF(ISERROR(VLOOKUP($A4,parlvotes_lh!$A$11:$ZZ$200,26,FALSE))=TRUE,"",IF(VLOOKUP($A4,parlvotes_lh!$A$11:$ZZ$200,26,FALSE)=0,"",VLOOKUP($A4,parlvotes_lh!$A$11:$ZZ$200,26,FALSE)))</f>
        <v>7.926131537469995E-2</v>
      </c>
      <c r="L4" s="176">
        <f>IF(ISERROR(VLOOKUP($A4,parlvotes_lh!$A$11:$ZZ$200,46,FALSE))=TRUE,"",IF(VLOOKUP($A4,parlvotes_lh!$A$11:$ZZ$200,46,FALSE)=0,"",VLOOKUP($A4,parlvotes_lh!$A$11:$ZZ$200,46,FALSE)))</f>
        <v>5.5629267751068676E-2</v>
      </c>
      <c r="M4" s="176">
        <f>IF(ISERROR(VLOOKUP($A4,parlvotes_lh!$A$11:$ZZ$200,66,FALSE))=TRUE,"",IF(VLOOKUP($A4,parlvotes_lh!$A$11:$ZZ$200,66,FALSE)=0,"",VLOOKUP($A4,parlvotes_lh!$A$11:$ZZ$200,66,FALSE)))</f>
        <v>6.4839252189793056E-2</v>
      </c>
      <c r="N4" s="176">
        <f>IF(ISERROR(VLOOKUP($A4,parlvotes_lh!$A$11:$ZZ$200,86,FALSE))=TRUE,"",IF(VLOOKUP($A4,parlvotes_lh!$A$11:$ZZ$200,86,FALSE)=0,"",VLOOKUP($A4,parlvotes_lh!$A$11:$ZZ$200,86,FALSE)))</f>
        <v>6.2000000000000006E-2</v>
      </c>
      <c r="O4" s="176">
        <f>IF(ISERROR(VLOOKUP($A4,parlvotes_lh!$A$11:$ZZ$200,106,FALSE))=TRUE,"",IF(VLOOKUP($A4,parlvotes_lh!$A$11:$ZZ$200,106,FALSE)=0,"",VLOOKUP($A4,parlvotes_lh!$A$11:$ZZ$200,106,FALSE)))</f>
        <v>5.4779822187807872E-2</v>
      </c>
      <c r="P4" s="176">
        <f>IF(ISERROR(VLOOKUP($A4,parlvotes_lh!$A$11:$ZZ$200,126,FALSE))=TRUE,"",IF(VLOOKUP($A4,parlvotes_lh!$A$11:$ZZ$200,126,FALSE)=0,"",VLOOKUP($A4,parlvotes_lh!$A$11:$ZZ$200,126,FALSE)))</f>
        <v>0.10318890433218671</v>
      </c>
      <c r="Q4" s="177">
        <f>IF(ISERROR(VLOOKUP($A4,parlvotes_lh!$A$11:$ZZ$200,146,FALSE))=TRUE,"",IF(VLOOKUP($A4,parlvotes_lh!$A$11:$ZZ$200,146,FALSE)=0,"",VLOOKUP($A4,parlvotes_lh!$A$11:$ZZ$200,146,FALSE)))</f>
        <v>0.13434155929970268</v>
      </c>
      <c r="R4" s="177" t="str">
        <f>IF(ISERROR(VLOOKUP($A4,parlvotes_lh!$A$11:$ZZ$200,166,FALSE))=TRUE,"",IF(VLOOKUP($A4,parlvotes_lh!$A$11:$ZZ$200,166,FALSE)=0,"",VLOOKUP($A4,parlvotes_lh!$A$11:$ZZ$200,166,FALSE)))</f>
        <v/>
      </c>
      <c r="S4" s="177" t="str">
        <f>IF(ISERROR(VLOOKUP($A4,parlvotes_lh!$A$11:$ZZ$200,186,FALSE))=TRUE,"",IF(VLOOKUP($A4,parlvotes_lh!$A$11:$ZZ$200,186,FALSE)=0,"",VLOOKUP($A4,parlvotes_lh!$A$11:$ZZ$200,186,FALSE)))</f>
        <v/>
      </c>
      <c r="T4" s="177" t="str">
        <f>IF(ISERROR(VLOOKUP($A4,parlvotes_lh!$A$11:$ZZ$200,206,FALSE))=TRUE,"",IF(VLOOKUP($A4,parlvotes_lh!$A$11:$ZZ$200,206,FALSE)=0,"",VLOOKUP($A4,parlvotes_lh!$A$11:$ZZ$200,206,FALSE)))</f>
        <v/>
      </c>
      <c r="U4" s="177" t="str">
        <f>IF(ISERROR(VLOOKUP($A4,parlvotes_lh!$A$11:$ZZ$200,226,FALSE))=TRUE,"",IF(VLOOKUP($A4,parlvotes_lh!$A$11:$ZZ$200,226,FALSE)=0,"",VLOOKUP($A4,parlvotes_lh!$A$11:$ZZ$200,226,FALSE)))</f>
        <v/>
      </c>
      <c r="V4" s="177" t="str">
        <f>IF(ISERROR(VLOOKUP($A4,parlvotes_lh!$A$11:$ZZ$200,246,FALSE))=TRUE,"",IF(VLOOKUP($A4,parlvotes_lh!$A$11:$ZZ$200,246,FALSE)=0,"",VLOOKUP($A4,parlvotes_lh!$A$11:$ZZ$200,246,FALSE)))</f>
        <v/>
      </c>
      <c r="W4" s="177" t="str">
        <f>IF(ISERROR(VLOOKUP($A4,parlvotes_lh!$A$11:$ZZ$200,266,FALSE))=TRUE,"",IF(VLOOKUP($A4,parlvotes_lh!$A$11:$ZZ$200,266,FALSE)=0,"",VLOOKUP($A4,parlvotes_lh!$A$11:$ZZ$200,266,FALSE)))</f>
        <v/>
      </c>
      <c r="X4" s="177" t="str">
        <f>IF(ISERROR(VLOOKUP($A4,parlvotes_lh!$A$11:$ZZ$200,286,FALSE))=TRUE,"",IF(VLOOKUP($A4,parlvotes_lh!$A$11:$ZZ$200,286,FALSE)=0,"",VLOOKUP($A4,parlvotes_lh!$A$11:$ZZ$200,286,FALSE)))</f>
        <v/>
      </c>
      <c r="Y4" s="177" t="str">
        <f>IF(ISERROR(VLOOKUP($A4,parlvotes_lh!$A$11:$ZZ$200,306,FALSE))=TRUE,"",IF(VLOOKUP($A4,parlvotes_lh!$A$11:$ZZ$200,306,FALSE)=0,"",VLOOKUP($A4,parlvotes_lh!$A$11:$ZZ$200,306,FALSE)))</f>
        <v/>
      </c>
      <c r="Z4" s="177" t="str">
        <f>IF(ISERROR(VLOOKUP($A4,parlvotes_lh!$A$11:$ZZ$200,326,FALSE))=TRUE,"",IF(VLOOKUP($A4,parlvotes_lh!$A$11:$ZZ$200,326,FALSE)=0,"",VLOOKUP($A4,parlvotes_lh!$A$11:$ZZ$200,326,FALSE)))</f>
        <v/>
      </c>
      <c r="AA4" s="177" t="str">
        <f>IF(ISERROR(VLOOKUP($A4,parlvotes_lh!$A$11:$ZZ$200,346,FALSE))=TRUE,"",IF(VLOOKUP($A4,parlvotes_lh!$A$11:$ZZ$200,346,FALSE)=0,"",VLOOKUP($A4,parlvotes_lh!$A$11:$ZZ$200,346,FALSE)))</f>
        <v/>
      </c>
      <c r="AB4" s="177" t="str">
        <f>IF(ISERROR(VLOOKUP($A4,parlvotes_lh!$A$11:$ZZ$200,366,FALSE))=TRUE,"",IF(VLOOKUP($A4,parlvotes_lh!$A$11:$ZZ$200,366,FALSE)=0,"",VLOOKUP($A4,parlvotes_lh!$A$11:$ZZ$200,366,FALSE)))</f>
        <v/>
      </c>
      <c r="AC4" s="177" t="str">
        <f>IF(ISERROR(VLOOKUP($A4,parlvotes_lh!$A$11:$ZZ$200,386,FALSE))=TRUE,"",IF(VLOOKUP($A4,parlvotes_lh!$A$11:$ZZ$200,386,FALSE)=0,"",VLOOKUP($A4,parlvotes_lh!$A$11:$ZZ$200,386,FALSE)))</f>
        <v/>
      </c>
    </row>
    <row r="5" spans="1:29" ht="13.5" customHeight="1" x14ac:dyDescent="0.25">
      <c r="A5" s="171" t="str">
        <f>IF(info_parties!A5="","",info_parties!A5)</f>
        <v>no_v01</v>
      </c>
      <c r="B5" s="99" t="str">
        <f>IF(A5="","",MID(info_weblinks!$C$3,32,3))</f>
        <v>nor</v>
      </c>
      <c r="C5" s="99" t="str">
        <f>IF(info_parties!G5="","",info_parties!G5)</f>
        <v>Liberal Party</v>
      </c>
      <c r="D5" s="99" t="str">
        <f>IF(info_parties!K5="","",info_parties!K5)</f>
        <v>Venstre</v>
      </c>
      <c r="E5" s="99" t="str">
        <f>IF(info_parties!H5="","",info_parties!H5)</f>
        <v>V</v>
      </c>
      <c r="F5" s="172">
        <f t="shared" si="0"/>
        <v>34224</v>
      </c>
      <c r="G5" s="173">
        <f t="shared" si="1"/>
        <v>44452</v>
      </c>
      <c r="H5" s="174">
        <f t="shared" si="2"/>
        <v>5.9172645031977479E-2</v>
      </c>
      <c r="I5" s="175">
        <f t="shared" si="3"/>
        <v>38607</v>
      </c>
      <c r="J5" s="176">
        <f>IF(ISERROR(VLOOKUP($A5,parlvotes_lh!$A$11:$ZZ$200,6,FALSE))=TRUE,"",IF(VLOOKUP($A5,parlvotes_lh!$A$11:$ZZ$200,6,FALSE)=0,"",VLOOKUP($A5,parlvotes_lh!$A$11:$ZZ$200,6,FALSE)))</f>
        <v>3.6144128087137468E-2</v>
      </c>
      <c r="K5" s="176">
        <f>IF(ISERROR(VLOOKUP($A5,parlvotes_lh!$A$11:$ZZ$200,26,FALSE))=TRUE,"",IF(VLOOKUP($A5,parlvotes_lh!$A$11:$ZZ$200,26,FALSE)=0,"",VLOOKUP($A5,parlvotes_lh!$A$11:$ZZ$200,26,FALSE)))</f>
        <v>4.453166811201005E-2</v>
      </c>
      <c r="L5" s="176">
        <f>IF(ISERROR(VLOOKUP($A5,parlvotes_lh!$A$11:$ZZ$200,46,FALSE))=TRUE,"",IF(VLOOKUP($A5,parlvotes_lh!$A$11:$ZZ$200,46,FALSE)=0,"",VLOOKUP($A5,parlvotes_lh!$A$11:$ZZ$200,46,FALSE)))</f>
        <v>3.9053540696798346E-2</v>
      </c>
      <c r="M5" s="176">
        <f>IF(ISERROR(VLOOKUP($A5,parlvotes_lh!$A$11:$ZZ$200,66,FALSE))=TRUE,"",IF(VLOOKUP($A5,parlvotes_lh!$A$11:$ZZ$200,66,FALSE)=0,"",VLOOKUP($A5,parlvotes_lh!$A$11:$ZZ$200,66,FALSE)))</f>
        <v>5.9172645031977479E-2</v>
      </c>
      <c r="N5" s="176">
        <f>IF(ISERROR(VLOOKUP($A5,parlvotes_lh!$A$11:$ZZ$200,86,FALSE))=TRUE,"",IF(VLOOKUP($A5,parlvotes_lh!$A$11:$ZZ$200,86,FALSE)=0,"",VLOOKUP($A5,parlvotes_lh!$A$11:$ZZ$200,86,FALSE)))</f>
        <v>3.9E-2</v>
      </c>
      <c r="O5" s="176">
        <f>IF(ISERROR(VLOOKUP($A5,parlvotes_lh!$A$11:$ZZ$200,106,FALSE))=TRUE,"",IF(VLOOKUP($A5,parlvotes_lh!$A$11:$ZZ$200,106,FALSE)=0,"",VLOOKUP($A5,parlvotes_lh!$A$11:$ZZ$200,106,FALSE)))</f>
        <v>5.2283018561889064E-2</v>
      </c>
      <c r="P5" s="176">
        <f>IF(ISERROR(VLOOKUP($A5,parlvotes_lh!$A$11:$ZZ$200,126,FALSE))=TRUE,"",IF(VLOOKUP($A5,parlvotes_lh!$A$11:$ZZ$200,126,FALSE)=0,"",VLOOKUP($A5,parlvotes_lh!$A$11:$ZZ$200,126,FALSE)))</f>
        <v>4.3702482817622852E-2</v>
      </c>
      <c r="Q5" s="177">
        <f>IF(ISERROR(VLOOKUP($A5,parlvotes_lh!$A$11:$ZZ$200,146,FALSE))=TRUE,"",IF(VLOOKUP($A5,parlvotes_lh!$A$11:$ZZ$200,146,FALSE)=0,"",VLOOKUP($A5,parlvotes_lh!$A$11:$ZZ$200,146,FALSE)))</f>
        <v>4.5818239281806526E-2</v>
      </c>
      <c r="R5" s="177" t="str">
        <f>IF(ISERROR(VLOOKUP($A5,parlvotes_lh!$A$11:$ZZ$200,166,FALSE))=TRUE,"",IF(VLOOKUP($A5,parlvotes_lh!$A$11:$ZZ$200,166,FALSE)=0,"",VLOOKUP($A5,parlvotes_lh!$A$11:$ZZ$200,166,FALSE)))</f>
        <v/>
      </c>
      <c r="S5" s="177" t="str">
        <f>IF(ISERROR(VLOOKUP($A5,parlvotes_lh!$A$11:$ZZ$200,186,FALSE))=TRUE,"",IF(VLOOKUP($A5,parlvotes_lh!$A$11:$ZZ$200,186,FALSE)=0,"",VLOOKUP($A5,parlvotes_lh!$A$11:$ZZ$200,186,FALSE)))</f>
        <v/>
      </c>
      <c r="T5" s="177" t="str">
        <f>IF(ISERROR(VLOOKUP($A5,parlvotes_lh!$A$11:$ZZ$200,206,FALSE))=TRUE,"",IF(VLOOKUP($A5,parlvotes_lh!$A$11:$ZZ$200,206,FALSE)=0,"",VLOOKUP($A5,parlvotes_lh!$A$11:$ZZ$200,206,FALSE)))</f>
        <v/>
      </c>
      <c r="U5" s="177" t="str">
        <f>IF(ISERROR(VLOOKUP($A5,parlvotes_lh!$A$11:$ZZ$200,226,FALSE))=TRUE,"",IF(VLOOKUP($A5,parlvotes_lh!$A$11:$ZZ$200,226,FALSE)=0,"",VLOOKUP($A5,parlvotes_lh!$A$11:$ZZ$200,226,FALSE)))</f>
        <v/>
      </c>
      <c r="V5" s="177" t="str">
        <f>IF(ISERROR(VLOOKUP($A5,parlvotes_lh!$A$11:$ZZ$200,246,FALSE))=TRUE,"",IF(VLOOKUP($A5,parlvotes_lh!$A$11:$ZZ$200,246,FALSE)=0,"",VLOOKUP($A5,parlvotes_lh!$A$11:$ZZ$200,246,FALSE)))</f>
        <v/>
      </c>
      <c r="W5" s="177" t="str">
        <f>IF(ISERROR(VLOOKUP($A5,parlvotes_lh!$A$11:$ZZ$200,266,FALSE))=TRUE,"",IF(VLOOKUP($A5,parlvotes_lh!$A$11:$ZZ$200,266,FALSE)=0,"",VLOOKUP($A5,parlvotes_lh!$A$11:$ZZ$200,266,FALSE)))</f>
        <v/>
      </c>
      <c r="X5" s="177" t="str">
        <f>IF(ISERROR(VLOOKUP($A5,parlvotes_lh!$A$11:$ZZ$200,286,FALSE))=TRUE,"",IF(VLOOKUP($A5,parlvotes_lh!$A$11:$ZZ$200,286,FALSE)=0,"",VLOOKUP($A5,parlvotes_lh!$A$11:$ZZ$200,286,FALSE)))</f>
        <v/>
      </c>
      <c r="Y5" s="177" t="str">
        <f>IF(ISERROR(VLOOKUP($A5,parlvotes_lh!$A$11:$ZZ$200,306,FALSE))=TRUE,"",IF(VLOOKUP($A5,parlvotes_lh!$A$11:$ZZ$200,306,FALSE)=0,"",VLOOKUP($A5,parlvotes_lh!$A$11:$ZZ$200,306,FALSE)))</f>
        <v/>
      </c>
      <c r="Z5" s="177" t="str">
        <f>IF(ISERROR(VLOOKUP($A5,parlvotes_lh!$A$11:$ZZ$200,326,FALSE))=TRUE,"",IF(VLOOKUP($A5,parlvotes_lh!$A$11:$ZZ$200,326,FALSE)=0,"",VLOOKUP($A5,parlvotes_lh!$A$11:$ZZ$200,326,FALSE)))</f>
        <v/>
      </c>
      <c r="AA5" s="177" t="str">
        <f>IF(ISERROR(VLOOKUP($A5,parlvotes_lh!$A$11:$ZZ$200,346,FALSE))=TRUE,"",IF(VLOOKUP($A5,parlvotes_lh!$A$11:$ZZ$200,346,FALSE)=0,"",VLOOKUP($A5,parlvotes_lh!$A$11:$ZZ$200,346,FALSE)))</f>
        <v/>
      </c>
      <c r="AB5" s="177" t="str">
        <f>IF(ISERROR(VLOOKUP($A5,parlvotes_lh!$A$11:$ZZ$200,366,FALSE))=TRUE,"",IF(VLOOKUP($A5,parlvotes_lh!$A$11:$ZZ$200,366,FALSE)=0,"",VLOOKUP($A5,parlvotes_lh!$A$11:$ZZ$200,366,FALSE)))</f>
        <v/>
      </c>
      <c r="AC5" s="177" t="str">
        <f>IF(ISERROR(VLOOKUP($A5,parlvotes_lh!$A$11:$ZZ$200,386,FALSE))=TRUE,"",IF(VLOOKUP($A5,parlvotes_lh!$A$11:$ZZ$200,386,FALSE)=0,"",VLOOKUP($A5,parlvotes_lh!$A$11:$ZZ$200,386,FALSE)))</f>
        <v/>
      </c>
    </row>
    <row r="6" spans="1:29" ht="13.5" customHeight="1" x14ac:dyDescent="0.25">
      <c r="A6" s="171" t="str">
        <f>IF(info_parties!A6="","",info_parties!A6)</f>
        <v>no_h01</v>
      </c>
      <c r="B6" s="99" t="str">
        <f>IF(A6="","",MID(info_weblinks!$C$3,32,3))</f>
        <v>nor</v>
      </c>
      <c r="C6" s="99" t="str">
        <f>IF(info_parties!G6="","",info_parties!G6)</f>
        <v>Høyre</v>
      </c>
      <c r="D6" s="99" t="str">
        <f>IF(info_parties!K6="","",info_parties!K6)</f>
        <v>Conservative</v>
      </c>
      <c r="E6" s="99" t="str">
        <f>IF(info_parties!H6="","",info_parties!H6)</f>
        <v>H</v>
      </c>
      <c r="F6" s="172">
        <f t="shared" si="0"/>
        <v>34224</v>
      </c>
      <c r="G6" s="173">
        <f t="shared" si="1"/>
        <v>44452</v>
      </c>
      <c r="H6" s="174">
        <f t="shared" si="2"/>
        <v>0.26806277516496674</v>
      </c>
      <c r="I6" s="175">
        <f t="shared" si="3"/>
        <v>41536</v>
      </c>
      <c r="J6" s="176">
        <f>IF(ISERROR(VLOOKUP($A6,parlvotes_lh!$A$11:$ZZ$200,6,FALSE))=TRUE,"",IF(VLOOKUP($A6,parlvotes_lh!$A$11:$ZZ$200,6,FALSE)=0,"",VLOOKUP($A6,parlvotes_lh!$A$11:$ZZ$200,6,FALSE)))</f>
        <v>0.17034187141975726</v>
      </c>
      <c r="K6" s="176">
        <f>IF(ISERROR(VLOOKUP($A6,parlvotes_lh!$A$11:$ZZ$200,26,FALSE))=TRUE,"",IF(VLOOKUP($A6,parlvotes_lh!$A$11:$ZZ$200,26,FALSE)=0,"",VLOOKUP($A6,parlvotes_lh!$A$11:$ZZ$200,26,FALSE)))</f>
        <v>0.14335058845017784</v>
      </c>
      <c r="L6" s="176">
        <f>IF(ISERROR(VLOOKUP($A6,parlvotes_lh!$A$11:$ZZ$200,46,FALSE))=TRUE,"",IF(VLOOKUP($A6,parlvotes_lh!$A$11:$ZZ$200,46,FALSE)=0,"",VLOOKUP($A6,parlvotes_lh!$A$11:$ZZ$200,46,FALSE)))</f>
        <v>0.21208968126194574</v>
      </c>
      <c r="M6" s="176">
        <f>IF(ISERROR(VLOOKUP($A6,parlvotes_lh!$A$11:$ZZ$200,66,FALSE))=TRUE,"",IF(VLOOKUP($A6,parlvotes_lh!$A$11:$ZZ$200,66,FALSE)=0,"",VLOOKUP($A6,parlvotes_lh!$A$11:$ZZ$200,66,FALSE)))</f>
        <v>0.14098215378830692</v>
      </c>
      <c r="N6" s="176">
        <f>IF(ISERROR(VLOOKUP($A6,parlvotes_lh!$A$11:$ZZ$200,86,FALSE))=TRUE,"",IF(VLOOKUP($A6,parlvotes_lh!$A$11:$ZZ$200,86,FALSE)=0,"",VLOOKUP($A6,parlvotes_lh!$A$11:$ZZ$200,86,FALSE)))</f>
        <v>0.17199999999999999</v>
      </c>
      <c r="O6" s="176">
        <f>IF(ISERROR(VLOOKUP($A6,parlvotes_lh!$A$11:$ZZ$200,106,FALSE))=TRUE,"",IF(VLOOKUP($A6,parlvotes_lh!$A$11:$ZZ$200,106,FALSE)=0,"",VLOOKUP($A6,parlvotes_lh!$A$11:$ZZ$200,106,FALSE)))</f>
        <v>0.26806277516496674</v>
      </c>
      <c r="P6" s="176">
        <f>IF(ISERROR(VLOOKUP($A6,parlvotes_lh!$A$11:$ZZ$200,126,FALSE))=TRUE,"",IF(VLOOKUP($A6,parlvotes_lh!$A$11:$ZZ$200,126,FALSE)=0,"",VLOOKUP($A6,parlvotes_lh!$A$11:$ZZ$200,126,FALSE)))</f>
        <v>0.25040521573467045</v>
      </c>
      <c r="Q6" s="177">
        <f>IF(ISERROR(VLOOKUP($A6,parlvotes_lh!$A$11:$ZZ$200,146,FALSE))=TRUE,"",IF(VLOOKUP($A6,parlvotes_lh!$A$11:$ZZ$200,146,FALSE)=0,"",VLOOKUP($A6,parlvotes_lh!$A$11:$ZZ$200,146,FALSE)))</f>
        <v>0.20247065703047748</v>
      </c>
      <c r="R6" s="177" t="str">
        <f>IF(ISERROR(VLOOKUP($A6,parlvotes_lh!$A$11:$ZZ$200,166,FALSE))=TRUE,"",IF(VLOOKUP($A6,parlvotes_lh!$A$11:$ZZ$200,166,FALSE)=0,"",VLOOKUP($A6,parlvotes_lh!$A$11:$ZZ$200,166,FALSE)))</f>
        <v/>
      </c>
      <c r="S6" s="177" t="str">
        <f>IF(ISERROR(VLOOKUP($A6,parlvotes_lh!$A$11:$ZZ$200,186,FALSE))=TRUE,"",IF(VLOOKUP($A6,parlvotes_lh!$A$11:$ZZ$200,186,FALSE)=0,"",VLOOKUP($A6,parlvotes_lh!$A$11:$ZZ$200,186,FALSE)))</f>
        <v/>
      </c>
      <c r="T6" s="177" t="str">
        <f>IF(ISERROR(VLOOKUP($A6,parlvotes_lh!$A$11:$ZZ$200,206,FALSE))=TRUE,"",IF(VLOOKUP($A6,parlvotes_lh!$A$11:$ZZ$200,206,FALSE)=0,"",VLOOKUP($A6,parlvotes_lh!$A$11:$ZZ$200,206,FALSE)))</f>
        <v/>
      </c>
      <c r="U6" s="177" t="str">
        <f>IF(ISERROR(VLOOKUP($A6,parlvotes_lh!$A$11:$ZZ$200,226,FALSE))=TRUE,"",IF(VLOOKUP($A6,parlvotes_lh!$A$11:$ZZ$200,226,FALSE)=0,"",VLOOKUP($A6,parlvotes_lh!$A$11:$ZZ$200,226,FALSE)))</f>
        <v/>
      </c>
      <c r="V6" s="177" t="str">
        <f>IF(ISERROR(VLOOKUP($A6,parlvotes_lh!$A$11:$ZZ$200,246,FALSE))=TRUE,"",IF(VLOOKUP($A6,parlvotes_lh!$A$11:$ZZ$200,246,FALSE)=0,"",VLOOKUP($A6,parlvotes_lh!$A$11:$ZZ$200,246,FALSE)))</f>
        <v/>
      </c>
      <c r="W6" s="177" t="str">
        <f>IF(ISERROR(VLOOKUP($A6,parlvotes_lh!$A$11:$ZZ$200,266,FALSE))=TRUE,"",IF(VLOOKUP($A6,parlvotes_lh!$A$11:$ZZ$200,266,FALSE)=0,"",VLOOKUP($A6,parlvotes_lh!$A$11:$ZZ$200,266,FALSE)))</f>
        <v/>
      </c>
      <c r="X6" s="177" t="str">
        <f>IF(ISERROR(VLOOKUP($A6,parlvotes_lh!$A$11:$ZZ$200,286,FALSE))=TRUE,"",IF(VLOOKUP($A6,parlvotes_lh!$A$11:$ZZ$200,286,FALSE)=0,"",VLOOKUP($A6,parlvotes_lh!$A$11:$ZZ$200,286,FALSE)))</f>
        <v/>
      </c>
      <c r="Y6" s="177" t="str">
        <f>IF(ISERROR(VLOOKUP($A6,parlvotes_lh!$A$11:$ZZ$200,306,FALSE))=TRUE,"",IF(VLOOKUP($A6,parlvotes_lh!$A$11:$ZZ$200,306,FALSE)=0,"",VLOOKUP($A6,parlvotes_lh!$A$11:$ZZ$200,306,FALSE)))</f>
        <v/>
      </c>
      <c r="Z6" s="177" t="str">
        <f>IF(ISERROR(VLOOKUP($A6,parlvotes_lh!$A$11:$ZZ$200,326,FALSE))=TRUE,"",IF(VLOOKUP($A6,parlvotes_lh!$A$11:$ZZ$200,326,FALSE)=0,"",VLOOKUP($A6,parlvotes_lh!$A$11:$ZZ$200,326,FALSE)))</f>
        <v/>
      </c>
      <c r="AA6" s="177" t="str">
        <f>IF(ISERROR(VLOOKUP($A6,parlvotes_lh!$A$11:$ZZ$200,346,FALSE))=TRUE,"",IF(VLOOKUP($A6,parlvotes_lh!$A$11:$ZZ$200,346,FALSE)=0,"",VLOOKUP($A6,parlvotes_lh!$A$11:$ZZ$200,346,FALSE)))</f>
        <v/>
      </c>
      <c r="AB6" s="177" t="str">
        <f>IF(ISERROR(VLOOKUP($A6,parlvotes_lh!$A$11:$ZZ$200,366,FALSE))=TRUE,"",IF(VLOOKUP($A6,parlvotes_lh!$A$11:$ZZ$200,366,FALSE)=0,"",VLOOKUP($A6,parlvotes_lh!$A$11:$ZZ$200,366,FALSE)))</f>
        <v/>
      </c>
      <c r="AC6" s="177" t="str">
        <f>IF(ISERROR(VLOOKUP($A6,parlvotes_lh!$A$11:$ZZ$200,386,FALSE))=TRUE,"",IF(VLOOKUP($A6,parlvotes_lh!$A$11:$ZZ$200,386,FALSE)=0,"",VLOOKUP($A6,parlvotes_lh!$A$11:$ZZ$200,386,FALSE)))</f>
        <v/>
      </c>
    </row>
    <row r="7" spans="1:29" ht="13.5" customHeight="1" x14ac:dyDescent="0.25">
      <c r="A7" s="171" t="str">
        <f>IF(info_parties!A7="","",info_parties!A7)</f>
        <v>no_sv01</v>
      </c>
      <c r="B7" s="99" t="str">
        <f>IF(A7="","",MID(info_weblinks!$C$3,32,3))</f>
        <v>nor</v>
      </c>
      <c r="C7" s="99" t="str">
        <f>IF(info_parties!G7="","",info_parties!G7)</f>
        <v>Socialistic Left Party</v>
      </c>
      <c r="D7" s="99" t="str">
        <f>IF(info_parties!K7="","",info_parties!K7)</f>
        <v>Sosialistisk Venstreparti</v>
      </c>
      <c r="E7" s="99" t="str">
        <f>IF(info_parties!H7="","",info_parties!H7)</f>
        <v>SV</v>
      </c>
      <c r="F7" s="172">
        <f t="shared" si="0"/>
        <v>34224</v>
      </c>
      <c r="G7" s="173">
        <f t="shared" si="1"/>
        <v>44452</v>
      </c>
      <c r="H7" s="174">
        <f t="shared" si="2"/>
        <v>0.12546375236932056</v>
      </c>
      <c r="I7" s="175">
        <f t="shared" si="3"/>
        <v>37144</v>
      </c>
      <c r="J7" s="176">
        <f>IF(ISERROR(VLOOKUP($A7,parlvotes_lh!$A$11:$ZZ$200,6,FALSE))=TRUE,"",IF(VLOOKUP($A7,parlvotes_lh!$A$11:$ZZ$200,6,FALSE)=0,"",VLOOKUP($A7,parlvotes_lh!$A$11:$ZZ$200,6,FALSE)))</f>
        <v>7.9068656580619665E-2</v>
      </c>
      <c r="K7" s="176">
        <f>IF(ISERROR(VLOOKUP($A7,parlvotes_lh!$A$11:$ZZ$200,26,FALSE))=TRUE,"",IF(VLOOKUP($A7,parlvotes_lh!$A$11:$ZZ$200,26,FALSE)=0,"",VLOOKUP($A7,parlvotes_lh!$A$11:$ZZ$200,26,FALSE)))</f>
        <v>6.0099583578577344E-2</v>
      </c>
      <c r="L7" s="176">
        <f>IF(ISERROR(VLOOKUP($A7,parlvotes_lh!$A$11:$ZZ$200,46,FALSE))=TRUE,"",IF(VLOOKUP($A7,parlvotes_lh!$A$11:$ZZ$200,46,FALSE)=0,"",VLOOKUP($A7,parlvotes_lh!$A$11:$ZZ$200,46,FALSE)))</f>
        <v>0.12546375236932056</v>
      </c>
      <c r="M7" s="176">
        <f>IF(ISERROR(VLOOKUP($A7,parlvotes_lh!$A$11:$ZZ$200,66,FALSE))=TRUE,"",IF(VLOOKUP($A7,parlvotes_lh!$A$11:$ZZ$200,66,FALSE)=0,"",VLOOKUP($A7,parlvotes_lh!$A$11:$ZZ$200,66,FALSE)))</f>
        <v>8.8304691382170772E-2</v>
      </c>
      <c r="N7" s="176">
        <f>IF(ISERROR(VLOOKUP($A7,parlvotes_lh!$A$11:$ZZ$200,86,FALSE))=TRUE,"",IF(VLOOKUP($A7,parlvotes_lh!$A$11:$ZZ$200,86,FALSE)=0,"",VLOOKUP($A7,parlvotes_lh!$A$11:$ZZ$200,86,FALSE)))</f>
        <v>6.2000000000000006E-2</v>
      </c>
      <c r="O7" s="176">
        <f>IF(ISERROR(VLOOKUP($A7,parlvotes_lh!$A$11:$ZZ$200,106,FALSE))=TRUE,"",IF(VLOOKUP($A7,parlvotes_lh!$A$11:$ZZ$200,106,FALSE)=0,"",VLOOKUP($A7,parlvotes_lh!$A$11:$ZZ$200,106,FALSE)))</f>
        <v>4.0907241329945492E-2</v>
      </c>
      <c r="P7" s="176">
        <f>IF(ISERROR(VLOOKUP($A7,parlvotes_lh!$A$11:$ZZ$200,126,FALSE))=TRUE,"",IF(VLOOKUP($A7,parlvotes_lh!$A$11:$ZZ$200,126,FALSE)=0,"",VLOOKUP($A7,parlvotes_lh!$A$11:$ZZ$200,126,FALSE)))</f>
        <v>6.0209044852530175E-2</v>
      </c>
      <c r="Q7" s="177">
        <f>IF(ISERROR(VLOOKUP($A7,parlvotes_lh!$A$11:$ZZ$200,146,FALSE))=TRUE,"",IF(VLOOKUP($A7,parlvotes_lh!$A$11:$ZZ$200,146,FALSE)=0,"",VLOOKUP($A7,parlvotes_lh!$A$11:$ZZ$200,146,FALSE)))</f>
        <v>7.6033013216088144E-2</v>
      </c>
      <c r="R7" s="177" t="str">
        <f>IF(ISERROR(VLOOKUP($A7,parlvotes_lh!$A$11:$ZZ$200,166,FALSE))=TRUE,"",IF(VLOOKUP($A7,parlvotes_lh!$A$11:$ZZ$200,166,FALSE)=0,"",VLOOKUP($A7,parlvotes_lh!$A$11:$ZZ$200,166,FALSE)))</f>
        <v/>
      </c>
      <c r="S7" s="177" t="str">
        <f>IF(ISERROR(VLOOKUP($A7,parlvotes_lh!$A$11:$ZZ$200,186,FALSE))=TRUE,"",IF(VLOOKUP($A7,parlvotes_lh!$A$11:$ZZ$200,186,FALSE)=0,"",VLOOKUP($A7,parlvotes_lh!$A$11:$ZZ$200,186,FALSE)))</f>
        <v/>
      </c>
      <c r="T7" s="177" t="str">
        <f>IF(ISERROR(VLOOKUP($A7,parlvotes_lh!$A$11:$ZZ$200,206,FALSE))=TRUE,"",IF(VLOOKUP($A7,parlvotes_lh!$A$11:$ZZ$200,206,FALSE)=0,"",VLOOKUP($A7,parlvotes_lh!$A$11:$ZZ$200,206,FALSE)))</f>
        <v/>
      </c>
      <c r="U7" s="177" t="str">
        <f>IF(ISERROR(VLOOKUP($A7,parlvotes_lh!$A$11:$ZZ$200,226,FALSE))=TRUE,"",IF(VLOOKUP($A7,parlvotes_lh!$A$11:$ZZ$200,226,FALSE)=0,"",VLOOKUP($A7,parlvotes_lh!$A$11:$ZZ$200,226,FALSE)))</f>
        <v/>
      </c>
      <c r="V7" s="177" t="str">
        <f>IF(ISERROR(VLOOKUP($A7,parlvotes_lh!$A$11:$ZZ$200,246,FALSE))=TRUE,"",IF(VLOOKUP($A7,parlvotes_lh!$A$11:$ZZ$200,246,FALSE)=0,"",VLOOKUP($A7,parlvotes_lh!$A$11:$ZZ$200,246,FALSE)))</f>
        <v/>
      </c>
      <c r="W7" s="177" t="str">
        <f>IF(ISERROR(VLOOKUP($A7,parlvotes_lh!$A$11:$ZZ$200,266,FALSE))=TRUE,"",IF(VLOOKUP($A7,parlvotes_lh!$A$11:$ZZ$200,266,FALSE)=0,"",VLOOKUP($A7,parlvotes_lh!$A$11:$ZZ$200,266,FALSE)))</f>
        <v/>
      </c>
      <c r="X7" s="177" t="str">
        <f>IF(ISERROR(VLOOKUP($A7,parlvotes_lh!$A$11:$ZZ$200,286,FALSE))=TRUE,"",IF(VLOOKUP($A7,parlvotes_lh!$A$11:$ZZ$200,286,FALSE)=0,"",VLOOKUP($A7,parlvotes_lh!$A$11:$ZZ$200,286,FALSE)))</f>
        <v/>
      </c>
      <c r="Y7" s="177" t="str">
        <f>IF(ISERROR(VLOOKUP($A7,parlvotes_lh!$A$11:$ZZ$200,306,FALSE))=TRUE,"",IF(VLOOKUP($A7,parlvotes_lh!$A$11:$ZZ$200,306,FALSE)=0,"",VLOOKUP($A7,parlvotes_lh!$A$11:$ZZ$200,306,FALSE)))</f>
        <v/>
      </c>
      <c r="Z7" s="177" t="str">
        <f>IF(ISERROR(VLOOKUP($A7,parlvotes_lh!$A$11:$ZZ$200,326,FALSE))=TRUE,"",IF(VLOOKUP($A7,parlvotes_lh!$A$11:$ZZ$200,326,FALSE)=0,"",VLOOKUP($A7,parlvotes_lh!$A$11:$ZZ$200,326,FALSE)))</f>
        <v/>
      </c>
      <c r="AA7" s="177" t="str">
        <f>IF(ISERROR(VLOOKUP($A7,parlvotes_lh!$A$11:$ZZ$200,346,FALSE))=TRUE,"",IF(VLOOKUP($A7,parlvotes_lh!$A$11:$ZZ$200,346,FALSE)=0,"",VLOOKUP($A7,parlvotes_lh!$A$11:$ZZ$200,346,FALSE)))</f>
        <v/>
      </c>
      <c r="AB7" s="177" t="str">
        <f>IF(ISERROR(VLOOKUP($A7,parlvotes_lh!$A$11:$ZZ$200,366,FALSE))=TRUE,"",IF(VLOOKUP($A7,parlvotes_lh!$A$11:$ZZ$200,366,FALSE)=0,"",VLOOKUP($A7,parlvotes_lh!$A$11:$ZZ$200,366,FALSE)))</f>
        <v/>
      </c>
      <c r="AC7" s="177" t="str">
        <f>IF(ISERROR(VLOOKUP($A7,parlvotes_lh!$A$11:$ZZ$200,386,FALSE))=TRUE,"",IF(VLOOKUP($A7,parlvotes_lh!$A$11:$ZZ$200,386,FALSE)=0,"",VLOOKUP($A7,parlvotes_lh!$A$11:$ZZ$200,386,FALSE)))</f>
        <v/>
      </c>
    </row>
    <row r="8" spans="1:29" ht="13.5" customHeight="1" x14ac:dyDescent="0.25">
      <c r="A8" s="171" t="str">
        <f>IF(info_parties!A8="","",info_parties!A8)</f>
        <v>no_frp01</v>
      </c>
      <c r="B8" s="99" t="str">
        <f>IF(A8="","",MID(info_weblinks!$C$3,32,3))</f>
        <v>nor</v>
      </c>
      <c r="C8" s="99" t="str">
        <f>IF(info_parties!G8="","",info_parties!G8)</f>
        <v>Progress Party</v>
      </c>
      <c r="D8" s="99" t="str">
        <f>IF(info_parties!K8="","",info_parties!K8)</f>
        <v>Fremskrittspartiet</v>
      </c>
      <c r="E8" s="99" t="str">
        <f>IF(info_parties!H8="","",info_parties!H8)</f>
        <v>FRP</v>
      </c>
      <c r="F8" s="172">
        <f t="shared" si="0"/>
        <v>34224</v>
      </c>
      <c r="G8" s="173">
        <f t="shared" si="1"/>
        <v>44452</v>
      </c>
      <c r="H8" s="174">
        <f t="shared" si="2"/>
        <v>0.22899999999999998</v>
      </c>
      <c r="I8" s="175">
        <f t="shared" si="3"/>
        <v>40070</v>
      </c>
      <c r="J8" s="176">
        <f>IF(ISERROR(VLOOKUP($A8,parlvotes_lh!$A$11:$ZZ$200,6,FALSE))=TRUE,"",IF(VLOOKUP($A8,parlvotes_lh!$A$11:$ZZ$200,6,FALSE)=0,"",VLOOKUP($A8,parlvotes_lh!$A$11:$ZZ$200,6,FALSE)))</f>
        <v>6.2753940069432801E-2</v>
      </c>
      <c r="K8" s="176">
        <f>IF(ISERROR(VLOOKUP($A8,parlvotes_lh!$A$11:$ZZ$200,26,FALSE))=TRUE,"",IF(VLOOKUP($A8,parlvotes_lh!$A$11:$ZZ$200,26,FALSE)=0,"",VLOOKUP($A8,parlvotes_lh!$A$11:$ZZ$200,26,FALSE)))</f>
        <v>0.15300052899180816</v>
      </c>
      <c r="L8" s="176">
        <f>IF(ISERROR(VLOOKUP($A8,parlvotes_lh!$A$11:$ZZ$200,46,FALSE))=TRUE,"",IF(VLOOKUP($A8,parlvotes_lh!$A$11:$ZZ$200,46,FALSE)=0,"",VLOOKUP($A8,parlvotes_lh!$A$11:$ZZ$200,46,FALSE)))</f>
        <v>0.14641647698884139</v>
      </c>
      <c r="M8" s="176">
        <f>IF(ISERROR(VLOOKUP($A8,parlvotes_lh!$A$11:$ZZ$200,66,FALSE))=TRUE,"",IF(VLOOKUP($A8,parlvotes_lh!$A$11:$ZZ$200,66,FALSE)=0,"",VLOOKUP($A8,parlvotes_lh!$A$11:$ZZ$200,66,FALSE)))</f>
        <v>0.2205602701474417</v>
      </c>
      <c r="N8" s="176">
        <f>IF(ISERROR(VLOOKUP($A8,parlvotes_lh!$A$11:$ZZ$200,86,FALSE))=TRUE,"",IF(VLOOKUP($A8,parlvotes_lh!$A$11:$ZZ$200,86,FALSE)=0,"",VLOOKUP($A8,parlvotes_lh!$A$11:$ZZ$200,86,FALSE)))</f>
        <v>0.22899999999999998</v>
      </c>
      <c r="O8" s="176">
        <f>IF(ISERROR(VLOOKUP($A8,parlvotes_lh!$A$11:$ZZ$200,106,FALSE))=TRUE,"",IF(VLOOKUP($A8,parlvotes_lh!$A$11:$ZZ$200,106,FALSE)=0,"",VLOOKUP($A8,parlvotes_lh!$A$11:$ZZ$200,106,FALSE)))</f>
        <v>0.16345407270596249</v>
      </c>
      <c r="P8" s="176">
        <f>IF(ISERROR(VLOOKUP($A8,parlvotes_lh!$A$11:$ZZ$200,126,FALSE))=TRUE,"",IF(VLOOKUP($A8,parlvotes_lh!$A$11:$ZZ$200,126,FALSE)=0,"",VLOOKUP($A8,parlvotes_lh!$A$11:$ZZ$200,126,FALSE)))</f>
        <v>0.15193232555565123</v>
      </c>
      <c r="Q8" s="177">
        <f>IF(ISERROR(VLOOKUP($A8,parlvotes_lh!$A$11:$ZZ$200,146,FALSE))=TRUE,"",IF(VLOOKUP($A8,parlvotes_lh!$A$11:$ZZ$200,146,FALSE)=0,"",VLOOKUP($A8,parlvotes_lh!$A$11:$ZZ$200,146,FALSE)))</f>
        <v>0.11550958384758125</v>
      </c>
      <c r="R8" s="177" t="str">
        <f>IF(ISERROR(VLOOKUP($A8,parlvotes_lh!$A$11:$ZZ$200,166,FALSE))=TRUE,"",IF(VLOOKUP($A8,parlvotes_lh!$A$11:$ZZ$200,166,FALSE)=0,"",VLOOKUP($A8,parlvotes_lh!$A$11:$ZZ$200,166,FALSE)))</f>
        <v/>
      </c>
      <c r="S8" s="177" t="str">
        <f>IF(ISERROR(VLOOKUP($A8,parlvotes_lh!$A$11:$ZZ$200,186,FALSE))=TRUE,"",IF(VLOOKUP($A8,parlvotes_lh!$A$11:$ZZ$200,186,FALSE)=0,"",VLOOKUP($A8,parlvotes_lh!$A$11:$ZZ$200,186,FALSE)))</f>
        <v/>
      </c>
      <c r="T8" s="177" t="str">
        <f>IF(ISERROR(VLOOKUP($A8,parlvotes_lh!$A$11:$ZZ$200,206,FALSE))=TRUE,"",IF(VLOOKUP($A8,parlvotes_lh!$A$11:$ZZ$200,206,FALSE)=0,"",VLOOKUP($A8,parlvotes_lh!$A$11:$ZZ$200,206,FALSE)))</f>
        <v/>
      </c>
      <c r="U8" s="177" t="str">
        <f>IF(ISERROR(VLOOKUP($A8,parlvotes_lh!$A$11:$ZZ$200,226,FALSE))=TRUE,"",IF(VLOOKUP($A8,parlvotes_lh!$A$11:$ZZ$200,226,FALSE)=0,"",VLOOKUP($A8,parlvotes_lh!$A$11:$ZZ$200,226,FALSE)))</f>
        <v/>
      </c>
      <c r="V8" s="177" t="str">
        <f>IF(ISERROR(VLOOKUP($A8,parlvotes_lh!$A$11:$ZZ$200,246,FALSE))=TRUE,"",IF(VLOOKUP($A8,parlvotes_lh!$A$11:$ZZ$200,246,FALSE)=0,"",VLOOKUP($A8,parlvotes_lh!$A$11:$ZZ$200,246,FALSE)))</f>
        <v/>
      </c>
      <c r="W8" s="177" t="str">
        <f>IF(ISERROR(VLOOKUP($A8,parlvotes_lh!$A$11:$ZZ$200,266,FALSE))=TRUE,"",IF(VLOOKUP($A8,parlvotes_lh!$A$11:$ZZ$200,266,FALSE)=0,"",VLOOKUP($A8,parlvotes_lh!$A$11:$ZZ$200,266,FALSE)))</f>
        <v/>
      </c>
      <c r="X8" s="177" t="str">
        <f>IF(ISERROR(VLOOKUP($A8,parlvotes_lh!$A$11:$ZZ$200,286,FALSE))=TRUE,"",IF(VLOOKUP($A8,parlvotes_lh!$A$11:$ZZ$200,286,FALSE)=0,"",VLOOKUP($A8,parlvotes_lh!$A$11:$ZZ$200,286,FALSE)))</f>
        <v/>
      </c>
      <c r="Y8" s="177" t="str">
        <f>IF(ISERROR(VLOOKUP($A8,parlvotes_lh!$A$11:$ZZ$200,306,FALSE))=TRUE,"",IF(VLOOKUP($A8,parlvotes_lh!$A$11:$ZZ$200,306,FALSE)=0,"",VLOOKUP($A8,parlvotes_lh!$A$11:$ZZ$200,306,FALSE)))</f>
        <v/>
      </c>
      <c r="Z8" s="177" t="str">
        <f>IF(ISERROR(VLOOKUP($A8,parlvotes_lh!$A$11:$ZZ$200,326,FALSE))=TRUE,"",IF(VLOOKUP($A8,parlvotes_lh!$A$11:$ZZ$200,326,FALSE)=0,"",VLOOKUP($A8,parlvotes_lh!$A$11:$ZZ$200,326,FALSE)))</f>
        <v/>
      </c>
      <c r="AA8" s="177" t="str">
        <f>IF(ISERROR(VLOOKUP($A8,parlvotes_lh!$A$11:$ZZ$200,346,FALSE))=TRUE,"",IF(VLOOKUP($A8,parlvotes_lh!$A$11:$ZZ$200,346,FALSE)=0,"",VLOOKUP($A8,parlvotes_lh!$A$11:$ZZ$200,346,FALSE)))</f>
        <v/>
      </c>
      <c r="AB8" s="177" t="str">
        <f>IF(ISERROR(VLOOKUP($A8,parlvotes_lh!$A$11:$ZZ$200,366,FALSE))=TRUE,"",IF(VLOOKUP($A8,parlvotes_lh!$A$11:$ZZ$200,366,FALSE)=0,"",VLOOKUP($A8,parlvotes_lh!$A$11:$ZZ$200,366,FALSE)))</f>
        <v/>
      </c>
      <c r="AC8" s="177" t="str">
        <f>IF(ISERROR(VLOOKUP($A8,parlvotes_lh!$A$11:$ZZ$200,386,FALSE))=TRUE,"",IF(VLOOKUP($A8,parlvotes_lh!$A$11:$ZZ$200,386,FALSE)=0,"",VLOOKUP($A8,parlvotes_lh!$A$11:$ZZ$200,386,FALSE)))</f>
        <v/>
      </c>
    </row>
    <row r="9" spans="1:29" ht="13.5" customHeight="1" x14ac:dyDescent="0.25">
      <c r="A9" s="171" t="str">
        <f>IF(info_parties!A9="","",info_parties!A9)</f>
        <v>no_rv01</v>
      </c>
      <c r="B9" s="99" t="str">
        <f>IF(A9="","",MID(info_weblinks!$C$3,32,3))</f>
        <v>nor</v>
      </c>
      <c r="C9" s="99" t="str">
        <f>IF(info_parties!G9="","",info_parties!G9)</f>
        <v>Red Election Alliance</v>
      </c>
      <c r="D9" s="99" t="str">
        <f>IF(info_parties!K9="","",info_parties!K9)</f>
        <v>Rød Valgallianse</v>
      </c>
      <c r="E9" s="99" t="str">
        <f>IF(info_parties!H9="","",info_parties!H9)</f>
        <v>RV</v>
      </c>
      <c r="F9" s="172">
        <f t="shared" si="0"/>
        <v>34224</v>
      </c>
      <c r="G9" s="173">
        <f t="shared" si="1"/>
        <v>38607</v>
      </c>
      <c r="H9" s="174">
        <f t="shared" si="2"/>
        <v>1.6737347247327082E-2</v>
      </c>
      <c r="I9" s="175">
        <f t="shared" si="3"/>
        <v>35688</v>
      </c>
      <c r="J9" s="176">
        <f>IF(ISERROR(VLOOKUP($A9,parlvotes_lh!$A$11:$ZZ$200,6,FALSE))=TRUE,"",IF(VLOOKUP($A9,parlvotes_lh!$A$11:$ZZ$200,6,FALSE)=0,"",VLOOKUP($A9,parlvotes_lh!$A$11:$ZZ$200,6,FALSE)))</f>
        <v>1.0706964279113823E-2</v>
      </c>
      <c r="K9" s="176">
        <f>IF(ISERROR(VLOOKUP($A9,parlvotes_lh!$A$11:$ZZ$200,26,FALSE))=TRUE,"",IF(VLOOKUP($A9,parlvotes_lh!$A$11:$ZZ$200,26,FALSE)=0,"",VLOOKUP($A9,parlvotes_lh!$A$11:$ZZ$200,26,FALSE)))</f>
        <v>1.6737347247327082E-2</v>
      </c>
      <c r="L9" s="176">
        <f>IF(ISERROR(VLOOKUP($A9,parlvotes_lh!$A$11:$ZZ$200,46,FALSE))=TRUE,"",IF(VLOOKUP($A9,parlvotes_lh!$A$11:$ZZ$200,46,FALSE)=0,"",VLOOKUP($A9,parlvotes_lh!$A$11:$ZZ$200,46,FALSE)))</f>
        <v>1.1902118311378291E-2</v>
      </c>
      <c r="M9" s="176">
        <f>IF(ISERROR(VLOOKUP($A9,parlvotes_lh!$A$11:$ZZ$200,66,FALSE))=TRUE,"",IF(VLOOKUP($A9,parlvotes_lh!$A$11:$ZZ$200,66,FALSE)=0,"",VLOOKUP($A9,parlvotes_lh!$A$11:$ZZ$200,66,FALSE)))</f>
        <v>1.2263750808770771E-2</v>
      </c>
      <c r="N9" s="176" t="str">
        <f>IF(ISERROR(VLOOKUP($A9,parlvotes_lh!$A$11:$ZZ$200,86,FALSE))=TRUE,"",IF(VLOOKUP($A9,parlvotes_lh!$A$11:$ZZ$200,86,FALSE)=0,"",VLOOKUP($A9,parlvotes_lh!$A$11:$ZZ$200,86,FALSE)))</f>
        <v/>
      </c>
      <c r="O9" s="176" t="str">
        <f>IF(ISERROR(VLOOKUP($A9,parlvotes_lh!$A$11:$ZZ$200,106,FALSE))=TRUE,"",IF(VLOOKUP($A9,parlvotes_lh!$A$11:$ZZ$200,106,FALSE)=0,"",VLOOKUP($A9,parlvotes_lh!$A$11:$ZZ$200,106,FALSE)))</f>
        <v/>
      </c>
      <c r="P9" s="176" t="str">
        <f>IF(ISERROR(VLOOKUP($A9,parlvotes_lh!$A$11:$ZZ$200,126,FALSE))=TRUE,"",IF(VLOOKUP($A9,parlvotes_lh!$A$11:$ZZ$200,126,FALSE)=0,"",VLOOKUP($A9,parlvotes_lh!$A$11:$ZZ$200,126,FALSE)))</f>
        <v/>
      </c>
      <c r="Q9" s="177" t="str">
        <f>IF(ISERROR(VLOOKUP($A9,parlvotes_lh!$A$11:$ZZ$200,146,FALSE))=TRUE,"",IF(VLOOKUP($A9,parlvotes_lh!$A$11:$ZZ$200,146,FALSE)=0,"",VLOOKUP($A9,parlvotes_lh!$A$11:$ZZ$200,146,FALSE)))</f>
        <v/>
      </c>
      <c r="R9" s="177" t="str">
        <f>IF(ISERROR(VLOOKUP($A9,parlvotes_lh!$A$11:$ZZ$200,166,FALSE))=TRUE,"",IF(VLOOKUP($A9,parlvotes_lh!$A$11:$ZZ$200,166,FALSE)=0,"",VLOOKUP($A9,parlvotes_lh!$A$11:$ZZ$200,166,FALSE)))</f>
        <v/>
      </c>
      <c r="S9" s="177" t="str">
        <f>IF(ISERROR(VLOOKUP($A9,parlvotes_lh!$A$11:$ZZ$200,186,FALSE))=TRUE,"",IF(VLOOKUP($A9,parlvotes_lh!$A$11:$ZZ$200,186,FALSE)=0,"",VLOOKUP($A9,parlvotes_lh!$A$11:$ZZ$200,186,FALSE)))</f>
        <v/>
      </c>
      <c r="T9" s="177" t="str">
        <f>IF(ISERROR(VLOOKUP($A9,parlvotes_lh!$A$11:$ZZ$200,206,FALSE))=TRUE,"",IF(VLOOKUP($A9,parlvotes_lh!$A$11:$ZZ$200,206,FALSE)=0,"",VLOOKUP($A9,parlvotes_lh!$A$11:$ZZ$200,206,FALSE)))</f>
        <v/>
      </c>
      <c r="U9" s="177" t="str">
        <f>IF(ISERROR(VLOOKUP($A9,parlvotes_lh!$A$11:$ZZ$200,226,FALSE))=TRUE,"",IF(VLOOKUP($A9,parlvotes_lh!$A$11:$ZZ$200,226,FALSE)=0,"",VLOOKUP($A9,parlvotes_lh!$A$11:$ZZ$200,226,FALSE)))</f>
        <v/>
      </c>
      <c r="V9" s="177" t="str">
        <f>IF(ISERROR(VLOOKUP($A9,parlvotes_lh!$A$11:$ZZ$200,246,FALSE))=TRUE,"",IF(VLOOKUP($A9,parlvotes_lh!$A$11:$ZZ$200,246,FALSE)=0,"",VLOOKUP($A9,parlvotes_lh!$A$11:$ZZ$200,246,FALSE)))</f>
        <v/>
      </c>
      <c r="W9" s="177" t="str">
        <f>IF(ISERROR(VLOOKUP($A9,parlvotes_lh!$A$11:$ZZ$200,266,FALSE))=TRUE,"",IF(VLOOKUP($A9,parlvotes_lh!$A$11:$ZZ$200,266,FALSE)=0,"",VLOOKUP($A9,parlvotes_lh!$A$11:$ZZ$200,266,FALSE)))</f>
        <v/>
      </c>
      <c r="X9" s="177" t="str">
        <f>IF(ISERROR(VLOOKUP($A9,parlvotes_lh!$A$11:$ZZ$200,286,FALSE))=TRUE,"",IF(VLOOKUP($A9,parlvotes_lh!$A$11:$ZZ$200,286,FALSE)=0,"",VLOOKUP($A9,parlvotes_lh!$A$11:$ZZ$200,286,FALSE)))</f>
        <v/>
      </c>
      <c r="Y9" s="177" t="str">
        <f>IF(ISERROR(VLOOKUP($A9,parlvotes_lh!$A$11:$ZZ$200,306,FALSE))=TRUE,"",IF(VLOOKUP($A9,parlvotes_lh!$A$11:$ZZ$200,306,FALSE)=0,"",VLOOKUP($A9,parlvotes_lh!$A$11:$ZZ$200,306,FALSE)))</f>
        <v/>
      </c>
      <c r="Z9" s="177" t="str">
        <f>IF(ISERROR(VLOOKUP($A9,parlvotes_lh!$A$11:$ZZ$200,326,FALSE))=TRUE,"",IF(VLOOKUP($A9,parlvotes_lh!$A$11:$ZZ$200,326,FALSE)=0,"",VLOOKUP($A9,parlvotes_lh!$A$11:$ZZ$200,326,FALSE)))</f>
        <v/>
      </c>
      <c r="AA9" s="177" t="str">
        <f>IF(ISERROR(VLOOKUP($A9,parlvotes_lh!$A$11:$ZZ$200,346,FALSE))=TRUE,"",IF(VLOOKUP($A9,parlvotes_lh!$A$11:$ZZ$200,346,FALSE)=0,"",VLOOKUP($A9,parlvotes_lh!$A$11:$ZZ$200,346,FALSE)))</f>
        <v/>
      </c>
      <c r="AB9" s="177" t="str">
        <f>IF(ISERROR(VLOOKUP($A9,parlvotes_lh!$A$11:$ZZ$200,366,FALSE))=TRUE,"",IF(VLOOKUP($A9,parlvotes_lh!$A$11:$ZZ$200,366,FALSE)=0,"",VLOOKUP($A9,parlvotes_lh!$A$11:$ZZ$200,366,FALSE)))</f>
        <v/>
      </c>
      <c r="AC9" s="177" t="str">
        <f>IF(ISERROR(VLOOKUP($A9,parlvotes_lh!$A$11:$ZZ$200,386,FALSE))=TRUE,"",IF(VLOOKUP($A9,parlvotes_lh!$A$11:$ZZ$200,386,FALSE)=0,"",VLOOKUP($A9,parlvotes_lh!$A$11:$ZZ$200,386,FALSE)))</f>
        <v/>
      </c>
    </row>
    <row r="10" spans="1:29" ht="13.5" customHeight="1" x14ac:dyDescent="0.25">
      <c r="A10" s="171" t="str">
        <f>IF(info_parties!A10="","",info_parties!A10)</f>
        <v>no_pp01</v>
      </c>
      <c r="B10" s="99" t="str">
        <f>IF(A10="","",MID(info_weblinks!$C$3,32,3))</f>
        <v>nor</v>
      </c>
      <c r="C10" s="99" t="str">
        <f>IF(info_parties!G10="","",info_parties!G10)</f>
        <v>Retired People's Party</v>
      </c>
      <c r="D10" s="99" t="str">
        <f>IF(info_parties!K10="","",info_parties!K10)</f>
        <v>Pensjonistpartiet</v>
      </c>
      <c r="E10" s="99" t="str">
        <f>IF(info_parties!H10="","",info_parties!H10)</f>
        <v>PP</v>
      </c>
      <c r="F10" s="172">
        <f t="shared" si="0"/>
        <v>34224</v>
      </c>
      <c r="G10" s="173">
        <f t="shared" si="1"/>
        <v>41536</v>
      </c>
      <c r="H10" s="174">
        <f t="shared" si="2"/>
        <v>1.0493718594495662E-2</v>
      </c>
      <c r="I10" s="175">
        <f t="shared" si="3"/>
        <v>34224</v>
      </c>
      <c r="J10" s="176">
        <f>IF(ISERROR(VLOOKUP($A10,parlvotes_lh!$A$11:$ZZ$200,6,FALSE))=TRUE,"",IF(VLOOKUP($A10,parlvotes_lh!$A$11:$ZZ$200,6,FALSE)=0,"",VLOOKUP($A10,parlvotes_lh!$A$11:$ZZ$200,6,FALSE)))</f>
        <v>1.0493718594495662E-2</v>
      </c>
      <c r="K10" s="176">
        <f>IF(ISERROR(VLOOKUP($A10,parlvotes_lh!$A$11:$ZZ$200,26,FALSE))=TRUE,"",IF(VLOOKUP($A10,parlvotes_lh!$A$11:$ZZ$200,26,FALSE)=0,"",VLOOKUP($A10,parlvotes_lh!$A$11:$ZZ$200,26,FALSE)))</f>
        <v>6.2035608462475827E-3</v>
      </c>
      <c r="L10" s="176">
        <f>IF(ISERROR(VLOOKUP($A10,parlvotes_lh!$A$11:$ZZ$200,46,FALSE))=TRUE,"",IF(VLOOKUP($A10,parlvotes_lh!$A$11:$ZZ$200,46,FALSE)=0,"",VLOOKUP($A10,parlvotes_lh!$A$11:$ZZ$200,46,FALSE)))</f>
        <v>7.1139097953065644E-3</v>
      </c>
      <c r="M10" s="176">
        <f>IF(ISERROR(VLOOKUP($A10,parlvotes_lh!$A$11:$ZZ$200,66,FALSE))=TRUE,"",IF(VLOOKUP($A10,parlvotes_lh!$A$11:$ZZ$200,66,FALSE)=0,"",VLOOKUP($A10,parlvotes_lh!$A$11:$ZZ$200,66,FALSE)))</f>
        <v>5.1382292061102324E-3</v>
      </c>
      <c r="N10" s="176">
        <f>IF(ISERROR(VLOOKUP($A10,parlvotes_lh!$A$11:$ZZ$200,86,FALSE))=TRUE,"",IF(VLOOKUP($A10,parlvotes_lh!$A$11:$ZZ$200,86,FALSE)=0,"",VLOOKUP($A10,parlvotes_lh!$A$11:$ZZ$200,86,FALSE)))</f>
        <v>4.4354922874616457E-3</v>
      </c>
      <c r="O10" s="176">
        <f>IF(ISERROR(VLOOKUP($A10,parlvotes_lh!$A$11:$ZZ$200,106,FALSE))=TRUE,"",IF(VLOOKUP($A10,parlvotes_lh!$A$11:$ZZ$200,106,FALSE)=0,"",VLOOKUP($A10,parlvotes_lh!$A$11:$ZZ$200,106,FALSE)))</f>
        <v>4.1836710946937718E-3</v>
      </c>
      <c r="P10" s="176" t="str">
        <f>IF(ISERROR(VLOOKUP($A10,parlvotes_lh!$A$11:$ZZ$200,126,FALSE))=TRUE,"",IF(VLOOKUP($A10,parlvotes_lh!$A$11:$ZZ$200,126,FALSE)=0,"",VLOOKUP($A10,parlvotes_lh!$A$11:$ZZ$200,126,FALSE)))</f>
        <v/>
      </c>
      <c r="Q10" s="177" t="str">
        <f>IF(ISERROR(VLOOKUP($A10,parlvotes_lh!$A$11:$ZZ$200,146,FALSE))=TRUE,"",IF(VLOOKUP($A10,parlvotes_lh!$A$11:$ZZ$200,146,FALSE)=0,"",VLOOKUP($A10,parlvotes_lh!$A$11:$ZZ$200,146,FALSE)))</f>
        <v/>
      </c>
      <c r="R10" s="177" t="str">
        <f>IF(ISERROR(VLOOKUP($A10,parlvotes_lh!$A$11:$ZZ$200,166,FALSE))=TRUE,"",IF(VLOOKUP($A10,parlvotes_lh!$A$11:$ZZ$200,166,FALSE)=0,"",VLOOKUP($A10,parlvotes_lh!$A$11:$ZZ$200,166,FALSE)))</f>
        <v/>
      </c>
      <c r="S10" s="177" t="str">
        <f>IF(ISERROR(VLOOKUP($A10,parlvotes_lh!$A$11:$ZZ$200,186,FALSE))=TRUE,"",IF(VLOOKUP($A10,parlvotes_lh!$A$11:$ZZ$200,186,FALSE)=0,"",VLOOKUP($A10,parlvotes_lh!$A$11:$ZZ$200,186,FALSE)))</f>
        <v/>
      </c>
      <c r="T10" s="177" t="str">
        <f>IF(ISERROR(VLOOKUP($A10,parlvotes_lh!$A$11:$ZZ$200,206,FALSE))=TRUE,"",IF(VLOOKUP($A10,parlvotes_lh!$A$11:$ZZ$200,206,FALSE)=0,"",VLOOKUP($A10,parlvotes_lh!$A$11:$ZZ$200,206,FALSE)))</f>
        <v/>
      </c>
      <c r="U10" s="177" t="str">
        <f>IF(ISERROR(VLOOKUP($A10,parlvotes_lh!$A$11:$ZZ$200,226,FALSE))=TRUE,"",IF(VLOOKUP($A10,parlvotes_lh!$A$11:$ZZ$200,226,FALSE)=0,"",VLOOKUP($A10,parlvotes_lh!$A$11:$ZZ$200,226,FALSE)))</f>
        <v/>
      </c>
      <c r="V10" s="177" t="str">
        <f>IF(ISERROR(VLOOKUP($A10,parlvotes_lh!$A$11:$ZZ$200,246,FALSE))=TRUE,"",IF(VLOOKUP($A10,parlvotes_lh!$A$11:$ZZ$200,246,FALSE)=0,"",VLOOKUP($A10,parlvotes_lh!$A$11:$ZZ$200,246,FALSE)))</f>
        <v/>
      </c>
      <c r="W10" s="177" t="str">
        <f>IF(ISERROR(VLOOKUP($A10,parlvotes_lh!$A$11:$ZZ$200,266,FALSE))=TRUE,"",IF(VLOOKUP($A10,parlvotes_lh!$A$11:$ZZ$200,266,FALSE)=0,"",VLOOKUP($A10,parlvotes_lh!$A$11:$ZZ$200,266,FALSE)))</f>
        <v/>
      </c>
      <c r="X10" s="177" t="str">
        <f>IF(ISERROR(VLOOKUP($A10,parlvotes_lh!$A$11:$ZZ$200,286,FALSE))=TRUE,"",IF(VLOOKUP($A10,parlvotes_lh!$A$11:$ZZ$200,286,FALSE)=0,"",VLOOKUP($A10,parlvotes_lh!$A$11:$ZZ$200,286,FALSE)))</f>
        <v/>
      </c>
      <c r="Y10" s="177" t="str">
        <f>IF(ISERROR(VLOOKUP($A10,parlvotes_lh!$A$11:$ZZ$200,306,FALSE))=TRUE,"",IF(VLOOKUP($A10,parlvotes_lh!$A$11:$ZZ$200,306,FALSE)=0,"",VLOOKUP($A10,parlvotes_lh!$A$11:$ZZ$200,306,FALSE)))</f>
        <v/>
      </c>
      <c r="Z10" s="177" t="str">
        <f>IF(ISERROR(VLOOKUP($A10,parlvotes_lh!$A$11:$ZZ$200,326,FALSE))=TRUE,"",IF(VLOOKUP($A10,parlvotes_lh!$A$11:$ZZ$200,326,FALSE)=0,"",VLOOKUP($A10,parlvotes_lh!$A$11:$ZZ$200,326,FALSE)))</f>
        <v/>
      </c>
      <c r="AA10" s="177" t="str">
        <f>IF(ISERROR(VLOOKUP($A10,parlvotes_lh!$A$11:$ZZ$200,346,FALSE))=TRUE,"",IF(VLOOKUP($A10,parlvotes_lh!$A$11:$ZZ$200,346,FALSE)=0,"",VLOOKUP($A10,parlvotes_lh!$A$11:$ZZ$200,346,FALSE)))</f>
        <v/>
      </c>
      <c r="AB10" s="177" t="str">
        <f>IF(ISERROR(VLOOKUP($A10,parlvotes_lh!$A$11:$ZZ$200,366,FALSE))=TRUE,"",IF(VLOOKUP($A10,parlvotes_lh!$A$11:$ZZ$200,366,FALSE)=0,"",VLOOKUP($A10,parlvotes_lh!$A$11:$ZZ$200,366,FALSE)))</f>
        <v/>
      </c>
      <c r="AC10" s="177" t="str">
        <f>IF(ISERROR(VLOOKUP($A10,parlvotes_lh!$A$11:$ZZ$200,386,FALSE))=TRUE,"",IF(VLOOKUP($A10,parlvotes_lh!$A$11:$ZZ$200,386,FALSE)=0,"",VLOOKUP($A10,parlvotes_lh!$A$11:$ZZ$200,386,FALSE)))</f>
        <v/>
      </c>
    </row>
    <row r="11" spans="1:29" ht="13.5" customHeight="1" x14ac:dyDescent="0.25">
      <c r="A11" s="171" t="str">
        <f>IF(info_parties!A11="","",info_parties!A11)</f>
        <v>no_al01</v>
      </c>
      <c r="B11" s="99" t="str">
        <f>IF(A11="","",MID(info_weblinks!$C$3,32,3))</f>
        <v>nor</v>
      </c>
      <c r="C11" s="99" t="str">
        <f>IF(info_parties!G11="","",info_parties!G11)</f>
        <v>Aune List</v>
      </c>
      <c r="D11" s="99" t="str">
        <f>IF(info_parties!K11="","",info_parties!K11)</f>
        <v>Aunelista</v>
      </c>
      <c r="E11" s="99" t="str">
        <f>IF(info_parties!H11="","",info_parties!H11)</f>
        <v>AL</v>
      </c>
      <c r="F11" s="172" t="str">
        <f t="shared" si="0"/>
        <v/>
      </c>
      <c r="G11" s="173" t="str">
        <f t="shared" si="1"/>
        <v/>
      </c>
      <c r="H11" s="174" t="str">
        <f t="shared" si="2"/>
        <v/>
      </c>
      <c r="I11" s="175" t="str">
        <f t="shared" si="3"/>
        <v/>
      </c>
      <c r="J11" s="176" t="str">
        <f>IF(ISERROR(VLOOKUP($A11,parlvotes_lh!$A$11:$ZZ$200,6,FALSE))=TRUE,"",IF(VLOOKUP($A11,parlvotes_lh!$A$11:$ZZ$200,6,FALSE)=0,"",VLOOKUP($A11,parlvotes_lh!$A$11:$ZZ$200,6,FALSE)))</f>
        <v/>
      </c>
      <c r="K11" s="176" t="str">
        <f>IF(ISERROR(VLOOKUP($A11,parlvotes_lh!$A$11:$ZZ$200,26,FALSE))=TRUE,"",IF(VLOOKUP($A11,parlvotes_lh!$A$11:$ZZ$200,26,FALSE)=0,"",VLOOKUP($A11,parlvotes_lh!$A$11:$ZZ$200,26,FALSE)))</f>
        <v/>
      </c>
      <c r="L11" s="176" t="str">
        <f>IF(ISERROR(VLOOKUP($A11,parlvotes_lh!$A$11:$ZZ$200,46,FALSE))=TRUE,"",IF(VLOOKUP($A11,parlvotes_lh!$A$11:$ZZ$200,46,FALSE)=0,"",VLOOKUP($A11,parlvotes_lh!$A$11:$ZZ$200,46,FALSE)))</f>
        <v/>
      </c>
      <c r="M11" s="176" t="str">
        <f>IF(ISERROR(VLOOKUP($A11,parlvotes_lh!$A$11:$ZZ$200,66,FALSE))=TRUE,"",IF(VLOOKUP($A11,parlvotes_lh!$A$11:$ZZ$200,66,FALSE)=0,"",VLOOKUP($A11,parlvotes_lh!$A$11:$ZZ$200,66,FALSE)))</f>
        <v/>
      </c>
      <c r="N11" s="176" t="str">
        <f>IF(ISERROR(VLOOKUP($A11,parlvotes_lh!$A$11:$ZZ$200,86,FALSE))=TRUE,"",IF(VLOOKUP($A11,parlvotes_lh!$A$11:$ZZ$200,86,FALSE)=0,"",VLOOKUP($A11,parlvotes_lh!$A$11:$ZZ$200,86,FALSE)))</f>
        <v/>
      </c>
      <c r="O11" s="176" t="str">
        <f>IF(ISERROR(VLOOKUP($A11,parlvotes_lh!$A$11:$ZZ$200,106,FALSE))=TRUE,"",IF(VLOOKUP($A11,parlvotes_lh!$A$11:$ZZ$200,106,FALSE)=0,"",VLOOKUP($A11,parlvotes_lh!$A$11:$ZZ$200,106,FALSE)))</f>
        <v/>
      </c>
      <c r="P11" s="176" t="str">
        <f>IF(ISERROR(VLOOKUP($A11,parlvotes_lh!$A$11:$ZZ$200,126,FALSE))=TRUE,"",IF(VLOOKUP($A11,parlvotes_lh!$A$11:$ZZ$200,126,FALSE)=0,"",VLOOKUP($A11,parlvotes_lh!$A$11:$ZZ$200,126,FALSE)))</f>
        <v/>
      </c>
      <c r="Q11" s="177" t="str">
        <f>IF(ISERROR(VLOOKUP($A11,parlvotes_lh!$A$11:$ZZ$200,146,FALSE))=TRUE,"",IF(VLOOKUP($A11,parlvotes_lh!$A$11:$ZZ$200,146,FALSE)=0,"",VLOOKUP($A11,parlvotes_lh!$A$11:$ZZ$200,146,FALSE)))</f>
        <v/>
      </c>
      <c r="R11" s="177" t="str">
        <f>IF(ISERROR(VLOOKUP($A11,parlvotes_lh!$A$11:$ZZ$200,166,FALSE))=TRUE,"",IF(VLOOKUP($A11,parlvotes_lh!$A$11:$ZZ$200,166,FALSE)=0,"",VLOOKUP($A11,parlvotes_lh!$A$11:$ZZ$200,166,FALSE)))</f>
        <v/>
      </c>
      <c r="S11" s="177" t="str">
        <f>IF(ISERROR(VLOOKUP($A11,parlvotes_lh!$A$11:$ZZ$200,186,FALSE))=TRUE,"",IF(VLOOKUP($A11,parlvotes_lh!$A$11:$ZZ$200,186,FALSE)=0,"",VLOOKUP($A11,parlvotes_lh!$A$11:$ZZ$200,186,FALSE)))</f>
        <v/>
      </c>
      <c r="T11" s="177" t="str">
        <f>IF(ISERROR(VLOOKUP($A11,parlvotes_lh!$A$11:$ZZ$200,206,FALSE))=TRUE,"",IF(VLOOKUP($A11,parlvotes_lh!$A$11:$ZZ$200,206,FALSE)=0,"",VLOOKUP($A11,parlvotes_lh!$A$11:$ZZ$200,206,FALSE)))</f>
        <v/>
      </c>
      <c r="U11" s="177" t="str">
        <f>IF(ISERROR(VLOOKUP($A11,parlvotes_lh!$A$11:$ZZ$200,226,FALSE))=TRUE,"",IF(VLOOKUP($A11,parlvotes_lh!$A$11:$ZZ$200,226,FALSE)=0,"",VLOOKUP($A11,parlvotes_lh!$A$11:$ZZ$200,226,FALSE)))</f>
        <v/>
      </c>
      <c r="V11" s="177" t="str">
        <f>IF(ISERROR(VLOOKUP($A11,parlvotes_lh!$A$11:$ZZ$200,246,FALSE))=TRUE,"",IF(VLOOKUP($A11,parlvotes_lh!$A$11:$ZZ$200,246,FALSE)=0,"",VLOOKUP($A11,parlvotes_lh!$A$11:$ZZ$200,246,FALSE)))</f>
        <v/>
      </c>
      <c r="W11" s="177" t="str">
        <f>IF(ISERROR(VLOOKUP($A11,parlvotes_lh!$A$11:$ZZ$200,266,FALSE))=TRUE,"",IF(VLOOKUP($A11,parlvotes_lh!$A$11:$ZZ$200,266,FALSE)=0,"",VLOOKUP($A11,parlvotes_lh!$A$11:$ZZ$200,266,FALSE)))</f>
        <v/>
      </c>
      <c r="X11" s="177" t="str">
        <f>IF(ISERROR(VLOOKUP($A11,parlvotes_lh!$A$11:$ZZ$200,286,FALSE))=TRUE,"",IF(VLOOKUP($A11,parlvotes_lh!$A$11:$ZZ$200,286,FALSE)=0,"",VLOOKUP($A11,parlvotes_lh!$A$11:$ZZ$200,286,FALSE)))</f>
        <v/>
      </c>
      <c r="Y11" s="177" t="str">
        <f>IF(ISERROR(VLOOKUP($A11,parlvotes_lh!$A$11:$ZZ$200,306,FALSE))=TRUE,"",IF(VLOOKUP($A11,parlvotes_lh!$A$11:$ZZ$200,306,FALSE)=0,"",VLOOKUP($A11,parlvotes_lh!$A$11:$ZZ$200,306,FALSE)))</f>
        <v/>
      </c>
      <c r="Z11" s="177" t="str">
        <f>IF(ISERROR(VLOOKUP($A11,parlvotes_lh!$A$11:$ZZ$200,326,FALSE))=TRUE,"",IF(VLOOKUP($A11,parlvotes_lh!$A$11:$ZZ$200,326,FALSE)=0,"",VLOOKUP($A11,parlvotes_lh!$A$11:$ZZ$200,326,FALSE)))</f>
        <v/>
      </c>
      <c r="AA11" s="177" t="str">
        <f>IF(ISERROR(VLOOKUP($A11,parlvotes_lh!$A$11:$ZZ$200,346,FALSE))=TRUE,"",IF(VLOOKUP($A11,parlvotes_lh!$A$11:$ZZ$200,346,FALSE)=0,"",VLOOKUP($A11,parlvotes_lh!$A$11:$ZZ$200,346,FALSE)))</f>
        <v/>
      </c>
      <c r="AB11" s="177" t="str">
        <f>IF(ISERROR(VLOOKUP($A11,parlvotes_lh!$A$11:$ZZ$200,366,FALSE))=TRUE,"",IF(VLOOKUP($A11,parlvotes_lh!$A$11:$ZZ$200,366,FALSE)=0,"",VLOOKUP($A11,parlvotes_lh!$A$11:$ZZ$200,366,FALSE)))</f>
        <v/>
      </c>
      <c r="AC11" s="177" t="str">
        <f>IF(ISERROR(VLOOKUP($A11,parlvotes_lh!$A$11:$ZZ$200,386,FALSE))=TRUE,"",IF(VLOOKUP($A11,parlvotes_lh!$A$11:$ZZ$200,386,FALSE)=0,"",VLOOKUP($A11,parlvotes_lh!$A$11:$ZZ$200,386,FALSE)))</f>
        <v/>
      </c>
    </row>
    <row r="12" spans="1:29" ht="13.5" customHeight="1" x14ac:dyDescent="0.25">
      <c r="A12" s="171" t="str">
        <f>IF(info_parties!A12="","",info_parties!A12)</f>
        <v>no_mdg01</v>
      </c>
      <c r="B12" s="99" t="str">
        <f>IF(A12="","",MID(info_weblinks!$C$3,32,3))</f>
        <v>nor</v>
      </c>
      <c r="C12" s="99" t="str">
        <f>IF(info_parties!G12="","",info_parties!G12)</f>
        <v>Environmental Party of the Greens</v>
      </c>
      <c r="D12" s="99" t="str">
        <f>IF(info_parties!K12="","",info_parties!K12)</f>
        <v>Miljøpartiet De Grønne</v>
      </c>
      <c r="E12" s="99" t="str">
        <f>IF(info_parties!H12="","",info_parties!H12)</f>
        <v>MDG</v>
      </c>
      <c r="F12" s="172">
        <f t="shared" si="0"/>
        <v>34224</v>
      </c>
      <c r="G12" s="173">
        <f t="shared" si="1"/>
        <v>44452</v>
      </c>
      <c r="H12" s="174">
        <f t="shared" si="2"/>
        <v>3.9221863721134606E-2</v>
      </c>
      <c r="I12" s="175">
        <f t="shared" si="3"/>
        <v>44452</v>
      </c>
      <c r="J12" s="176">
        <f>IF(ISERROR(VLOOKUP($A12,parlvotes_lh!$A$11:$ZZ$200,6,FALSE))=TRUE,"",IF(VLOOKUP($A12,parlvotes_lh!$A$11:$ZZ$200,6,FALSE)=0,"",VLOOKUP($A12,parlvotes_lh!$A$11:$ZZ$200,6,FALSE)))</f>
        <v>1.2404806110930811E-3</v>
      </c>
      <c r="K12" s="176" t="str">
        <f>IF(ISERROR(VLOOKUP($A12,parlvotes_lh!$A$11:$ZZ$200,26,FALSE))=TRUE,"",IF(VLOOKUP($A12,parlvotes_lh!$A$11:$ZZ$200,26,FALSE)=0,"",VLOOKUP($A12,parlvotes_lh!$A$11:$ZZ$200,26,FALSE)))</f>
        <v/>
      </c>
      <c r="L12" s="176">
        <f>IF(ISERROR(VLOOKUP($A12,parlvotes_lh!$A$11:$ZZ$200,46,FALSE))=TRUE,"",IF(VLOOKUP($A12,parlvotes_lh!$A$11:$ZZ$200,46,FALSE)=0,"",VLOOKUP($A12,parlvotes_lh!$A$11:$ZZ$200,46,FALSE)))</f>
        <v>1.5009001435471207E-3</v>
      </c>
      <c r="M12" s="176">
        <f>IF(ISERROR(VLOOKUP($A12,parlvotes_lh!$A$11:$ZZ$200,66,FALSE))=TRUE,"",IF(VLOOKUP($A12,parlvotes_lh!$A$11:$ZZ$200,66,FALSE)=0,"",VLOOKUP($A12,parlvotes_lh!$A$11:$ZZ$200,66,FALSE)))</f>
        <v>1.3842441030329426E-3</v>
      </c>
      <c r="N12" s="176">
        <f>IF(ISERROR(VLOOKUP($A12,parlvotes_lh!$A$11:$ZZ$200,86,FALSE))=TRUE,"",IF(VLOOKUP($A12,parlvotes_lh!$A$11:$ZZ$200,86,FALSE)=0,"",VLOOKUP($A12,parlvotes_lh!$A$11:$ZZ$200,86,FALSE)))</f>
        <v>3.4611749059973817E-3</v>
      </c>
      <c r="O12" s="176">
        <f>IF(ISERROR(VLOOKUP($A12,parlvotes_lh!$A$11:$ZZ$200,106,FALSE))=TRUE,"",IF(VLOOKUP($A12,parlvotes_lh!$A$11:$ZZ$200,106,FALSE)=0,"",VLOOKUP($A12,parlvotes_lh!$A$11:$ZZ$200,106,FALSE)))</f>
        <v>2.7907713116875517E-2</v>
      </c>
      <c r="P12" s="176">
        <f>IF(ISERROR(VLOOKUP($A12,parlvotes_lh!$A$11:$ZZ$200,126,FALSE))=TRUE,"",IF(VLOOKUP($A12,parlvotes_lh!$A$11:$ZZ$200,126,FALSE)=0,"",VLOOKUP($A12,parlvotes_lh!$A$11:$ZZ$200,126,FALSE)))</f>
        <v>3.2385825512601323E-2</v>
      </c>
      <c r="Q12" s="177">
        <f>IF(ISERROR(VLOOKUP($A12,parlvotes_lh!$A$11:$ZZ$200,146,FALSE))=TRUE,"",IF(VLOOKUP($A12,parlvotes_lh!$A$11:$ZZ$200,146,FALSE)=0,"",VLOOKUP($A12,parlvotes_lh!$A$11:$ZZ$200,146,FALSE)))</f>
        <v>3.9221863721134606E-2</v>
      </c>
      <c r="R12" s="177" t="str">
        <f>IF(ISERROR(VLOOKUP($A12,parlvotes_lh!$A$11:$ZZ$200,166,FALSE))=TRUE,"",IF(VLOOKUP($A12,parlvotes_lh!$A$11:$ZZ$200,166,FALSE)=0,"",VLOOKUP($A12,parlvotes_lh!$A$11:$ZZ$200,166,FALSE)))</f>
        <v/>
      </c>
      <c r="S12" s="177" t="str">
        <f>IF(ISERROR(VLOOKUP($A12,parlvotes_lh!$A$11:$ZZ$200,186,FALSE))=TRUE,"",IF(VLOOKUP($A12,parlvotes_lh!$A$11:$ZZ$200,186,FALSE)=0,"",VLOOKUP($A12,parlvotes_lh!$A$11:$ZZ$200,186,FALSE)))</f>
        <v/>
      </c>
      <c r="T12" s="177" t="str">
        <f>IF(ISERROR(VLOOKUP($A12,parlvotes_lh!$A$11:$ZZ$200,206,FALSE))=TRUE,"",IF(VLOOKUP($A12,parlvotes_lh!$A$11:$ZZ$200,206,FALSE)=0,"",VLOOKUP($A12,parlvotes_lh!$A$11:$ZZ$200,206,FALSE)))</f>
        <v/>
      </c>
      <c r="U12" s="177" t="str">
        <f>IF(ISERROR(VLOOKUP($A12,parlvotes_lh!$A$11:$ZZ$200,226,FALSE))=TRUE,"",IF(VLOOKUP($A12,parlvotes_lh!$A$11:$ZZ$200,226,FALSE)=0,"",VLOOKUP($A12,parlvotes_lh!$A$11:$ZZ$200,226,FALSE)))</f>
        <v/>
      </c>
      <c r="V12" s="177" t="str">
        <f>IF(ISERROR(VLOOKUP($A12,parlvotes_lh!$A$11:$ZZ$200,246,FALSE))=TRUE,"",IF(VLOOKUP($A12,parlvotes_lh!$A$11:$ZZ$200,246,FALSE)=0,"",VLOOKUP($A12,parlvotes_lh!$A$11:$ZZ$200,246,FALSE)))</f>
        <v/>
      </c>
      <c r="W12" s="177" t="str">
        <f>IF(ISERROR(VLOOKUP($A12,parlvotes_lh!$A$11:$ZZ$200,266,FALSE))=TRUE,"",IF(VLOOKUP($A12,parlvotes_lh!$A$11:$ZZ$200,266,FALSE)=0,"",VLOOKUP($A12,parlvotes_lh!$A$11:$ZZ$200,266,FALSE)))</f>
        <v/>
      </c>
      <c r="X12" s="177" t="str">
        <f>IF(ISERROR(VLOOKUP($A12,parlvotes_lh!$A$11:$ZZ$200,286,FALSE))=TRUE,"",IF(VLOOKUP($A12,parlvotes_lh!$A$11:$ZZ$200,286,FALSE)=0,"",VLOOKUP($A12,parlvotes_lh!$A$11:$ZZ$200,286,FALSE)))</f>
        <v/>
      </c>
      <c r="Y12" s="177" t="str">
        <f>IF(ISERROR(VLOOKUP($A12,parlvotes_lh!$A$11:$ZZ$200,306,FALSE))=TRUE,"",IF(VLOOKUP($A12,parlvotes_lh!$A$11:$ZZ$200,306,FALSE)=0,"",VLOOKUP($A12,parlvotes_lh!$A$11:$ZZ$200,306,FALSE)))</f>
        <v/>
      </c>
      <c r="Z12" s="177" t="str">
        <f>IF(ISERROR(VLOOKUP($A12,parlvotes_lh!$A$11:$ZZ$200,326,FALSE))=TRUE,"",IF(VLOOKUP($A12,parlvotes_lh!$A$11:$ZZ$200,326,FALSE)=0,"",VLOOKUP($A12,parlvotes_lh!$A$11:$ZZ$200,326,FALSE)))</f>
        <v/>
      </c>
      <c r="AA12" s="177" t="str">
        <f>IF(ISERROR(VLOOKUP($A12,parlvotes_lh!$A$11:$ZZ$200,346,FALSE))=TRUE,"",IF(VLOOKUP($A12,parlvotes_lh!$A$11:$ZZ$200,346,FALSE)=0,"",VLOOKUP($A12,parlvotes_lh!$A$11:$ZZ$200,346,FALSE)))</f>
        <v/>
      </c>
      <c r="AB12" s="177" t="str">
        <f>IF(ISERROR(VLOOKUP($A12,parlvotes_lh!$A$11:$ZZ$200,366,FALSE))=TRUE,"",IF(VLOOKUP($A12,parlvotes_lh!$A$11:$ZZ$200,366,FALSE)=0,"",VLOOKUP($A12,parlvotes_lh!$A$11:$ZZ$200,366,FALSE)))</f>
        <v/>
      </c>
      <c r="AC12" s="177" t="str">
        <f>IF(ISERROR(VLOOKUP($A12,parlvotes_lh!$A$11:$ZZ$200,386,FALSE))=TRUE,"",IF(VLOOKUP($A12,parlvotes_lh!$A$11:$ZZ$200,386,FALSE)=0,"",VLOOKUP($A12,parlvotes_lh!$A$11:$ZZ$200,386,FALSE)))</f>
        <v/>
      </c>
    </row>
    <row r="13" spans="1:29" ht="13.5" customHeight="1" x14ac:dyDescent="0.25">
      <c r="A13" s="171" t="str">
        <f>IF(info_parties!A13="","",info_parties!A13)</f>
        <v>no_kp01</v>
      </c>
      <c r="B13" s="99" t="str">
        <f>IF(A13="","",MID(info_weblinks!$C$3,32,3))</f>
        <v>nor</v>
      </c>
      <c r="C13" s="99" t="str">
        <f>IF(info_parties!G13="","",info_parties!G13)</f>
        <v>Coastal Party</v>
      </c>
      <c r="D13" s="99" t="str">
        <f>IF(info_parties!K13="","",info_parties!K13)</f>
        <v>Kystpartiet</v>
      </c>
      <c r="E13" s="99" t="str">
        <f>IF(info_parties!H13="","",info_parties!H13)</f>
        <v>KP</v>
      </c>
      <c r="F13" s="172">
        <f t="shared" si="0"/>
        <v>35688</v>
      </c>
      <c r="G13" s="173">
        <f t="shared" si="1"/>
        <v>41536</v>
      </c>
      <c r="H13" s="174">
        <f t="shared" si="2"/>
        <v>1.7451681721930987E-2</v>
      </c>
      <c r="I13" s="175">
        <f t="shared" si="3"/>
        <v>37144</v>
      </c>
      <c r="J13" s="176" t="str">
        <f>IF(ISERROR(VLOOKUP($A13,parlvotes_lh!$A$11:$ZZ$200,6,FALSE))=TRUE,"",IF(VLOOKUP($A13,parlvotes_lh!$A$11:$ZZ$200,6,FALSE)=0,"",VLOOKUP($A13,parlvotes_lh!$A$11:$ZZ$200,6,FALSE)))</f>
        <v/>
      </c>
      <c r="K13" s="176">
        <f>IF(ISERROR(VLOOKUP($A13,parlvotes_lh!$A$11:$ZZ$200,26,FALSE))=TRUE,"",IF(VLOOKUP($A13,parlvotes_lh!$A$11:$ZZ$200,26,FALSE)=0,"",VLOOKUP($A13,parlvotes_lh!$A$11:$ZZ$200,26,FALSE)))</f>
        <v>2.2769479146229664E-3</v>
      </c>
      <c r="L13" s="176">
        <f>IF(ISERROR(VLOOKUP($A13,parlvotes_lh!$A$11:$ZZ$200,46,FALSE))=TRUE,"",IF(VLOOKUP($A13,parlvotes_lh!$A$11:$ZZ$200,46,FALSE)=0,"",VLOOKUP($A13,parlvotes_lh!$A$11:$ZZ$200,46,FALSE)))</f>
        <v>1.7451681721930987E-2</v>
      </c>
      <c r="M13" s="176">
        <f>IF(ISERROR(VLOOKUP($A13,parlvotes_lh!$A$11:$ZZ$200,66,FALSE))=TRUE,"",IF(VLOOKUP($A13,parlvotes_lh!$A$11:$ZZ$200,66,FALSE)=0,"",VLOOKUP($A13,parlvotes_lh!$A$11:$ZZ$200,66,FALSE)))</f>
        <v>8.3191099598485824E-3</v>
      </c>
      <c r="N13" s="176">
        <f>IF(ISERROR(VLOOKUP($A13,parlvotes_lh!$A$11:$ZZ$200,86,FALSE))=TRUE,"",IF(VLOOKUP($A13,parlvotes_lh!$A$11:$ZZ$200,86,FALSE)=0,"",VLOOKUP($A13,parlvotes_lh!$A$11:$ZZ$200,86,FALSE)))</f>
        <v>1.9907533031371977E-3</v>
      </c>
      <c r="O13" s="176">
        <f>IF(ISERROR(VLOOKUP($A13,parlvotes_lh!$A$11:$ZZ$200,106,FALSE))=TRUE,"",IF(VLOOKUP($A13,parlvotes_lh!$A$11:$ZZ$200,106,FALSE)=0,"",VLOOKUP($A13,parlvotes_lh!$A$11:$ZZ$200,106,FALSE)))</f>
        <v>1.1674787184602681E-3</v>
      </c>
      <c r="P13" s="176" t="str">
        <f>IF(ISERROR(VLOOKUP($A13,parlvotes_lh!$A$11:$ZZ$200,126,FALSE))=TRUE,"",IF(VLOOKUP($A13,parlvotes_lh!$A$11:$ZZ$200,126,FALSE)=0,"",VLOOKUP($A13,parlvotes_lh!$A$11:$ZZ$200,126,FALSE)))</f>
        <v/>
      </c>
      <c r="Q13" s="177" t="str">
        <f>IF(ISERROR(VLOOKUP($A13,parlvotes_lh!$A$11:$ZZ$200,146,FALSE))=TRUE,"",IF(VLOOKUP($A13,parlvotes_lh!$A$11:$ZZ$200,146,FALSE)=0,"",VLOOKUP($A13,parlvotes_lh!$A$11:$ZZ$200,146,FALSE)))</f>
        <v/>
      </c>
      <c r="R13" s="177" t="str">
        <f>IF(ISERROR(VLOOKUP($A13,parlvotes_lh!$A$11:$ZZ$200,166,FALSE))=TRUE,"",IF(VLOOKUP($A13,parlvotes_lh!$A$11:$ZZ$200,166,FALSE)=0,"",VLOOKUP($A13,parlvotes_lh!$A$11:$ZZ$200,166,FALSE)))</f>
        <v/>
      </c>
      <c r="S13" s="177" t="str">
        <f>IF(ISERROR(VLOOKUP($A13,parlvotes_lh!$A$11:$ZZ$200,186,FALSE))=TRUE,"",IF(VLOOKUP($A13,parlvotes_lh!$A$11:$ZZ$200,186,FALSE)=0,"",VLOOKUP($A13,parlvotes_lh!$A$11:$ZZ$200,186,FALSE)))</f>
        <v/>
      </c>
      <c r="T13" s="177" t="str">
        <f>IF(ISERROR(VLOOKUP($A13,parlvotes_lh!$A$11:$ZZ$200,206,FALSE))=TRUE,"",IF(VLOOKUP($A13,parlvotes_lh!$A$11:$ZZ$200,206,FALSE)=0,"",VLOOKUP($A13,parlvotes_lh!$A$11:$ZZ$200,206,FALSE)))</f>
        <v/>
      </c>
      <c r="U13" s="177" t="str">
        <f>IF(ISERROR(VLOOKUP($A13,parlvotes_lh!$A$11:$ZZ$200,226,FALSE))=TRUE,"",IF(VLOOKUP($A13,parlvotes_lh!$A$11:$ZZ$200,226,FALSE)=0,"",VLOOKUP($A13,parlvotes_lh!$A$11:$ZZ$200,226,FALSE)))</f>
        <v/>
      </c>
      <c r="V13" s="177" t="str">
        <f>IF(ISERROR(VLOOKUP($A13,parlvotes_lh!$A$11:$ZZ$200,246,FALSE))=TRUE,"",IF(VLOOKUP($A13,parlvotes_lh!$A$11:$ZZ$200,246,FALSE)=0,"",VLOOKUP($A13,parlvotes_lh!$A$11:$ZZ$200,246,FALSE)))</f>
        <v/>
      </c>
      <c r="W13" s="177" t="str">
        <f>IF(ISERROR(VLOOKUP($A13,parlvotes_lh!$A$11:$ZZ$200,266,FALSE))=TRUE,"",IF(VLOOKUP($A13,parlvotes_lh!$A$11:$ZZ$200,266,FALSE)=0,"",VLOOKUP($A13,parlvotes_lh!$A$11:$ZZ$200,266,FALSE)))</f>
        <v/>
      </c>
      <c r="X13" s="177" t="str">
        <f>IF(ISERROR(VLOOKUP($A13,parlvotes_lh!$A$11:$ZZ$200,286,FALSE))=TRUE,"",IF(VLOOKUP($A13,parlvotes_lh!$A$11:$ZZ$200,286,FALSE)=0,"",VLOOKUP($A13,parlvotes_lh!$A$11:$ZZ$200,286,FALSE)))</f>
        <v/>
      </c>
      <c r="Y13" s="177" t="str">
        <f>IF(ISERROR(VLOOKUP($A13,parlvotes_lh!$A$11:$ZZ$200,306,FALSE))=TRUE,"",IF(VLOOKUP($A13,parlvotes_lh!$A$11:$ZZ$200,306,FALSE)=0,"",VLOOKUP($A13,parlvotes_lh!$A$11:$ZZ$200,306,FALSE)))</f>
        <v/>
      </c>
      <c r="Z13" s="177" t="str">
        <f>IF(ISERROR(VLOOKUP($A13,parlvotes_lh!$A$11:$ZZ$200,326,FALSE))=TRUE,"",IF(VLOOKUP($A13,parlvotes_lh!$A$11:$ZZ$200,326,FALSE)=0,"",VLOOKUP($A13,parlvotes_lh!$A$11:$ZZ$200,326,FALSE)))</f>
        <v/>
      </c>
      <c r="AA13" s="177" t="str">
        <f>IF(ISERROR(VLOOKUP($A13,parlvotes_lh!$A$11:$ZZ$200,346,FALSE))=TRUE,"",IF(VLOOKUP($A13,parlvotes_lh!$A$11:$ZZ$200,346,FALSE)=0,"",VLOOKUP($A13,parlvotes_lh!$A$11:$ZZ$200,346,FALSE)))</f>
        <v/>
      </c>
      <c r="AB13" s="177" t="str">
        <f>IF(ISERROR(VLOOKUP($A13,parlvotes_lh!$A$11:$ZZ$200,366,FALSE))=TRUE,"",IF(VLOOKUP($A13,parlvotes_lh!$A$11:$ZZ$200,366,FALSE)=0,"",VLOOKUP($A13,parlvotes_lh!$A$11:$ZZ$200,366,FALSE)))</f>
        <v/>
      </c>
      <c r="AC13" s="177" t="str">
        <f>IF(ISERROR(VLOOKUP($A13,parlvotes_lh!$A$11:$ZZ$200,386,FALSE))=TRUE,"",IF(VLOOKUP($A13,parlvotes_lh!$A$11:$ZZ$200,386,FALSE)=0,"",VLOOKUP($A13,parlvotes_lh!$A$11:$ZZ$200,386,FALSE)))</f>
        <v/>
      </c>
    </row>
    <row r="14" spans="1:29" ht="13.5" customHeight="1" x14ac:dyDescent="0.25">
      <c r="A14" s="171" t="str">
        <f>IF(info_parties!A14="","",info_parties!A14)</f>
        <v>no_r01</v>
      </c>
      <c r="B14" s="99" t="str">
        <f>IF(A14="","",MID(info_weblinks!$C$3,32,3))</f>
        <v>nor</v>
      </c>
      <c r="C14" s="99" t="str">
        <f>IF(info_parties!G14="","",info_parties!G14)</f>
        <v>Red</v>
      </c>
      <c r="D14" s="99" t="str">
        <f>IF(info_parties!K14="","",info_parties!K14)</f>
        <v>Rødt</v>
      </c>
      <c r="E14" s="99" t="str">
        <f>IF(info_parties!H14="","",info_parties!H14)</f>
        <v>R</v>
      </c>
      <c r="F14" s="172">
        <f t="shared" si="0"/>
        <v>40070</v>
      </c>
      <c r="G14" s="173">
        <f t="shared" si="1"/>
        <v>44452</v>
      </c>
      <c r="H14" s="174">
        <f t="shared" si="2"/>
        <v>4.698442353891915E-2</v>
      </c>
      <c r="I14" s="175">
        <f t="shared" si="3"/>
        <v>44452</v>
      </c>
      <c r="J14" s="176" t="str">
        <f>IF(ISERROR(VLOOKUP($A14,parlvotes_lh!$A$11:$ZZ$200,6,FALSE))=TRUE,"",IF(VLOOKUP($A14,parlvotes_lh!$A$11:$ZZ$200,6,FALSE)=0,"",VLOOKUP($A14,parlvotes_lh!$A$11:$ZZ$200,6,FALSE)))</f>
        <v/>
      </c>
      <c r="K14" s="176" t="str">
        <f>IF(ISERROR(VLOOKUP($A14,parlvotes_lh!$A$11:$ZZ$200,26,FALSE))=TRUE,"",IF(VLOOKUP($A14,parlvotes_lh!$A$11:$ZZ$200,26,FALSE)=0,"",VLOOKUP($A14,parlvotes_lh!$A$11:$ZZ$200,26,FALSE)))</f>
        <v/>
      </c>
      <c r="L14" s="176" t="str">
        <f>IF(ISERROR(VLOOKUP($A14,parlvotes_lh!$A$11:$ZZ$200,46,FALSE))=TRUE,"",IF(VLOOKUP($A14,parlvotes_lh!$A$11:$ZZ$200,46,FALSE)=0,"",VLOOKUP($A14,parlvotes_lh!$A$11:$ZZ$200,46,FALSE)))</f>
        <v/>
      </c>
      <c r="M14" s="176" t="str">
        <f>IF(ISERROR(VLOOKUP($A14,parlvotes_lh!$A$11:$ZZ$200,66,FALSE))=TRUE,"",IF(VLOOKUP($A14,parlvotes_lh!$A$11:$ZZ$200,66,FALSE)=0,"",VLOOKUP($A14,parlvotes_lh!$A$11:$ZZ$200,66,FALSE)))</f>
        <v/>
      </c>
      <c r="N14" s="176">
        <f>IF(ISERROR(VLOOKUP($A14,parlvotes_lh!$A$11:$ZZ$200,86,FALSE))=TRUE,"",IF(VLOOKUP($A14,parlvotes_lh!$A$11:$ZZ$200,86,FALSE)=0,"",VLOOKUP($A14,parlvotes_lh!$A$11:$ZZ$200,86,FALSE)))</f>
        <v>1.3999999999999999E-2</v>
      </c>
      <c r="O14" s="176">
        <f>IF(ISERROR(VLOOKUP($A14,parlvotes_lh!$A$11:$ZZ$200,106,FALSE))=TRUE,"",IF(VLOOKUP($A14,parlvotes_lh!$A$11:$ZZ$200,106,FALSE)=0,"",VLOOKUP($A14,parlvotes_lh!$A$11:$ZZ$200,106,FALSE)))</f>
        <v>1.084334205680766E-2</v>
      </c>
      <c r="P14" s="176">
        <f>IF(ISERROR(VLOOKUP($A14,parlvotes_lh!$A$11:$ZZ$200,126,FALSE))=TRUE,"",IF(VLOOKUP($A14,parlvotes_lh!$A$11:$ZZ$200,126,FALSE)=0,"",VLOOKUP($A14,parlvotes_lh!$A$11:$ZZ$200,126,FALSE)))</f>
        <v>2.4094961248255796E-2</v>
      </c>
      <c r="Q14" s="177">
        <f>IF(ISERROR(VLOOKUP($A14,parlvotes_lh!$A$11:$ZZ$200,146,FALSE))=TRUE,"",IF(VLOOKUP($A14,parlvotes_lh!$A$11:$ZZ$200,146,FALSE)=0,"",VLOOKUP($A14,parlvotes_lh!$A$11:$ZZ$200,146,FALSE)))</f>
        <v>4.698442353891915E-2</v>
      </c>
      <c r="R14" s="177" t="str">
        <f>IF(ISERROR(VLOOKUP($A14,parlvotes_lh!$A$11:$ZZ$200,166,FALSE))=TRUE,"",IF(VLOOKUP($A14,parlvotes_lh!$A$11:$ZZ$200,166,FALSE)=0,"",VLOOKUP($A14,parlvotes_lh!$A$11:$ZZ$200,166,FALSE)))</f>
        <v/>
      </c>
      <c r="S14" s="177" t="str">
        <f>IF(ISERROR(VLOOKUP($A14,parlvotes_lh!$A$11:$ZZ$200,186,FALSE))=TRUE,"",IF(VLOOKUP($A14,parlvotes_lh!$A$11:$ZZ$200,186,FALSE)=0,"",VLOOKUP($A14,parlvotes_lh!$A$11:$ZZ$200,186,FALSE)))</f>
        <v/>
      </c>
      <c r="T14" s="177" t="str">
        <f>IF(ISERROR(VLOOKUP($A14,parlvotes_lh!$A$11:$ZZ$200,206,FALSE))=TRUE,"",IF(VLOOKUP($A14,parlvotes_lh!$A$11:$ZZ$200,206,FALSE)=0,"",VLOOKUP($A14,parlvotes_lh!$A$11:$ZZ$200,206,FALSE)))</f>
        <v/>
      </c>
      <c r="U14" s="177" t="str">
        <f>IF(ISERROR(VLOOKUP($A14,parlvotes_lh!$A$11:$ZZ$200,226,FALSE))=TRUE,"",IF(VLOOKUP($A14,parlvotes_lh!$A$11:$ZZ$200,226,FALSE)=0,"",VLOOKUP($A14,parlvotes_lh!$A$11:$ZZ$200,226,FALSE)))</f>
        <v/>
      </c>
      <c r="V14" s="177" t="str">
        <f>IF(ISERROR(VLOOKUP($A14,parlvotes_lh!$A$11:$ZZ$200,246,FALSE))=TRUE,"",IF(VLOOKUP($A14,parlvotes_lh!$A$11:$ZZ$200,246,FALSE)=0,"",VLOOKUP($A14,parlvotes_lh!$A$11:$ZZ$200,246,FALSE)))</f>
        <v/>
      </c>
      <c r="W14" s="177" t="str">
        <f>IF(ISERROR(VLOOKUP($A14,parlvotes_lh!$A$11:$ZZ$200,266,FALSE))=TRUE,"",IF(VLOOKUP($A14,parlvotes_lh!$A$11:$ZZ$200,266,FALSE)=0,"",VLOOKUP($A14,parlvotes_lh!$A$11:$ZZ$200,266,FALSE)))</f>
        <v/>
      </c>
      <c r="X14" s="177" t="str">
        <f>IF(ISERROR(VLOOKUP($A14,parlvotes_lh!$A$11:$ZZ$200,286,FALSE))=TRUE,"",IF(VLOOKUP($A14,parlvotes_lh!$A$11:$ZZ$200,286,FALSE)=0,"",VLOOKUP($A14,parlvotes_lh!$A$11:$ZZ$200,286,FALSE)))</f>
        <v/>
      </c>
      <c r="Y14" s="177" t="str">
        <f>IF(ISERROR(VLOOKUP($A14,parlvotes_lh!$A$11:$ZZ$200,306,FALSE))=TRUE,"",IF(VLOOKUP($A14,parlvotes_lh!$A$11:$ZZ$200,306,FALSE)=0,"",VLOOKUP($A14,parlvotes_lh!$A$11:$ZZ$200,306,FALSE)))</f>
        <v/>
      </c>
      <c r="Z14" s="177" t="str">
        <f>IF(ISERROR(VLOOKUP($A14,parlvotes_lh!$A$11:$ZZ$200,326,FALSE))=TRUE,"",IF(VLOOKUP($A14,parlvotes_lh!$A$11:$ZZ$200,326,FALSE)=0,"",VLOOKUP($A14,parlvotes_lh!$A$11:$ZZ$200,326,FALSE)))</f>
        <v/>
      </c>
      <c r="AA14" s="177" t="str">
        <f>IF(ISERROR(VLOOKUP($A14,parlvotes_lh!$A$11:$ZZ$200,346,FALSE))=TRUE,"",IF(VLOOKUP($A14,parlvotes_lh!$A$11:$ZZ$200,346,FALSE)=0,"",VLOOKUP($A14,parlvotes_lh!$A$11:$ZZ$200,346,FALSE)))</f>
        <v/>
      </c>
      <c r="AB14" s="177" t="str">
        <f>IF(ISERROR(VLOOKUP($A14,parlvotes_lh!$A$11:$ZZ$200,366,FALSE))=TRUE,"",IF(VLOOKUP($A14,parlvotes_lh!$A$11:$ZZ$200,366,FALSE)=0,"",VLOOKUP($A14,parlvotes_lh!$A$11:$ZZ$200,366,FALSE)))</f>
        <v/>
      </c>
      <c r="AC14" s="177" t="str">
        <f>IF(ISERROR(VLOOKUP($A14,parlvotes_lh!$A$11:$ZZ$200,386,FALSE))=TRUE,"",IF(VLOOKUP($A14,parlvotes_lh!$A$11:$ZZ$200,386,FALSE)=0,"",VLOOKUP($A14,parlvotes_lh!$A$11:$ZZ$200,386,FALSE)))</f>
        <v/>
      </c>
    </row>
    <row r="15" spans="1:29" ht="13.5" customHeight="1" x14ac:dyDescent="0.25">
      <c r="A15" s="171" t="str">
        <f>IF(info_parties!A15="","",info_parties!A15)</f>
        <v>no_dpp01</v>
      </c>
      <c r="B15" s="99" t="str">
        <f>IF(A15="","",MID(info_weblinks!$C$3,32,3))</f>
        <v>nor</v>
      </c>
      <c r="C15" s="99" t="str">
        <f>IF(info_parties!G15="","",info_parties!G15)</f>
        <v>The Political Party</v>
      </c>
      <c r="D15" s="99" t="str">
        <f>IF(info_parties!K15="","",info_parties!K15)</f>
        <v>Det politiske parti</v>
      </c>
      <c r="E15" s="99" t="str">
        <f>IF(info_parties!H15="","",info_parties!H15)</f>
        <v>DPP</v>
      </c>
      <c r="F15" s="172">
        <f t="shared" si="0"/>
        <v>37144</v>
      </c>
      <c r="G15" s="173">
        <f t="shared" si="1"/>
        <v>37144</v>
      </c>
      <c r="H15" s="174">
        <f t="shared" si="2"/>
        <v>7.7154594697480391E-3</v>
      </c>
      <c r="I15" s="175">
        <f t="shared" si="3"/>
        <v>37144</v>
      </c>
      <c r="J15" s="176" t="str">
        <f>IF(ISERROR(VLOOKUP($A15,parlvotes_lh!$A$11:$ZZ$200,6,FALSE))=TRUE,"",IF(VLOOKUP($A15,parlvotes_lh!$A$11:$ZZ$200,6,FALSE)=0,"",VLOOKUP($A15,parlvotes_lh!$A$11:$ZZ$200,6,FALSE)))</f>
        <v/>
      </c>
      <c r="K15" s="176" t="str">
        <f>IF(ISERROR(VLOOKUP($A15,parlvotes_lh!$A$11:$ZZ$200,26,FALSE))=TRUE,"",IF(VLOOKUP($A15,parlvotes_lh!$A$11:$ZZ$200,26,FALSE)=0,"",VLOOKUP($A15,parlvotes_lh!$A$11:$ZZ$200,26,FALSE)))</f>
        <v/>
      </c>
      <c r="L15" s="176">
        <f>IF(ISERROR(VLOOKUP($A15,parlvotes_lh!$A$11:$ZZ$200,46,FALSE))=TRUE,"",IF(VLOOKUP($A15,parlvotes_lh!$A$11:$ZZ$200,46,FALSE)=0,"",VLOOKUP($A15,parlvotes_lh!$A$11:$ZZ$200,46,FALSE)))</f>
        <v>7.7154594697480391E-3</v>
      </c>
      <c r="M15" s="176" t="str">
        <f>IF(ISERROR(VLOOKUP($A15,parlvotes_lh!$A$11:$ZZ$200,66,FALSE))=TRUE,"",IF(VLOOKUP($A15,parlvotes_lh!$A$11:$ZZ$200,66,FALSE)=0,"",VLOOKUP($A15,parlvotes_lh!$A$11:$ZZ$200,66,FALSE)))</f>
        <v/>
      </c>
      <c r="N15" s="176" t="str">
        <f>IF(ISERROR(VLOOKUP($A15,parlvotes_lh!$A$11:$ZZ$200,86,FALSE))=TRUE,"",IF(VLOOKUP($A15,parlvotes_lh!$A$11:$ZZ$200,86,FALSE)=0,"",VLOOKUP($A15,parlvotes_lh!$A$11:$ZZ$200,86,FALSE)))</f>
        <v/>
      </c>
      <c r="O15" s="176" t="str">
        <f>IF(ISERROR(VLOOKUP($A15,parlvotes_lh!$A$11:$ZZ$200,106,FALSE))=TRUE,"",IF(VLOOKUP($A15,parlvotes_lh!$A$11:$ZZ$200,106,FALSE)=0,"",VLOOKUP($A15,parlvotes_lh!$A$11:$ZZ$200,106,FALSE)))</f>
        <v/>
      </c>
      <c r="P15" s="176" t="str">
        <f>IF(ISERROR(VLOOKUP($A15,parlvotes_lh!$A$11:$ZZ$200,126,FALSE))=TRUE,"",IF(VLOOKUP($A15,parlvotes_lh!$A$11:$ZZ$200,126,FALSE)=0,"",VLOOKUP($A15,parlvotes_lh!$A$11:$ZZ$200,126,FALSE)))</f>
        <v/>
      </c>
      <c r="Q15" s="177" t="str">
        <f>IF(ISERROR(VLOOKUP($A15,parlvotes_lh!$A$11:$ZZ$200,146,FALSE))=TRUE,"",IF(VLOOKUP($A15,parlvotes_lh!$A$11:$ZZ$200,146,FALSE)=0,"",VLOOKUP($A15,parlvotes_lh!$A$11:$ZZ$200,146,FALSE)))</f>
        <v/>
      </c>
      <c r="R15" s="177" t="str">
        <f>IF(ISERROR(VLOOKUP($A15,parlvotes_lh!$A$11:$ZZ$200,166,FALSE))=TRUE,"",IF(VLOOKUP($A15,parlvotes_lh!$A$11:$ZZ$200,166,FALSE)=0,"",VLOOKUP($A15,parlvotes_lh!$A$11:$ZZ$200,166,FALSE)))</f>
        <v/>
      </c>
      <c r="S15" s="177" t="str">
        <f>IF(ISERROR(VLOOKUP($A15,parlvotes_lh!$A$11:$ZZ$200,186,FALSE))=TRUE,"",IF(VLOOKUP($A15,parlvotes_lh!$A$11:$ZZ$200,186,FALSE)=0,"",VLOOKUP($A15,parlvotes_lh!$A$11:$ZZ$200,186,FALSE)))</f>
        <v/>
      </c>
      <c r="T15" s="177" t="str">
        <f>IF(ISERROR(VLOOKUP($A15,parlvotes_lh!$A$11:$ZZ$200,206,FALSE))=TRUE,"",IF(VLOOKUP($A15,parlvotes_lh!$A$11:$ZZ$200,206,FALSE)=0,"",VLOOKUP($A15,parlvotes_lh!$A$11:$ZZ$200,206,FALSE)))</f>
        <v/>
      </c>
      <c r="U15" s="177" t="str">
        <f>IF(ISERROR(VLOOKUP($A15,parlvotes_lh!$A$11:$ZZ$200,226,FALSE))=TRUE,"",IF(VLOOKUP($A15,parlvotes_lh!$A$11:$ZZ$200,226,FALSE)=0,"",VLOOKUP($A15,parlvotes_lh!$A$11:$ZZ$200,226,FALSE)))</f>
        <v/>
      </c>
      <c r="V15" s="177" t="str">
        <f>IF(ISERROR(VLOOKUP($A15,parlvotes_lh!$A$11:$ZZ$200,246,FALSE))=TRUE,"",IF(VLOOKUP($A15,parlvotes_lh!$A$11:$ZZ$200,246,FALSE)=0,"",VLOOKUP($A15,parlvotes_lh!$A$11:$ZZ$200,246,FALSE)))</f>
        <v/>
      </c>
      <c r="W15" s="177" t="str">
        <f>IF(ISERROR(VLOOKUP($A15,parlvotes_lh!$A$11:$ZZ$200,266,FALSE))=TRUE,"",IF(VLOOKUP($A15,parlvotes_lh!$A$11:$ZZ$200,266,FALSE)=0,"",VLOOKUP($A15,parlvotes_lh!$A$11:$ZZ$200,266,FALSE)))</f>
        <v/>
      </c>
      <c r="X15" s="177" t="str">
        <f>IF(ISERROR(VLOOKUP($A15,parlvotes_lh!$A$11:$ZZ$200,286,FALSE))=TRUE,"",IF(VLOOKUP($A15,parlvotes_lh!$A$11:$ZZ$200,286,FALSE)=0,"",VLOOKUP($A15,parlvotes_lh!$A$11:$ZZ$200,286,FALSE)))</f>
        <v/>
      </c>
      <c r="Y15" s="177" t="str">
        <f>IF(ISERROR(VLOOKUP($A15,parlvotes_lh!$A$11:$ZZ$200,306,FALSE))=TRUE,"",IF(VLOOKUP($A15,parlvotes_lh!$A$11:$ZZ$200,306,FALSE)=0,"",VLOOKUP($A15,parlvotes_lh!$A$11:$ZZ$200,306,FALSE)))</f>
        <v/>
      </c>
      <c r="Z15" s="177" t="str">
        <f>IF(ISERROR(VLOOKUP($A15,parlvotes_lh!$A$11:$ZZ$200,326,FALSE))=TRUE,"",IF(VLOOKUP($A15,parlvotes_lh!$A$11:$ZZ$200,326,FALSE)=0,"",VLOOKUP($A15,parlvotes_lh!$A$11:$ZZ$200,326,FALSE)))</f>
        <v/>
      </c>
      <c r="AA15" s="177" t="str">
        <f>IF(ISERROR(VLOOKUP($A15,parlvotes_lh!$A$11:$ZZ$200,346,FALSE))=TRUE,"",IF(VLOOKUP($A15,parlvotes_lh!$A$11:$ZZ$200,346,FALSE)=0,"",VLOOKUP($A15,parlvotes_lh!$A$11:$ZZ$200,346,FALSE)))</f>
        <v/>
      </c>
      <c r="AB15" s="177" t="str">
        <f>IF(ISERROR(VLOOKUP($A15,parlvotes_lh!$A$11:$ZZ$200,366,FALSE))=TRUE,"",IF(VLOOKUP($A15,parlvotes_lh!$A$11:$ZZ$200,366,FALSE)=0,"",VLOOKUP($A15,parlvotes_lh!$A$11:$ZZ$200,366,FALSE)))</f>
        <v/>
      </c>
      <c r="AC15" s="177" t="str">
        <f>IF(ISERROR(VLOOKUP($A15,parlvotes_lh!$A$11:$ZZ$200,386,FALSE))=TRUE,"",IF(VLOOKUP($A15,parlvotes_lh!$A$11:$ZZ$200,386,FALSE)=0,"",VLOOKUP($A15,parlvotes_lh!$A$11:$ZZ$200,386,FALSE)))</f>
        <v/>
      </c>
    </row>
    <row r="16" spans="1:29" ht="13.5" customHeight="1" x14ac:dyDescent="0.25">
      <c r="A16" s="171" t="str">
        <f>IF(info_parties!A16="","",info_parties!A16)</f>
        <v>no_k01</v>
      </c>
      <c r="B16" s="99" t="str">
        <f>IF(A16="","",MID(info_weblinks!$C$3,32,3))</f>
        <v>nor</v>
      </c>
      <c r="C16" s="99" t="str">
        <f>IF(info_parties!G16="","",info_parties!G16)</f>
        <v>The Christians</v>
      </c>
      <c r="D16" s="99" t="str">
        <f>IF(info_parties!K16="","",info_parties!K16)</f>
        <v>De Kristne</v>
      </c>
      <c r="E16" s="99" t="str">
        <f>IF(info_parties!H16="","",info_parties!H16)</f>
        <v>K</v>
      </c>
      <c r="F16" s="172">
        <f t="shared" si="0"/>
        <v>41536</v>
      </c>
      <c r="G16" s="173">
        <f t="shared" si="1"/>
        <v>41536</v>
      </c>
      <c r="H16" s="174">
        <f t="shared" si="2"/>
        <v>6.2520583379701029E-3</v>
      </c>
      <c r="I16" s="175">
        <f t="shared" si="3"/>
        <v>41536</v>
      </c>
      <c r="J16" s="176" t="str">
        <f>IF(ISERROR(VLOOKUP($A16,parlvotes_lh!$A$11:$ZZ$200,6,FALSE))=TRUE,"",IF(VLOOKUP($A16,parlvotes_lh!$A$11:$ZZ$200,6,FALSE)=0,"",VLOOKUP($A16,parlvotes_lh!$A$11:$ZZ$200,6,FALSE)))</f>
        <v/>
      </c>
      <c r="K16" s="176" t="str">
        <f>IF(ISERROR(VLOOKUP($A16,parlvotes_lh!$A$11:$ZZ$200,26,FALSE))=TRUE,"",IF(VLOOKUP($A16,parlvotes_lh!$A$11:$ZZ$200,26,FALSE)=0,"",VLOOKUP($A16,parlvotes_lh!$A$11:$ZZ$200,26,FALSE)))</f>
        <v/>
      </c>
      <c r="L16" s="176" t="str">
        <f>IF(ISERROR(VLOOKUP($A16,parlvotes_lh!$A$11:$ZZ$200,46,FALSE))=TRUE,"",IF(VLOOKUP($A16,parlvotes_lh!$A$11:$ZZ$200,46,FALSE)=0,"",VLOOKUP($A16,parlvotes_lh!$A$11:$ZZ$200,46,FALSE)))</f>
        <v/>
      </c>
      <c r="M16" s="176" t="str">
        <f>IF(ISERROR(VLOOKUP($A16,parlvotes_lh!$A$11:$ZZ$200,66,FALSE))=TRUE,"",IF(VLOOKUP($A16,parlvotes_lh!$A$11:$ZZ$200,66,FALSE)=0,"",VLOOKUP($A16,parlvotes_lh!$A$11:$ZZ$200,66,FALSE)))</f>
        <v/>
      </c>
      <c r="N16" s="176" t="str">
        <f>IF(ISERROR(VLOOKUP($A16,parlvotes_lh!$A$11:$ZZ$200,86,FALSE))=TRUE,"",IF(VLOOKUP($A16,parlvotes_lh!$A$11:$ZZ$200,86,FALSE)=0,"",VLOOKUP($A16,parlvotes_lh!$A$11:$ZZ$200,86,FALSE)))</f>
        <v/>
      </c>
      <c r="O16" s="176">
        <f>IF(ISERROR(VLOOKUP($A16,parlvotes_lh!$A$11:$ZZ$200,106,FALSE))=TRUE,"",IF(VLOOKUP($A16,parlvotes_lh!$A$11:$ZZ$200,106,FALSE)=0,"",VLOOKUP($A16,parlvotes_lh!$A$11:$ZZ$200,106,FALSE)))</f>
        <v>6.2520583379701029E-3</v>
      </c>
      <c r="P16" s="176" t="str">
        <f>IF(ISERROR(VLOOKUP($A16,parlvotes_lh!$A$11:$ZZ$200,126,FALSE))=TRUE,"",IF(VLOOKUP($A16,parlvotes_lh!$A$11:$ZZ$200,126,FALSE)=0,"",VLOOKUP($A16,parlvotes_lh!$A$11:$ZZ$200,126,FALSE)))</f>
        <v/>
      </c>
      <c r="Q16" s="177" t="str">
        <f>IF(ISERROR(VLOOKUP($A16,parlvotes_lh!$A$11:$ZZ$200,146,FALSE))=TRUE,"",IF(VLOOKUP($A16,parlvotes_lh!$A$11:$ZZ$200,146,FALSE)=0,"",VLOOKUP($A16,parlvotes_lh!$A$11:$ZZ$200,146,FALSE)))</f>
        <v/>
      </c>
      <c r="R16" s="177" t="str">
        <f>IF(ISERROR(VLOOKUP($A16,parlvotes_lh!$A$11:$ZZ$200,166,FALSE))=TRUE,"",IF(VLOOKUP($A16,parlvotes_lh!$A$11:$ZZ$200,166,FALSE)=0,"",VLOOKUP($A16,parlvotes_lh!$A$11:$ZZ$200,166,FALSE)))</f>
        <v/>
      </c>
      <c r="S16" s="177" t="str">
        <f>IF(ISERROR(VLOOKUP($A16,parlvotes_lh!$A$11:$ZZ$200,186,FALSE))=TRUE,"",IF(VLOOKUP($A16,parlvotes_lh!$A$11:$ZZ$200,186,FALSE)=0,"",VLOOKUP($A16,parlvotes_lh!$A$11:$ZZ$200,186,FALSE)))</f>
        <v/>
      </c>
      <c r="T16" s="177" t="str">
        <f>IF(ISERROR(VLOOKUP($A16,parlvotes_lh!$A$11:$ZZ$200,206,FALSE))=TRUE,"",IF(VLOOKUP($A16,parlvotes_lh!$A$11:$ZZ$200,206,FALSE)=0,"",VLOOKUP($A16,parlvotes_lh!$A$11:$ZZ$200,206,FALSE)))</f>
        <v/>
      </c>
      <c r="U16" s="177" t="str">
        <f>IF(ISERROR(VLOOKUP($A16,parlvotes_lh!$A$11:$ZZ$200,226,FALSE))=TRUE,"",IF(VLOOKUP($A16,parlvotes_lh!$A$11:$ZZ$200,226,FALSE)=0,"",VLOOKUP($A16,parlvotes_lh!$A$11:$ZZ$200,226,FALSE)))</f>
        <v/>
      </c>
      <c r="V16" s="177" t="str">
        <f>IF(ISERROR(VLOOKUP($A16,parlvotes_lh!$A$11:$ZZ$200,246,FALSE))=TRUE,"",IF(VLOOKUP($A16,parlvotes_lh!$A$11:$ZZ$200,246,FALSE)=0,"",VLOOKUP($A16,parlvotes_lh!$A$11:$ZZ$200,246,FALSE)))</f>
        <v/>
      </c>
      <c r="W16" s="177" t="str">
        <f>IF(ISERROR(VLOOKUP($A16,parlvotes_lh!$A$11:$ZZ$200,266,FALSE))=TRUE,"",IF(VLOOKUP($A16,parlvotes_lh!$A$11:$ZZ$200,266,FALSE)=0,"",VLOOKUP($A16,parlvotes_lh!$A$11:$ZZ$200,266,FALSE)))</f>
        <v/>
      </c>
      <c r="X16" s="177" t="str">
        <f>IF(ISERROR(VLOOKUP($A16,parlvotes_lh!$A$11:$ZZ$200,286,FALSE))=TRUE,"",IF(VLOOKUP($A16,parlvotes_lh!$A$11:$ZZ$200,286,FALSE)=0,"",VLOOKUP($A16,parlvotes_lh!$A$11:$ZZ$200,286,FALSE)))</f>
        <v/>
      </c>
      <c r="Y16" s="177" t="str">
        <f>IF(ISERROR(VLOOKUP($A16,parlvotes_lh!$A$11:$ZZ$200,306,FALSE))=TRUE,"",IF(VLOOKUP($A16,parlvotes_lh!$A$11:$ZZ$200,306,FALSE)=0,"",VLOOKUP($A16,parlvotes_lh!$A$11:$ZZ$200,306,FALSE)))</f>
        <v/>
      </c>
      <c r="Z16" s="177" t="str">
        <f>IF(ISERROR(VLOOKUP($A16,parlvotes_lh!$A$11:$ZZ$200,326,FALSE))=TRUE,"",IF(VLOOKUP($A16,parlvotes_lh!$A$11:$ZZ$200,326,FALSE)=0,"",VLOOKUP($A16,parlvotes_lh!$A$11:$ZZ$200,326,FALSE)))</f>
        <v/>
      </c>
      <c r="AA16" s="177" t="str">
        <f>IF(ISERROR(VLOOKUP($A16,parlvotes_lh!$A$11:$ZZ$200,346,FALSE))=TRUE,"",IF(VLOOKUP($A16,parlvotes_lh!$A$11:$ZZ$200,346,FALSE)=0,"",VLOOKUP($A16,parlvotes_lh!$A$11:$ZZ$200,346,FALSE)))</f>
        <v/>
      </c>
      <c r="AB16" s="177" t="str">
        <f>IF(ISERROR(VLOOKUP($A16,parlvotes_lh!$A$11:$ZZ$200,366,FALSE))=TRUE,"",IF(VLOOKUP($A16,parlvotes_lh!$A$11:$ZZ$200,366,FALSE)=0,"",VLOOKUP($A16,parlvotes_lh!$A$11:$ZZ$200,366,FALSE)))</f>
        <v/>
      </c>
      <c r="AC16" s="177" t="str">
        <f>IF(ISERROR(VLOOKUP($A16,parlvotes_lh!$A$11:$ZZ$200,386,FALSE))=TRUE,"",IF(VLOOKUP($A16,parlvotes_lh!$A$11:$ZZ$200,386,FALSE)=0,"",VLOOKUP($A16,parlvotes_lh!$A$11:$ZZ$200,386,FALSE)))</f>
        <v/>
      </c>
    </row>
    <row r="17" spans="1:38" ht="13.5" customHeight="1" x14ac:dyDescent="0.25">
      <c r="A17" s="171" t="str">
        <f>IF(info_parties!A17="","",info_parties!A17)</f>
        <v>no_pir01</v>
      </c>
      <c r="B17" s="99" t="str">
        <f>IF(A17="","",MID(info_weblinks!$C$3,32,3))</f>
        <v>nor</v>
      </c>
      <c r="C17" s="99" t="str">
        <f>IF(info_parties!G17="","",info_parties!G17)</f>
        <v>Pirate Party</v>
      </c>
      <c r="D17" s="99" t="str">
        <f>IF(info_parties!K17="","",info_parties!K17)</f>
        <v>Piratpartiet</v>
      </c>
      <c r="E17" s="99" t="str">
        <f>IF(info_parties!H17="","",info_parties!H17)</f>
        <v>PIR</v>
      </c>
      <c r="F17" s="172">
        <f t="shared" si="0"/>
        <v>41536</v>
      </c>
      <c r="G17" s="173">
        <f t="shared" si="1"/>
        <v>41536</v>
      </c>
      <c r="H17" s="174">
        <f t="shared" si="2"/>
        <v>3.4795167604246223E-3</v>
      </c>
      <c r="I17" s="175">
        <f t="shared" si="3"/>
        <v>41536</v>
      </c>
      <c r="J17" s="176" t="str">
        <f>IF(ISERROR(VLOOKUP($A17,parlvotes_lh!$A$11:$ZZ$200,6,FALSE))=TRUE,"",IF(VLOOKUP($A17,parlvotes_lh!$A$11:$ZZ$200,6,FALSE)=0,"",VLOOKUP($A17,parlvotes_lh!$A$11:$ZZ$200,6,FALSE)))</f>
        <v/>
      </c>
      <c r="K17" s="176" t="str">
        <f>IF(ISERROR(VLOOKUP($A17,parlvotes_lh!$A$11:$ZZ$200,26,FALSE))=TRUE,"",IF(VLOOKUP($A17,parlvotes_lh!$A$11:$ZZ$200,26,FALSE)=0,"",VLOOKUP($A17,parlvotes_lh!$A$11:$ZZ$200,26,FALSE)))</f>
        <v/>
      </c>
      <c r="L17" s="176" t="str">
        <f>IF(ISERROR(VLOOKUP($A17,parlvotes_lh!$A$11:$ZZ$200,46,FALSE))=TRUE,"",IF(VLOOKUP($A17,parlvotes_lh!$A$11:$ZZ$200,46,FALSE)=0,"",VLOOKUP($A17,parlvotes_lh!$A$11:$ZZ$200,46,FALSE)))</f>
        <v/>
      </c>
      <c r="M17" s="176" t="str">
        <f>IF(ISERROR(VLOOKUP($A17,parlvotes_lh!$A$11:$ZZ$200,66,FALSE))=TRUE,"",IF(VLOOKUP($A17,parlvotes_lh!$A$11:$ZZ$200,66,FALSE)=0,"",VLOOKUP($A17,parlvotes_lh!$A$11:$ZZ$200,66,FALSE)))</f>
        <v/>
      </c>
      <c r="N17" s="176" t="str">
        <f>IF(ISERROR(VLOOKUP($A17,parlvotes_lh!$A$11:$ZZ$200,86,FALSE))=TRUE,"",IF(VLOOKUP($A17,parlvotes_lh!$A$11:$ZZ$200,86,FALSE)=0,"",VLOOKUP($A17,parlvotes_lh!$A$11:$ZZ$200,86,FALSE)))</f>
        <v/>
      </c>
      <c r="O17" s="176">
        <f>IF(ISERROR(VLOOKUP($A17,parlvotes_lh!$A$11:$ZZ$200,106,FALSE))=TRUE,"",IF(VLOOKUP($A17,parlvotes_lh!$A$11:$ZZ$200,106,FALSE)=0,"",VLOOKUP($A17,parlvotes_lh!$A$11:$ZZ$200,106,FALSE)))</f>
        <v>3.4795167604246223E-3</v>
      </c>
      <c r="P17" s="176" t="str">
        <f>IF(ISERROR(VLOOKUP($A17,parlvotes_lh!$A$11:$ZZ$200,126,FALSE))=TRUE,"",IF(VLOOKUP($A17,parlvotes_lh!$A$11:$ZZ$200,126,FALSE)=0,"",VLOOKUP($A17,parlvotes_lh!$A$11:$ZZ$200,126,FALSE)))</f>
        <v/>
      </c>
      <c r="Q17" s="177" t="str">
        <f>IF(ISERROR(VLOOKUP($A17,parlvotes_lh!$A$11:$ZZ$200,146,FALSE))=TRUE,"",IF(VLOOKUP($A17,parlvotes_lh!$A$11:$ZZ$200,146,FALSE)=0,"",VLOOKUP($A17,parlvotes_lh!$A$11:$ZZ$200,146,FALSE)))</f>
        <v/>
      </c>
      <c r="R17" s="177" t="str">
        <f>IF(ISERROR(VLOOKUP($A17,parlvotes_lh!$A$11:$ZZ$200,166,FALSE))=TRUE,"",IF(VLOOKUP($A17,parlvotes_lh!$A$11:$ZZ$200,166,FALSE)=0,"",VLOOKUP($A17,parlvotes_lh!$A$11:$ZZ$200,166,FALSE)))</f>
        <v/>
      </c>
      <c r="S17" s="177" t="str">
        <f>IF(ISERROR(VLOOKUP($A17,parlvotes_lh!$A$11:$ZZ$200,186,FALSE))=TRUE,"",IF(VLOOKUP($A17,parlvotes_lh!$A$11:$ZZ$200,186,FALSE)=0,"",VLOOKUP($A17,parlvotes_lh!$A$11:$ZZ$200,186,FALSE)))</f>
        <v/>
      </c>
      <c r="T17" s="177" t="str">
        <f>IF(ISERROR(VLOOKUP($A17,parlvotes_lh!$A$11:$ZZ$200,206,FALSE))=TRUE,"",IF(VLOOKUP($A17,parlvotes_lh!$A$11:$ZZ$200,206,FALSE)=0,"",VLOOKUP($A17,parlvotes_lh!$A$11:$ZZ$200,206,FALSE)))</f>
        <v/>
      </c>
      <c r="U17" s="177" t="str">
        <f>IF(ISERROR(VLOOKUP($A17,parlvotes_lh!$A$11:$ZZ$200,226,FALSE))=TRUE,"",IF(VLOOKUP($A17,parlvotes_lh!$A$11:$ZZ$200,226,FALSE)=0,"",VLOOKUP($A17,parlvotes_lh!$A$11:$ZZ$200,226,FALSE)))</f>
        <v/>
      </c>
      <c r="V17" s="177" t="str">
        <f>IF(ISERROR(VLOOKUP($A17,parlvotes_lh!$A$11:$ZZ$200,246,FALSE))=TRUE,"",IF(VLOOKUP($A17,parlvotes_lh!$A$11:$ZZ$200,246,FALSE)=0,"",VLOOKUP($A17,parlvotes_lh!$A$11:$ZZ$200,246,FALSE)))</f>
        <v/>
      </c>
      <c r="W17" s="177" t="str">
        <f>IF(ISERROR(VLOOKUP($A17,parlvotes_lh!$A$11:$ZZ$200,266,FALSE))=TRUE,"",IF(VLOOKUP($A17,parlvotes_lh!$A$11:$ZZ$200,266,FALSE)=0,"",VLOOKUP($A17,parlvotes_lh!$A$11:$ZZ$200,266,FALSE)))</f>
        <v/>
      </c>
      <c r="X17" s="177" t="str">
        <f>IF(ISERROR(VLOOKUP($A17,parlvotes_lh!$A$11:$ZZ$200,286,FALSE))=TRUE,"",IF(VLOOKUP($A17,parlvotes_lh!$A$11:$ZZ$200,286,FALSE)=0,"",VLOOKUP($A17,parlvotes_lh!$A$11:$ZZ$200,286,FALSE)))</f>
        <v/>
      </c>
      <c r="Y17" s="177" t="str">
        <f>IF(ISERROR(VLOOKUP($A17,parlvotes_lh!$A$11:$ZZ$200,306,FALSE))=TRUE,"",IF(VLOOKUP($A17,parlvotes_lh!$A$11:$ZZ$200,306,FALSE)=0,"",VLOOKUP($A17,parlvotes_lh!$A$11:$ZZ$200,306,FALSE)))</f>
        <v/>
      </c>
      <c r="Z17" s="177" t="str">
        <f>IF(ISERROR(VLOOKUP($A17,parlvotes_lh!$A$11:$ZZ$200,326,FALSE))=TRUE,"",IF(VLOOKUP($A17,parlvotes_lh!$A$11:$ZZ$200,326,FALSE)=0,"",VLOOKUP($A17,parlvotes_lh!$A$11:$ZZ$200,326,FALSE)))</f>
        <v/>
      </c>
      <c r="AA17" s="177" t="str">
        <f>IF(ISERROR(VLOOKUP($A17,parlvotes_lh!$A$11:$ZZ$200,346,FALSE))=TRUE,"",IF(VLOOKUP($A17,parlvotes_lh!$A$11:$ZZ$200,346,FALSE)=0,"",VLOOKUP($A17,parlvotes_lh!$A$11:$ZZ$200,346,FALSE)))</f>
        <v/>
      </c>
      <c r="AB17" s="177" t="str">
        <f>IF(ISERROR(VLOOKUP($A17,parlvotes_lh!$A$11:$ZZ$200,366,FALSE))=TRUE,"",IF(VLOOKUP($A17,parlvotes_lh!$A$11:$ZZ$200,366,FALSE)=0,"",VLOOKUP($A17,parlvotes_lh!$A$11:$ZZ$200,366,FALSE)))</f>
        <v/>
      </c>
      <c r="AC17" s="177" t="str">
        <f>IF(ISERROR(VLOOKUP($A17,parlvotes_lh!$A$11:$ZZ$200,386,FALSE))=TRUE,"",IF(VLOOKUP($A17,parlvotes_lh!$A$11:$ZZ$200,386,FALSE)=0,"",VLOOKUP($A17,parlvotes_lh!$A$11:$ZZ$200,386,FALSE)))</f>
        <v/>
      </c>
      <c r="AE17" s="178"/>
      <c r="AF17" s="178"/>
      <c r="AG17" s="178"/>
      <c r="AH17" s="178"/>
      <c r="AI17" s="178"/>
      <c r="AJ17" s="178"/>
      <c r="AK17" s="178"/>
      <c r="AL17" s="178"/>
    </row>
    <row r="18" spans="1:38" ht="13.5" customHeight="1" x14ac:dyDescent="0.25">
      <c r="A18" s="171" t="str">
        <f>IF(info_parties!A18="","",info_parties!A18)</f>
        <v>no_others</v>
      </c>
      <c r="B18" s="99" t="str">
        <f>IF(A18="","",MID(info_weblinks!$C$3,32,3))</f>
        <v>nor</v>
      </c>
      <c r="C18" s="99" t="str">
        <f>IF(info_parties!G18="","",info_parties!G18)</f>
        <v>Others</v>
      </c>
      <c r="D18" s="99" t="str">
        <f>IF(info_parties!K18="","",info_parties!K18)</f>
        <v>andre</v>
      </c>
      <c r="E18" s="99" t="str">
        <f>IF(info_parties!H18="","",info_parties!H18)</f>
        <v>no acronym</v>
      </c>
      <c r="F18" s="172">
        <f t="shared" si="0"/>
        <v>34224</v>
      </c>
      <c r="G18" s="173">
        <f t="shared" si="1"/>
        <v>42989</v>
      </c>
      <c r="H18" s="174">
        <f t="shared" si="2"/>
        <v>1.8469432520305203E-2</v>
      </c>
      <c r="I18" s="175">
        <f t="shared" si="3"/>
        <v>42989</v>
      </c>
      <c r="J18" s="176">
        <f>IF(ISERROR(VLOOKUP($A18,parlvotes_lh!$A$11:$ZZ$200,6,FALSE))=TRUE,"",IF(VLOOKUP($A18,parlvotes_lh!$A$11:$ZZ$200,6,FALSE)=0,"",VLOOKUP($A18,parlvotes_lh!$A$11:$ZZ$200,6,FALSE)))</f>
        <v>1.1678958418716228E-2</v>
      </c>
      <c r="K18" s="176">
        <f>IF(ISERROR(VLOOKUP($A18,parlvotes_lh!$A$11:$ZZ$200,26,FALSE))=TRUE,"",IF(VLOOKUP($A18,parlvotes_lh!$A$11:$ZZ$200,26,FALSE)=0,"",VLOOKUP($A18,parlvotes_lh!$A$11:$ZZ$200,26,FALSE)))</f>
        <v>7.9426165784562183E-3</v>
      </c>
      <c r="L18" s="176">
        <f>IF(ISERROR(VLOOKUP($A18,parlvotes_lh!$A$11:$ZZ$200,46,FALSE))=TRUE,"",IF(VLOOKUP($A18,parlvotes_lh!$A$11:$ZZ$200,46,FALSE)=0,"",VLOOKUP($A18,parlvotes_lh!$A$11:$ZZ$200,46,FALSE)))</f>
        <v>8.6778596410528909E-3</v>
      </c>
      <c r="M18" s="176">
        <f>IF(ISERROR(VLOOKUP($A18,parlvotes_lh!$A$11:$ZZ$200,66,FALSE))=TRUE,"",IF(VLOOKUP($A18,parlvotes_lh!$A$11:$ZZ$200,66,FALSE)=0,"",VLOOKUP($A18,parlvotes_lh!$A$11:$ZZ$200,66,FALSE)))</f>
        <v>4.3286056014885553E-3</v>
      </c>
      <c r="N18" s="176">
        <f>IF(ISERROR(VLOOKUP($A18,parlvotes_lh!$A$11:$ZZ$200,86,FALSE))=TRUE,"",IF(VLOOKUP($A18,parlvotes_lh!$A$11:$ZZ$200,86,FALSE)=0,"",VLOOKUP($A18,parlvotes_lh!$A$11:$ZZ$200,86,FALSE)))</f>
        <v>1.3000000000000001E-2</v>
      </c>
      <c r="O18" s="176">
        <f>IF(ISERROR(VLOOKUP($A18,parlvotes_lh!$A$11:$ZZ$200,106,FALSE))=TRUE,"",IF(VLOOKUP($A18,parlvotes_lh!$A$11:$ZZ$200,106,FALSE)=0,"",VLOOKUP($A18,parlvotes_lh!$A$11:$ZZ$200,106,FALSE)))</f>
        <v>2.3508247103517389E-3</v>
      </c>
      <c r="P18" s="176">
        <f>IF(ISERROR(VLOOKUP($A18,parlvotes_lh!$A$11:$ZZ$200,126,FALSE))=TRUE,"",IF(VLOOKUP($A18,parlvotes_lh!$A$11:$ZZ$200,126,FALSE)=0,"",VLOOKUP($A18,parlvotes_lh!$A$11:$ZZ$200,126,FALSE)))</f>
        <v>1.8469432520305203E-2</v>
      </c>
      <c r="Q18" s="177" t="str">
        <f>IF(ISERROR(VLOOKUP($A18,parlvotes_lh!$A$11:$ZZ$200,146,FALSE))=TRUE,"",IF(VLOOKUP($A18,parlvotes_lh!$A$11:$ZZ$200,146,FALSE)=0,"",VLOOKUP($A18,parlvotes_lh!$A$11:$ZZ$200,146,FALSE)))</f>
        <v/>
      </c>
      <c r="R18" s="177" t="str">
        <f>IF(ISERROR(VLOOKUP($A18,parlvotes_lh!$A$11:$ZZ$200,166,FALSE))=TRUE,"",IF(VLOOKUP($A18,parlvotes_lh!$A$11:$ZZ$200,166,FALSE)=0,"",VLOOKUP($A18,parlvotes_lh!$A$11:$ZZ$200,166,FALSE)))</f>
        <v/>
      </c>
      <c r="S18" s="177" t="str">
        <f>IF(ISERROR(VLOOKUP($A18,parlvotes_lh!$A$11:$ZZ$200,186,FALSE))=TRUE,"",IF(VLOOKUP($A18,parlvotes_lh!$A$11:$ZZ$200,186,FALSE)=0,"",VLOOKUP($A18,parlvotes_lh!$A$11:$ZZ$200,186,FALSE)))</f>
        <v/>
      </c>
      <c r="T18" s="177" t="str">
        <f>IF(ISERROR(VLOOKUP($A18,parlvotes_lh!$A$11:$ZZ$200,206,FALSE))=TRUE,"",IF(VLOOKUP($A18,parlvotes_lh!$A$11:$ZZ$200,206,FALSE)=0,"",VLOOKUP($A18,parlvotes_lh!$A$11:$ZZ$200,206,FALSE)))</f>
        <v/>
      </c>
      <c r="U18" s="177" t="str">
        <f>IF(ISERROR(VLOOKUP($A18,parlvotes_lh!$A$11:$ZZ$200,226,FALSE))=TRUE,"",IF(VLOOKUP($A18,parlvotes_lh!$A$11:$ZZ$200,226,FALSE)=0,"",VLOOKUP($A18,parlvotes_lh!$A$11:$ZZ$200,226,FALSE)))</f>
        <v/>
      </c>
      <c r="V18" s="177" t="str">
        <f>IF(ISERROR(VLOOKUP($A18,parlvotes_lh!$A$11:$ZZ$200,246,FALSE))=TRUE,"",IF(VLOOKUP($A18,parlvotes_lh!$A$11:$ZZ$200,246,FALSE)=0,"",VLOOKUP($A18,parlvotes_lh!$A$11:$ZZ$200,246,FALSE)))</f>
        <v/>
      </c>
      <c r="W18" s="177" t="str">
        <f>IF(ISERROR(VLOOKUP($A18,parlvotes_lh!$A$11:$ZZ$200,266,FALSE))=TRUE,"",IF(VLOOKUP($A18,parlvotes_lh!$A$11:$ZZ$200,266,FALSE)=0,"",VLOOKUP($A18,parlvotes_lh!$A$11:$ZZ$200,266,FALSE)))</f>
        <v/>
      </c>
      <c r="X18" s="177" t="str">
        <f>IF(ISERROR(VLOOKUP($A18,parlvotes_lh!$A$11:$ZZ$200,286,FALSE))=TRUE,"",IF(VLOOKUP($A18,parlvotes_lh!$A$11:$ZZ$200,286,FALSE)=0,"",VLOOKUP($A18,parlvotes_lh!$A$11:$ZZ$200,286,FALSE)))</f>
        <v/>
      </c>
      <c r="Y18" s="177" t="str">
        <f>IF(ISERROR(VLOOKUP($A18,parlvotes_lh!$A$11:$ZZ$200,306,FALSE))=TRUE,"",IF(VLOOKUP($A18,parlvotes_lh!$A$11:$ZZ$200,306,FALSE)=0,"",VLOOKUP($A18,parlvotes_lh!$A$11:$ZZ$200,306,FALSE)))</f>
        <v/>
      </c>
      <c r="Z18" s="177" t="str">
        <f>IF(ISERROR(VLOOKUP($A18,parlvotes_lh!$A$11:$ZZ$200,326,FALSE))=TRUE,"",IF(VLOOKUP($A18,parlvotes_lh!$A$11:$ZZ$200,326,FALSE)=0,"",VLOOKUP($A18,parlvotes_lh!$A$11:$ZZ$200,326,FALSE)))</f>
        <v/>
      </c>
      <c r="AA18" s="177" t="str">
        <f>IF(ISERROR(VLOOKUP($A18,parlvotes_lh!$A$11:$ZZ$200,346,FALSE))=TRUE,"",IF(VLOOKUP($A18,parlvotes_lh!$A$11:$ZZ$200,346,FALSE)=0,"",VLOOKUP($A18,parlvotes_lh!$A$11:$ZZ$200,346,FALSE)))</f>
        <v/>
      </c>
      <c r="AB18" s="177" t="str">
        <f>IF(ISERROR(VLOOKUP($A18,parlvotes_lh!$A$11:$ZZ$200,366,FALSE))=TRUE,"",IF(VLOOKUP($A18,parlvotes_lh!$A$11:$ZZ$200,366,FALSE)=0,"",VLOOKUP($A18,parlvotes_lh!$A$11:$ZZ$200,366,FALSE)))</f>
        <v/>
      </c>
      <c r="AC18" s="177" t="str">
        <f>IF(ISERROR(VLOOKUP($A18,parlvotes_lh!$A$11:$ZZ$200,386,FALSE))=TRUE,"",IF(VLOOKUP($A18,parlvotes_lh!$A$11:$ZZ$200,386,FALSE)=0,"",VLOOKUP($A18,parlvotes_lh!$A$11:$ZZ$200,386,FALSE)))</f>
        <v/>
      </c>
    </row>
    <row r="19" spans="1:38" ht="13.5" customHeight="1" x14ac:dyDescent="0.25">
      <c r="A19" s="171" t="str">
        <f>IF(info_parties!A19="","",info_parties!A19)</f>
        <v>no_pf01</v>
      </c>
      <c r="B19" s="99" t="str">
        <f>IF(A19="","",MID(info_weblinks!$C$3,32,3))</f>
        <v>nor</v>
      </c>
      <c r="C19" s="99" t="str">
        <f>IF(info_parties!G19="","",info_parties!G19)</f>
        <v>Patient Focus</v>
      </c>
      <c r="D19" s="99" t="str">
        <f>IF(info_parties!K19="","",info_parties!K19)</f>
        <v>pasientfokus</v>
      </c>
      <c r="E19" s="99" t="str">
        <f>IF(info_parties!H19="","",info_parties!H19)</f>
        <v>PF</v>
      </c>
      <c r="F19" s="172">
        <f t="shared" si="0"/>
        <v>44452</v>
      </c>
      <c r="G19" s="173">
        <f t="shared" si="1"/>
        <v>44452</v>
      </c>
      <c r="H19" s="174">
        <f t="shared" si="2"/>
        <v>1.6502607411971091E-3</v>
      </c>
      <c r="I19" s="175">
        <f t="shared" si="3"/>
        <v>44452</v>
      </c>
      <c r="J19" s="176" t="str">
        <f>IF(ISERROR(VLOOKUP($A19,parlvotes_lh!$A$11:$ZZ$200,6,FALSE))=TRUE,"",IF(VLOOKUP($A19,parlvotes_lh!$A$11:$ZZ$200,6,FALSE)=0,"",VLOOKUP($A19,parlvotes_lh!$A$11:$ZZ$200,6,FALSE)))</f>
        <v/>
      </c>
      <c r="K19" s="176" t="str">
        <f>IF(ISERROR(VLOOKUP($A19,parlvotes_lh!$A$11:$ZZ$200,26,FALSE))=TRUE,"",IF(VLOOKUP($A19,parlvotes_lh!$A$11:$ZZ$200,26,FALSE)=0,"",VLOOKUP($A19,parlvotes_lh!$A$11:$ZZ$200,26,FALSE)))</f>
        <v/>
      </c>
      <c r="L19" s="176" t="str">
        <f>IF(ISERROR(VLOOKUP($A19,parlvotes_lh!$A$11:$ZZ$200,46,FALSE))=TRUE,"",IF(VLOOKUP($A19,parlvotes_lh!$A$11:$ZZ$200,46,FALSE)=0,"",VLOOKUP($A19,parlvotes_lh!$A$11:$ZZ$200,46,FALSE)))</f>
        <v/>
      </c>
      <c r="M19" s="176" t="str">
        <f>IF(ISERROR(VLOOKUP($A19,parlvotes_lh!$A$11:$ZZ$200,66,FALSE))=TRUE,"",IF(VLOOKUP($A19,parlvotes_lh!$A$11:$ZZ$200,66,FALSE)=0,"",VLOOKUP($A19,parlvotes_lh!$A$11:$ZZ$200,66,FALSE)))</f>
        <v/>
      </c>
      <c r="N19" s="176" t="str">
        <f>IF(ISERROR(VLOOKUP($A19,parlvotes_lh!$A$11:$ZZ$200,86,FALSE))=TRUE,"",IF(VLOOKUP($A19,parlvotes_lh!$A$11:$ZZ$200,86,FALSE)=0,"",VLOOKUP($A19,parlvotes_lh!$A$11:$ZZ$200,86,FALSE)))</f>
        <v/>
      </c>
      <c r="O19" s="176" t="str">
        <f>IF(ISERROR(VLOOKUP($A19,parlvotes_lh!$A$11:$ZZ$200,106,FALSE))=TRUE,"",IF(VLOOKUP($A19,parlvotes_lh!$A$11:$ZZ$200,106,FALSE)=0,"",VLOOKUP($A19,parlvotes_lh!$A$11:$ZZ$200,106,FALSE)))</f>
        <v/>
      </c>
      <c r="P19" s="176" t="str">
        <f>IF(ISERROR(VLOOKUP($A19,parlvotes_lh!$A$11:$ZZ$200,126,FALSE))=TRUE,"",IF(VLOOKUP($A19,parlvotes_lh!$A$11:$ZZ$200,126,FALSE)=0,"",VLOOKUP($A19,parlvotes_lh!$A$11:$ZZ$200,126,FALSE)))</f>
        <v/>
      </c>
      <c r="Q19" s="177">
        <f>IF(ISERROR(VLOOKUP($A19,parlvotes_lh!$A$11:$ZZ$200,146,FALSE))=TRUE,"",IF(VLOOKUP($A19,parlvotes_lh!$A$11:$ZZ$200,146,FALSE)=0,"",VLOOKUP($A19,parlvotes_lh!$A$11:$ZZ$200,146,FALSE)))</f>
        <v>1.6502607411971091E-3</v>
      </c>
      <c r="R19" s="177" t="str">
        <f>IF(ISERROR(VLOOKUP($A19,parlvotes_lh!$A$11:$ZZ$200,166,FALSE))=TRUE,"",IF(VLOOKUP($A19,parlvotes_lh!$A$11:$ZZ$200,166,FALSE)=0,"",VLOOKUP($A19,parlvotes_lh!$A$11:$ZZ$200,166,FALSE)))</f>
        <v/>
      </c>
      <c r="S19" s="177" t="str">
        <f>IF(ISERROR(VLOOKUP($A19,parlvotes_lh!$A$11:$ZZ$200,186,FALSE))=TRUE,"",IF(VLOOKUP($A19,parlvotes_lh!$A$11:$ZZ$200,186,FALSE)=0,"",VLOOKUP($A19,parlvotes_lh!$A$11:$ZZ$200,186,FALSE)))</f>
        <v/>
      </c>
      <c r="T19" s="177" t="str">
        <f>IF(ISERROR(VLOOKUP($A19,parlvotes_lh!$A$11:$ZZ$200,206,FALSE))=TRUE,"",IF(VLOOKUP($A19,parlvotes_lh!$A$11:$ZZ$200,206,FALSE)=0,"",VLOOKUP($A19,parlvotes_lh!$A$11:$ZZ$200,206,FALSE)))</f>
        <v/>
      </c>
      <c r="U19" s="177" t="str">
        <f>IF(ISERROR(VLOOKUP($A19,parlvotes_lh!$A$11:$ZZ$200,226,FALSE))=TRUE,"",IF(VLOOKUP($A19,parlvotes_lh!$A$11:$ZZ$200,226,FALSE)=0,"",VLOOKUP($A19,parlvotes_lh!$A$11:$ZZ$200,226,FALSE)))</f>
        <v/>
      </c>
      <c r="V19" s="177" t="str">
        <f>IF(ISERROR(VLOOKUP($A19,parlvotes_lh!$A$11:$ZZ$200,246,FALSE))=TRUE,"",IF(VLOOKUP($A19,parlvotes_lh!$A$11:$ZZ$200,246,FALSE)=0,"",VLOOKUP($A19,parlvotes_lh!$A$11:$ZZ$200,246,FALSE)))</f>
        <v/>
      </c>
      <c r="W19" s="177" t="str">
        <f>IF(ISERROR(VLOOKUP($A19,parlvotes_lh!$A$11:$ZZ$200,266,FALSE))=TRUE,"",IF(VLOOKUP($A19,parlvotes_lh!$A$11:$ZZ$200,266,FALSE)=0,"",VLOOKUP($A19,parlvotes_lh!$A$11:$ZZ$200,266,FALSE)))</f>
        <v/>
      </c>
      <c r="X19" s="177" t="str">
        <f>IF(ISERROR(VLOOKUP($A19,parlvotes_lh!$A$11:$ZZ$200,286,FALSE))=TRUE,"",IF(VLOOKUP($A19,parlvotes_lh!$A$11:$ZZ$200,286,FALSE)=0,"",VLOOKUP($A19,parlvotes_lh!$A$11:$ZZ$200,286,FALSE)))</f>
        <v/>
      </c>
      <c r="Y19" s="177" t="str">
        <f>IF(ISERROR(VLOOKUP($A19,parlvotes_lh!$A$11:$ZZ$200,306,FALSE))=TRUE,"",IF(VLOOKUP($A19,parlvotes_lh!$A$11:$ZZ$200,306,FALSE)=0,"",VLOOKUP($A19,parlvotes_lh!$A$11:$ZZ$200,306,FALSE)))</f>
        <v/>
      </c>
      <c r="Z19" s="177" t="str">
        <f>IF(ISERROR(VLOOKUP($A19,parlvotes_lh!$A$11:$ZZ$200,326,FALSE))=TRUE,"",IF(VLOOKUP($A19,parlvotes_lh!$A$11:$ZZ$200,326,FALSE)=0,"",VLOOKUP($A19,parlvotes_lh!$A$11:$ZZ$200,326,FALSE)))</f>
        <v/>
      </c>
      <c r="AA19" s="177" t="str">
        <f>IF(ISERROR(VLOOKUP($A19,parlvotes_lh!$A$11:$ZZ$200,346,FALSE))=TRUE,"",IF(VLOOKUP($A19,parlvotes_lh!$A$11:$ZZ$200,346,FALSE)=0,"",VLOOKUP($A19,parlvotes_lh!$A$11:$ZZ$200,346,FALSE)))</f>
        <v/>
      </c>
      <c r="AB19" s="177" t="str">
        <f>IF(ISERROR(VLOOKUP($A19,parlvotes_lh!$A$11:$ZZ$200,366,FALSE))=TRUE,"",IF(VLOOKUP($A19,parlvotes_lh!$A$11:$ZZ$200,366,FALSE)=0,"",VLOOKUP($A19,parlvotes_lh!$A$11:$ZZ$200,366,FALSE)))</f>
        <v/>
      </c>
      <c r="AC19" s="177" t="str">
        <f>IF(ISERROR(VLOOKUP($A19,parlvotes_lh!$A$11:$ZZ$200,386,FALSE))=TRUE,"",IF(VLOOKUP($A19,parlvotes_lh!$A$11:$ZZ$200,386,FALSE)=0,"",VLOOKUP($A19,parlvotes_lh!$A$11:$ZZ$200,386,FALSE)))</f>
        <v/>
      </c>
    </row>
    <row r="20" spans="1:38" ht="13.5" customHeight="1" x14ac:dyDescent="0.25">
      <c r="A20" s="171" t="str">
        <f>IF(info_parties!A20="","",info_parties!A20)</f>
        <v/>
      </c>
      <c r="B20" s="99" t="str">
        <f>IF(A20="","",MID(info_weblinks!$C$3,32,3))</f>
        <v/>
      </c>
      <c r="C20" s="99" t="str">
        <f>IF(info_parties!G20="","",info_parties!G20)</f>
        <v/>
      </c>
      <c r="D20" s="99" t="str">
        <f>IF(info_parties!K20="","",info_parties!K20)</f>
        <v/>
      </c>
      <c r="E20" s="99" t="str">
        <f>IF(info_parties!H20="","",info_parties!H20)</f>
        <v/>
      </c>
      <c r="F20" s="172" t="str">
        <f t="shared" si="0"/>
        <v/>
      </c>
      <c r="G20" s="173" t="str">
        <f t="shared" si="1"/>
        <v/>
      </c>
      <c r="H20" s="174" t="str">
        <f t="shared" si="2"/>
        <v/>
      </c>
      <c r="I20" s="175" t="str">
        <f t="shared" si="3"/>
        <v/>
      </c>
      <c r="J20" s="176" t="str">
        <f>IF(ISERROR(VLOOKUP($A20,parlvotes_lh!$A$11:$ZZ$200,6,FALSE))=TRUE,"",IF(VLOOKUP($A20,parlvotes_lh!$A$11:$ZZ$200,6,FALSE)=0,"",VLOOKUP($A20,parlvotes_lh!$A$11:$ZZ$200,6,FALSE)))</f>
        <v/>
      </c>
      <c r="K20" s="176" t="str">
        <f>IF(ISERROR(VLOOKUP($A20,parlvotes_lh!$A$11:$ZZ$200,26,FALSE))=TRUE,"",IF(VLOOKUP($A20,parlvotes_lh!$A$11:$ZZ$200,26,FALSE)=0,"",VLOOKUP($A20,parlvotes_lh!$A$11:$ZZ$200,26,FALSE)))</f>
        <v/>
      </c>
      <c r="L20" s="176" t="str">
        <f>IF(ISERROR(VLOOKUP($A20,parlvotes_lh!$A$11:$ZZ$200,46,FALSE))=TRUE,"",IF(VLOOKUP($A20,parlvotes_lh!$A$11:$ZZ$200,46,FALSE)=0,"",VLOOKUP($A20,parlvotes_lh!$A$11:$ZZ$200,46,FALSE)))</f>
        <v/>
      </c>
      <c r="M20" s="176" t="str">
        <f>IF(ISERROR(VLOOKUP($A20,parlvotes_lh!$A$11:$ZZ$200,66,FALSE))=TRUE,"",IF(VLOOKUP($A20,parlvotes_lh!$A$11:$ZZ$200,66,FALSE)=0,"",VLOOKUP($A20,parlvotes_lh!$A$11:$ZZ$200,66,FALSE)))</f>
        <v/>
      </c>
      <c r="N20" s="176" t="str">
        <f>IF(ISERROR(VLOOKUP($A20,parlvotes_lh!$A$11:$ZZ$200,86,FALSE))=TRUE,"",IF(VLOOKUP($A20,parlvotes_lh!$A$11:$ZZ$200,86,FALSE)=0,"",VLOOKUP($A20,parlvotes_lh!$A$11:$ZZ$200,86,FALSE)))</f>
        <v/>
      </c>
      <c r="O20" s="176" t="str">
        <f>IF(ISERROR(VLOOKUP($A20,parlvotes_lh!$A$11:$ZZ$200,106,FALSE))=TRUE,"",IF(VLOOKUP($A20,parlvotes_lh!$A$11:$ZZ$200,106,FALSE)=0,"",VLOOKUP($A20,parlvotes_lh!$A$11:$ZZ$200,106,FALSE)))</f>
        <v/>
      </c>
      <c r="P20" s="176" t="str">
        <f>IF(ISERROR(VLOOKUP($A20,parlvotes_lh!$A$11:$ZZ$200,126,FALSE))=TRUE,"",IF(VLOOKUP($A20,parlvotes_lh!$A$11:$ZZ$200,126,FALSE)=0,"",VLOOKUP($A20,parlvotes_lh!$A$11:$ZZ$200,126,FALSE)))</f>
        <v/>
      </c>
      <c r="Q20" s="177" t="str">
        <f>IF(ISERROR(VLOOKUP($A20,parlvotes_lh!$A$11:$ZZ$200,146,FALSE))=TRUE,"",IF(VLOOKUP($A20,parlvotes_lh!$A$11:$ZZ$200,146,FALSE)=0,"",VLOOKUP($A20,parlvotes_lh!$A$11:$ZZ$200,146,FALSE)))</f>
        <v/>
      </c>
      <c r="R20" s="177" t="str">
        <f>IF(ISERROR(VLOOKUP($A20,parlvotes_lh!$A$11:$ZZ$200,166,FALSE))=TRUE,"",IF(VLOOKUP($A20,parlvotes_lh!$A$11:$ZZ$200,166,FALSE)=0,"",VLOOKUP($A20,parlvotes_lh!$A$11:$ZZ$200,166,FALSE)))</f>
        <v/>
      </c>
      <c r="S20" s="177" t="str">
        <f>IF(ISERROR(VLOOKUP($A20,parlvotes_lh!$A$11:$ZZ$200,186,FALSE))=TRUE,"",IF(VLOOKUP($A20,parlvotes_lh!$A$11:$ZZ$200,186,FALSE)=0,"",VLOOKUP($A20,parlvotes_lh!$A$11:$ZZ$200,186,FALSE)))</f>
        <v/>
      </c>
      <c r="T20" s="177" t="str">
        <f>IF(ISERROR(VLOOKUP($A20,parlvotes_lh!$A$11:$ZZ$200,206,FALSE))=TRUE,"",IF(VLOOKUP($A20,parlvotes_lh!$A$11:$ZZ$200,206,FALSE)=0,"",VLOOKUP($A20,parlvotes_lh!$A$11:$ZZ$200,206,FALSE)))</f>
        <v/>
      </c>
      <c r="U20" s="177" t="str">
        <f>IF(ISERROR(VLOOKUP($A20,parlvotes_lh!$A$11:$ZZ$200,226,FALSE))=TRUE,"",IF(VLOOKUP($A20,parlvotes_lh!$A$11:$ZZ$200,226,FALSE)=0,"",VLOOKUP($A20,parlvotes_lh!$A$11:$ZZ$200,226,FALSE)))</f>
        <v/>
      </c>
      <c r="V20" s="177" t="str">
        <f>IF(ISERROR(VLOOKUP($A20,parlvotes_lh!$A$11:$ZZ$200,246,FALSE))=TRUE,"",IF(VLOOKUP($A20,parlvotes_lh!$A$11:$ZZ$200,246,FALSE)=0,"",VLOOKUP($A20,parlvotes_lh!$A$11:$ZZ$200,246,FALSE)))</f>
        <v/>
      </c>
      <c r="W20" s="177" t="str">
        <f>IF(ISERROR(VLOOKUP($A20,parlvotes_lh!$A$11:$ZZ$200,266,FALSE))=TRUE,"",IF(VLOOKUP($A20,parlvotes_lh!$A$11:$ZZ$200,266,FALSE)=0,"",VLOOKUP($A20,parlvotes_lh!$A$11:$ZZ$200,266,FALSE)))</f>
        <v/>
      </c>
      <c r="X20" s="177" t="str">
        <f>IF(ISERROR(VLOOKUP($A20,parlvotes_lh!$A$11:$ZZ$200,286,FALSE))=TRUE,"",IF(VLOOKUP($A20,parlvotes_lh!$A$11:$ZZ$200,286,FALSE)=0,"",VLOOKUP($A20,parlvotes_lh!$A$11:$ZZ$200,286,FALSE)))</f>
        <v/>
      </c>
      <c r="Y20" s="177" t="str">
        <f>IF(ISERROR(VLOOKUP($A20,parlvotes_lh!$A$11:$ZZ$200,306,FALSE))=TRUE,"",IF(VLOOKUP($A20,parlvotes_lh!$A$11:$ZZ$200,306,FALSE)=0,"",VLOOKUP($A20,parlvotes_lh!$A$11:$ZZ$200,306,FALSE)))</f>
        <v/>
      </c>
      <c r="Z20" s="177" t="str">
        <f>IF(ISERROR(VLOOKUP($A20,parlvotes_lh!$A$11:$ZZ$200,326,FALSE))=TRUE,"",IF(VLOOKUP($A20,parlvotes_lh!$A$11:$ZZ$200,326,FALSE)=0,"",VLOOKUP($A20,parlvotes_lh!$A$11:$ZZ$200,326,FALSE)))</f>
        <v/>
      </c>
      <c r="AA20" s="177" t="str">
        <f>IF(ISERROR(VLOOKUP($A20,parlvotes_lh!$A$11:$ZZ$200,346,FALSE))=TRUE,"",IF(VLOOKUP($A20,parlvotes_lh!$A$11:$ZZ$200,346,FALSE)=0,"",VLOOKUP($A20,parlvotes_lh!$A$11:$ZZ$200,346,FALSE)))</f>
        <v/>
      </c>
      <c r="AB20" s="177" t="str">
        <f>IF(ISERROR(VLOOKUP($A20,parlvotes_lh!$A$11:$ZZ$200,366,FALSE))=TRUE,"",IF(VLOOKUP($A20,parlvotes_lh!$A$11:$ZZ$200,366,FALSE)=0,"",VLOOKUP($A20,parlvotes_lh!$A$11:$ZZ$200,366,FALSE)))</f>
        <v/>
      </c>
      <c r="AC20" s="177" t="str">
        <f>IF(ISERROR(VLOOKUP($A20,parlvotes_lh!$A$11:$ZZ$200,386,FALSE))=TRUE,"",IF(VLOOKUP($A20,parlvotes_lh!$A$11:$ZZ$200,386,FALSE)=0,"",VLOOKUP($A20,parlvotes_lh!$A$11:$ZZ$200,386,FALSE)))</f>
        <v/>
      </c>
    </row>
    <row r="21" spans="1:38" ht="13.5" customHeight="1" x14ac:dyDescent="0.25">
      <c r="A21" s="171" t="str">
        <f>IF(info_parties!A21="","",info_parties!A21)</f>
        <v/>
      </c>
      <c r="B21" s="99" t="str">
        <f>IF(A21="","",MID(info_weblinks!$C$3,32,3))</f>
        <v/>
      </c>
      <c r="C21" s="99" t="str">
        <f>IF(info_parties!G21="","",info_parties!G21)</f>
        <v/>
      </c>
      <c r="D21" s="99" t="str">
        <f>IF(info_parties!K21="","",info_parties!K21)</f>
        <v/>
      </c>
      <c r="E21" s="99" t="str">
        <f>IF(info_parties!H21="","",info_parties!H21)</f>
        <v/>
      </c>
      <c r="F21" s="172" t="str">
        <f t="shared" si="0"/>
        <v/>
      </c>
      <c r="G21" s="173" t="str">
        <f t="shared" si="1"/>
        <v/>
      </c>
      <c r="H21" s="174" t="str">
        <f t="shared" si="2"/>
        <v/>
      </c>
      <c r="I21" s="175" t="str">
        <f t="shared" si="3"/>
        <v/>
      </c>
      <c r="J21" s="176" t="str">
        <f>IF(ISERROR(VLOOKUP($A21,parlvotes_lh!$A$11:$ZZ$200,6,FALSE))=TRUE,"",IF(VLOOKUP($A21,parlvotes_lh!$A$11:$ZZ$200,6,FALSE)=0,"",VLOOKUP($A21,parlvotes_lh!$A$11:$ZZ$200,6,FALSE)))</f>
        <v/>
      </c>
      <c r="K21" s="176" t="str">
        <f>IF(ISERROR(VLOOKUP($A21,parlvotes_lh!$A$11:$ZZ$200,26,FALSE))=TRUE,"",IF(VLOOKUP($A21,parlvotes_lh!$A$11:$ZZ$200,26,FALSE)=0,"",VLOOKUP($A21,parlvotes_lh!$A$11:$ZZ$200,26,FALSE)))</f>
        <v/>
      </c>
      <c r="L21" s="176" t="str">
        <f>IF(ISERROR(VLOOKUP($A21,parlvotes_lh!$A$11:$ZZ$200,46,FALSE))=TRUE,"",IF(VLOOKUP($A21,parlvotes_lh!$A$11:$ZZ$200,46,FALSE)=0,"",VLOOKUP($A21,parlvotes_lh!$A$11:$ZZ$200,46,FALSE)))</f>
        <v/>
      </c>
      <c r="M21" s="176" t="str">
        <f>IF(ISERROR(VLOOKUP($A21,parlvotes_lh!$A$11:$ZZ$200,66,FALSE))=TRUE,"",IF(VLOOKUP($A21,parlvotes_lh!$A$11:$ZZ$200,66,FALSE)=0,"",VLOOKUP($A21,parlvotes_lh!$A$11:$ZZ$200,66,FALSE)))</f>
        <v/>
      </c>
      <c r="N21" s="176" t="str">
        <f>IF(ISERROR(VLOOKUP($A21,parlvotes_lh!$A$11:$ZZ$200,86,FALSE))=TRUE,"",IF(VLOOKUP($A21,parlvotes_lh!$A$11:$ZZ$200,86,FALSE)=0,"",VLOOKUP($A21,parlvotes_lh!$A$11:$ZZ$200,86,FALSE)))</f>
        <v/>
      </c>
      <c r="O21" s="176" t="str">
        <f>IF(ISERROR(VLOOKUP($A21,parlvotes_lh!$A$11:$ZZ$200,106,FALSE))=TRUE,"",IF(VLOOKUP($A21,parlvotes_lh!$A$11:$ZZ$200,106,FALSE)=0,"",VLOOKUP($A21,parlvotes_lh!$A$11:$ZZ$200,106,FALSE)))</f>
        <v/>
      </c>
      <c r="P21" s="176" t="str">
        <f>IF(ISERROR(VLOOKUP($A21,parlvotes_lh!$A$11:$ZZ$200,126,FALSE))=TRUE,"",IF(VLOOKUP($A21,parlvotes_lh!$A$11:$ZZ$200,126,FALSE)=0,"",VLOOKUP($A21,parlvotes_lh!$A$11:$ZZ$200,126,FALSE)))</f>
        <v/>
      </c>
      <c r="Q21" s="177" t="str">
        <f>IF(ISERROR(VLOOKUP($A21,parlvotes_lh!$A$11:$ZZ$200,146,FALSE))=TRUE,"",IF(VLOOKUP($A21,parlvotes_lh!$A$11:$ZZ$200,146,FALSE)=0,"",VLOOKUP($A21,parlvotes_lh!$A$11:$ZZ$200,146,FALSE)))</f>
        <v/>
      </c>
      <c r="R21" s="177" t="str">
        <f>IF(ISERROR(VLOOKUP($A21,parlvotes_lh!$A$11:$ZZ$200,166,FALSE))=TRUE,"",IF(VLOOKUP($A21,parlvotes_lh!$A$11:$ZZ$200,166,FALSE)=0,"",VLOOKUP($A21,parlvotes_lh!$A$11:$ZZ$200,166,FALSE)))</f>
        <v/>
      </c>
      <c r="S21" s="177" t="str">
        <f>IF(ISERROR(VLOOKUP($A21,parlvotes_lh!$A$11:$ZZ$200,186,FALSE))=TRUE,"",IF(VLOOKUP($A21,parlvotes_lh!$A$11:$ZZ$200,186,FALSE)=0,"",VLOOKUP($A21,parlvotes_lh!$A$11:$ZZ$200,186,FALSE)))</f>
        <v/>
      </c>
      <c r="T21" s="177" t="str">
        <f>IF(ISERROR(VLOOKUP($A21,parlvotes_lh!$A$11:$ZZ$200,206,FALSE))=TRUE,"",IF(VLOOKUP($A21,parlvotes_lh!$A$11:$ZZ$200,206,FALSE)=0,"",VLOOKUP($A21,parlvotes_lh!$A$11:$ZZ$200,206,FALSE)))</f>
        <v/>
      </c>
      <c r="U21" s="177" t="str">
        <f>IF(ISERROR(VLOOKUP($A21,parlvotes_lh!$A$11:$ZZ$200,226,FALSE))=TRUE,"",IF(VLOOKUP($A21,parlvotes_lh!$A$11:$ZZ$200,226,FALSE)=0,"",VLOOKUP($A21,parlvotes_lh!$A$11:$ZZ$200,226,FALSE)))</f>
        <v/>
      </c>
      <c r="V21" s="177" t="str">
        <f>IF(ISERROR(VLOOKUP($A21,parlvotes_lh!$A$11:$ZZ$200,246,FALSE))=TRUE,"",IF(VLOOKUP($A21,parlvotes_lh!$A$11:$ZZ$200,246,FALSE)=0,"",VLOOKUP($A21,parlvotes_lh!$A$11:$ZZ$200,246,FALSE)))</f>
        <v/>
      </c>
      <c r="W21" s="177" t="str">
        <f>IF(ISERROR(VLOOKUP($A21,parlvotes_lh!$A$11:$ZZ$200,266,FALSE))=TRUE,"",IF(VLOOKUP($A21,parlvotes_lh!$A$11:$ZZ$200,266,FALSE)=0,"",VLOOKUP($A21,parlvotes_lh!$A$11:$ZZ$200,266,FALSE)))</f>
        <v/>
      </c>
      <c r="X21" s="177" t="str">
        <f>IF(ISERROR(VLOOKUP($A21,parlvotes_lh!$A$11:$ZZ$200,286,FALSE))=TRUE,"",IF(VLOOKUP($A21,parlvotes_lh!$A$11:$ZZ$200,286,FALSE)=0,"",VLOOKUP($A21,parlvotes_lh!$A$11:$ZZ$200,286,FALSE)))</f>
        <v/>
      </c>
      <c r="Y21" s="177" t="str">
        <f>IF(ISERROR(VLOOKUP($A21,parlvotes_lh!$A$11:$ZZ$200,306,FALSE))=TRUE,"",IF(VLOOKUP($A21,parlvotes_lh!$A$11:$ZZ$200,306,FALSE)=0,"",VLOOKUP($A21,parlvotes_lh!$A$11:$ZZ$200,306,FALSE)))</f>
        <v/>
      </c>
      <c r="Z21" s="177" t="str">
        <f>IF(ISERROR(VLOOKUP($A21,parlvotes_lh!$A$11:$ZZ$200,326,FALSE))=TRUE,"",IF(VLOOKUP($A21,parlvotes_lh!$A$11:$ZZ$200,326,FALSE)=0,"",VLOOKUP($A21,parlvotes_lh!$A$11:$ZZ$200,326,FALSE)))</f>
        <v/>
      </c>
      <c r="AA21" s="177" t="str">
        <f>IF(ISERROR(VLOOKUP($A21,parlvotes_lh!$A$11:$ZZ$200,346,FALSE))=TRUE,"",IF(VLOOKUP($A21,parlvotes_lh!$A$11:$ZZ$200,346,FALSE)=0,"",VLOOKUP($A21,parlvotes_lh!$A$11:$ZZ$200,346,FALSE)))</f>
        <v/>
      </c>
      <c r="AB21" s="177" t="str">
        <f>IF(ISERROR(VLOOKUP($A21,parlvotes_lh!$A$11:$ZZ$200,366,FALSE))=TRUE,"",IF(VLOOKUP($A21,parlvotes_lh!$A$11:$ZZ$200,366,FALSE)=0,"",VLOOKUP($A21,parlvotes_lh!$A$11:$ZZ$200,366,FALSE)))</f>
        <v/>
      </c>
      <c r="AC21" s="177" t="str">
        <f>IF(ISERROR(VLOOKUP($A21,parlvotes_lh!$A$11:$ZZ$200,386,FALSE))=TRUE,"",IF(VLOOKUP($A21,parlvotes_lh!$A$11:$ZZ$200,386,FALSE)=0,"",VLOOKUP($A21,parlvotes_lh!$A$11:$ZZ$200,386,FALSE)))</f>
        <v/>
      </c>
    </row>
    <row r="22" spans="1:38" ht="13.5" customHeight="1" x14ac:dyDescent="0.25">
      <c r="A22" s="171" t="str">
        <f>IF(info_parties!A22="","",info_parties!A22)</f>
        <v/>
      </c>
      <c r="B22" s="99" t="str">
        <f>IF(A22="","",MID(info_weblinks!$C$3,32,3))</f>
        <v/>
      </c>
      <c r="C22" s="99" t="str">
        <f>IF(info_parties!G22="","",info_parties!G22)</f>
        <v/>
      </c>
      <c r="D22" s="99" t="str">
        <f>IF(info_parties!K22="","",info_parties!K22)</f>
        <v/>
      </c>
      <c r="E22" s="99" t="str">
        <f>IF(info_parties!H22="","",info_parties!H22)</f>
        <v/>
      </c>
      <c r="F22" s="172" t="str">
        <f t="shared" si="0"/>
        <v/>
      </c>
      <c r="G22" s="173" t="str">
        <f t="shared" si="1"/>
        <v/>
      </c>
      <c r="H22" s="174" t="str">
        <f t="shared" si="2"/>
        <v/>
      </c>
      <c r="I22" s="175" t="str">
        <f t="shared" si="3"/>
        <v/>
      </c>
      <c r="J22" s="176" t="str">
        <f>IF(ISERROR(VLOOKUP($A22,parlvotes_lh!$A$11:$ZZ$200,6,FALSE))=TRUE,"",IF(VLOOKUP($A22,parlvotes_lh!$A$11:$ZZ$200,6,FALSE)=0,"",VLOOKUP($A22,parlvotes_lh!$A$11:$ZZ$200,6,FALSE)))</f>
        <v/>
      </c>
      <c r="K22" s="176" t="str">
        <f>IF(ISERROR(VLOOKUP($A22,parlvotes_lh!$A$11:$ZZ$200,26,FALSE))=TRUE,"",IF(VLOOKUP($A22,parlvotes_lh!$A$11:$ZZ$200,26,FALSE)=0,"",VLOOKUP($A22,parlvotes_lh!$A$11:$ZZ$200,26,FALSE)))</f>
        <v/>
      </c>
      <c r="L22" s="176" t="str">
        <f>IF(ISERROR(VLOOKUP($A22,parlvotes_lh!$A$11:$ZZ$200,46,FALSE))=TRUE,"",IF(VLOOKUP($A22,parlvotes_lh!$A$11:$ZZ$200,46,FALSE)=0,"",VLOOKUP($A22,parlvotes_lh!$A$11:$ZZ$200,46,FALSE)))</f>
        <v/>
      </c>
      <c r="M22" s="176" t="str">
        <f>IF(ISERROR(VLOOKUP($A22,parlvotes_lh!$A$11:$ZZ$200,66,FALSE))=TRUE,"",IF(VLOOKUP($A22,parlvotes_lh!$A$11:$ZZ$200,66,FALSE)=0,"",VLOOKUP($A22,parlvotes_lh!$A$11:$ZZ$200,66,FALSE)))</f>
        <v/>
      </c>
      <c r="N22" s="176" t="str">
        <f>IF(ISERROR(VLOOKUP($A22,parlvotes_lh!$A$11:$ZZ$200,86,FALSE))=TRUE,"",IF(VLOOKUP($A22,parlvotes_lh!$A$11:$ZZ$200,86,FALSE)=0,"",VLOOKUP($A22,parlvotes_lh!$A$11:$ZZ$200,86,FALSE)))</f>
        <v/>
      </c>
      <c r="O22" s="176" t="str">
        <f>IF(ISERROR(VLOOKUP($A22,parlvotes_lh!$A$11:$ZZ$200,106,FALSE))=TRUE,"",IF(VLOOKUP($A22,parlvotes_lh!$A$11:$ZZ$200,106,FALSE)=0,"",VLOOKUP($A22,parlvotes_lh!$A$11:$ZZ$200,106,FALSE)))</f>
        <v/>
      </c>
      <c r="P22" s="176" t="str">
        <f>IF(ISERROR(VLOOKUP($A22,parlvotes_lh!$A$11:$ZZ$200,126,FALSE))=TRUE,"",IF(VLOOKUP($A22,parlvotes_lh!$A$11:$ZZ$200,126,FALSE)=0,"",VLOOKUP($A22,parlvotes_lh!$A$11:$ZZ$200,126,FALSE)))</f>
        <v/>
      </c>
      <c r="Q22" s="177" t="str">
        <f>IF(ISERROR(VLOOKUP($A22,parlvotes_lh!$A$11:$ZZ$200,146,FALSE))=TRUE,"",IF(VLOOKUP($A22,parlvotes_lh!$A$11:$ZZ$200,146,FALSE)=0,"",VLOOKUP($A22,parlvotes_lh!$A$11:$ZZ$200,146,FALSE)))</f>
        <v/>
      </c>
      <c r="R22" s="177" t="str">
        <f>IF(ISERROR(VLOOKUP($A22,parlvotes_lh!$A$11:$ZZ$200,166,FALSE))=TRUE,"",IF(VLOOKUP($A22,parlvotes_lh!$A$11:$ZZ$200,166,FALSE)=0,"",VLOOKUP($A22,parlvotes_lh!$A$11:$ZZ$200,166,FALSE)))</f>
        <v/>
      </c>
      <c r="S22" s="177" t="str">
        <f>IF(ISERROR(VLOOKUP($A22,parlvotes_lh!$A$11:$ZZ$200,186,FALSE))=TRUE,"",IF(VLOOKUP($A22,parlvotes_lh!$A$11:$ZZ$200,186,FALSE)=0,"",VLOOKUP($A22,parlvotes_lh!$A$11:$ZZ$200,186,FALSE)))</f>
        <v/>
      </c>
      <c r="T22" s="177" t="str">
        <f>IF(ISERROR(VLOOKUP($A22,parlvotes_lh!$A$11:$ZZ$200,206,FALSE))=TRUE,"",IF(VLOOKUP($A22,parlvotes_lh!$A$11:$ZZ$200,206,FALSE)=0,"",VLOOKUP($A22,parlvotes_lh!$A$11:$ZZ$200,206,FALSE)))</f>
        <v/>
      </c>
      <c r="U22" s="177" t="str">
        <f>IF(ISERROR(VLOOKUP($A22,parlvotes_lh!$A$11:$ZZ$200,226,FALSE))=TRUE,"",IF(VLOOKUP($A22,parlvotes_lh!$A$11:$ZZ$200,226,FALSE)=0,"",VLOOKUP($A22,parlvotes_lh!$A$11:$ZZ$200,226,FALSE)))</f>
        <v/>
      </c>
      <c r="V22" s="177" t="str">
        <f>IF(ISERROR(VLOOKUP($A22,parlvotes_lh!$A$11:$ZZ$200,246,FALSE))=TRUE,"",IF(VLOOKUP($A22,parlvotes_lh!$A$11:$ZZ$200,246,FALSE)=0,"",VLOOKUP($A22,parlvotes_lh!$A$11:$ZZ$200,246,FALSE)))</f>
        <v/>
      </c>
      <c r="W22" s="177" t="str">
        <f>IF(ISERROR(VLOOKUP($A22,parlvotes_lh!$A$11:$ZZ$200,266,FALSE))=TRUE,"",IF(VLOOKUP($A22,parlvotes_lh!$A$11:$ZZ$200,266,FALSE)=0,"",VLOOKUP($A22,parlvotes_lh!$A$11:$ZZ$200,266,FALSE)))</f>
        <v/>
      </c>
      <c r="X22" s="177" t="str">
        <f>IF(ISERROR(VLOOKUP($A22,parlvotes_lh!$A$11:$ZZ$200,286,FALSE))=TRUE,"",IF(VLOOKUP($A22,parlvotes_lh!$A$11:$ZZ$200,286,FALSE)=0,"",VLOOKUP($A22,parlvotes_lh!$A$11:$ZZ$200,286,FALSE)))</f>
        <v/>
      </c>
      <c r="Y22" s="177" t="str">
        <f>IF(ISERROR(VLOOKUP($A22,parlvotes_lh!$A$11:$ZZ$200,306,FALSE))=TRUE,"",IF(VLOOKUP($A22,parlvotes_lh!$A$11:$ZZ$200,306,FALSE)=0,"",VLOOKUP($A22,parlvotes_lh!$A$11:$ZZ$200,306,FALSE)))</f>
        <v/>
      </c>
      <c r="Z22" s="177" t="str">
        <f>IF(ISERROR(VLOOKUP($A22,parlvotes_lh!$A$11:$ZZ$200,326,FALSE))=TRUE,"",IF(VLOOKUP($A22,parlvotes_lh!$A$11:$ZZ$200,326,FALSE)=0,"",VLOOKUP($A22,parlvotes_lh!$A$11:$ZZ$200,326,FALSE)))</f>
        <v/>
      </c>
      <c r="AA22" s="177" t="str">
        <f>IF(ISERROR(VLOOKUP($A22,parlvotes_lh!$A$11:$ZZ$200,346,FALSE))=TRUE,"",IF(VLOOKUP($A22,parlvotes_lh!$A$11:$ZZ$200,346,FALSE)=0,"",VLOOKUP($A22,parlvotes_lh!$A$11:$ZZ$200,346,FALSE)))</f>
        <v/>
      </c>
      <c r="AB22" s="177" t="str">
        <f>IF(ISERROR(VLOOKUP($A22,parlvotes_lh!$A$11:$ZZ$200,366,FALSE))=TRUE,"",IF(VLOOKUP($A22,parlvotes_lh!$A$11:$ZZ$200,366,FALSE)=0,"",VLOOKUP($A22,parlvotes_lh!$A$11:$ZZ$200,366,FALSE)))</f>
        <v/>
      </c>
      <c r="AC22" s="177" t="str">
        <f>IF(ISERROR(VLOOKUP($A22,parlvotes_lh!$A$11:$ZZ$200,386,FALSE))=TRUE,"",IF(VLOOKUP($A22,parlvotes_lh!$A$11:$ZZ$200,386,FALSE)=0,"",VLOOKUP($A22,parlvotes_lh!$A$11:$ZZ$200,386,FALSE)))</f>
        <v/>
      </c>
    </row>
    <row r="23" spans="1:38" ht="13.5" customHeight="1" x14ac:dyDescent="0.25">
      <c r="A23" s="171" t="str">
        <f>IF(info_parties!A23="","",info_parties!A23)</f>
        <v/>
      </c>
      <c r="B23" s="99" t="str">
        <f>IF(A23="","",MID(info_weblinks!$C$3,32,3))</f>
        <v/>
      </c>
      <c r="C23" s="99" t="str">
        <f>IF(info_parties!G23="","",info_parties!G23)</f>
        <v/>
      </c>
      <c r="D23" s="99" t="str">
        <f>IF(info_parties!K23="","",info_parties!K23)</f>
        <v/>
      </c>
      <c r="E23" s="99" t="str">
        <f>IF(info_parties!H23="","",info_parties!H23)</f>
        <v/>
      </c>
      <c r="F23" s="172" t="str">
        <f t="shared" si="0"/>
        <v/>
      </c>
      <c r="G23" s="173" t="str">
        <f t="shared" si="1"/>
        <v/>
      </c>
      <c r="H23" s="174" t="str">
        <f t="shared" si="2"/>
        <v/>
      </c>
      <c r="I23" s="175" t="str">
        <f t="shared" si="3"/>
        <v/>
      </c>
      <c r="J23" s="176" t="str">
        <f>IF(ISERROR(VLOOKUP($A23,parlvotes_lh!$A$11:$ZZ$200,6,FALSE))=TRUE,"",IF(VLOOKUP($A23,parlvotes_lh!$A$11:$ZZ$200,6,FALSE)=0,"",VLOOKUP($A23,parlvotes_lh!$A$11:$ZZ$200,6,FALSE)))</f>
        <v/>
      </c>
      <c r="K23" s="176" t="str">
        <f>IF(ISERROR(VLOOKUP($A23,parlvotes_lh!$A$11:$ZZ$200,26,FALSE))=TRUE,"",IF(VLOOKUP($A23,parlvotes_lh!$A$11:$ZZ$200,26,FALSE)=0,"",VLOOKUP($A23,parlvotes_lh!$A$11:$ZZ$200,26,FALSE)))</f>
        <v/>
      </c>
      <c r="L23" s="176" t="str">
        <f>IF(ISERROR(VLOOKUP($A23,parlvotes_lh!$A$11:$ZZ$200,46,FALSE))=TRUE,"",IF(VLOOKUP($A23,parlvotes_lh!$A$11:$ZZ$200,46,FALSE)=0,"",VLOOKUP($A23,parlvotes_lh!$A$11:$ZZ$200,46,FALSE)))</f>
        <v/>
      </c>
      <c r="M23" s="176" t="str">
        <f>IF(ISERROR(VLOOKUP($A23,parlvotes_lh!$A$11:$ZZ$200,66,FALSE))=TRUE,"",IF(VLOOKUP($A23,parlvotes_lh!$A$11:$ZZ$200,66,FALSE)=0,"",VLOOKUP($A23,parlvotes_lh!$A$11:$ZZ$200,66,FALSE)))</f>
        <v/>
      </c>
      <c r="N23" s="176" t="str">
        <f>IF(ISERROR(VLOOKUP($A23,parlvotes_lh!$A$11:$ZZ$200,86,FALSE))=TRUE,"",IF(VLOOKUP($A23,parlvotes_lh!$A$11:$ZZ$200,86,FALSE)=0,"",VLOOKUP($A23,parlvotes_lh!$A$11:$ZZ$200,86,FALSE)))</f>
        <v/>
      </c>
      <c r="O23" s="176" t="str">
        <f>IF(ISERROR(VLOOKUP($A23,parlvotes_lh!$A$11:$ZZ$200,106,FALSE))=TRUE,"",IF(VLOOKUP($A23,parlvotes_lh!$A$11:$ZZ$200,106,FALSE)=0,"",VLOOKUP($A23,parlvotes_lh!$A$11:$ZZ$200,106,FALSE)))</f>
        <v/>
      </c>
      <c r="P23" s="176" t="str">
        <f>IF(ISERROR(VLOOKUP($A23,parlvotes_lh!$A$11:$ZZ$200,126,FALSE))=TRUE,"",IF(VLOOKUP($A23,parlvotes_lh!$A$11:$ZZ$200,126,FALSE)=0,"",VLOOKUP($A23,parlvotes_lh!$A$11:$ZZ$200,126,FALSE)))</f>
        <v/>
      </c>
      <c r="Q23" s="177" t="str">
        <f>IF(ISERROR(VLOOKUP($A23,parlvotes_lh!$A$11:$ZZ$200,146,FALSE))=TRUE,"",IF(VLOOKUP($A23,parlvotes_lh!$A$11:$ZZ$200,146,FALSE)=0,"",VLOOKUP($A23,parlvotes_lh!$A$11:$ZZ$200,146,FALSE)))</f>
        <v/>
      </c>
      <c r="R23" s="177" t="str">
        <f>IF(ISERROR(VLOOKUP($A23,parlvotes_lh!$A$11:$ZZ$200,166,FALSE))=TRUE,"",IF(VLOOKUP($A23,parlvotes_lh!$A$11:$ZZ$200,166,FALSE)=0,"",VLOOKUP($A23,parlvotes_lh!$A$11:$ZZ$200,166,FALSE)))</f>
        <v/>
      </c>
      <c r="S23" s="177" t="str">
        <f>IF(ISERROR(VLOOKUP($A23,parlvotes_lh!$A$11:$ZZ$200,186,FALSE))=TRUE,"",IF(VLOOKUP($A23,parlvotes_lh!$A$11:$ZZ$200,186,FALSE)=0,"",VLOOKUP($A23,parlvotes_lh!$A$11:$ZZ$200,186,FALSE)))</f>
        <v/>
      </c>
      <c r="T23" s="177" t="str">
        <f>IF(ISERROR(VLOOKUP($A23,parlvotes_lh!$A$11:$ZZ$200,206,FALSE))=TRUE,"",IF(VLOOKUP($A23,parlvotes_lh!$A$11:$ZZ$200,206,FALSE)=0,"",VLOOKUP($A23,parlvotes_lh!$A$11:$ZZ$200,206,FALSE)))</f>
        <v/>
      </c>
      <c r="U23" s="177" t="str">
        <f>IF(ISERROR(VLOOKUP($A23,parlvotes_lh!$A$11:$ZZ$200,226,FALSE))=TRUE,"",IF(VLOOKUP($A23,parlvotes_lh!$A$11:$ZZ$200,226,FALSE)=0,"",VLOOKUP($A23,parlvotes_lh!$A$11:$ZZ$200,226,FALSE)))</f>
        <v/>
      </c>
      <c r="V23" s="177" t="str">
        <f>IF(ISERROR(VLOOKUP($A23,parlvotes_lh!$A$11:$ZZ$200,246,FALSE))=TRUE,"",IF(VLOOKUP($A23,parlvotes_lh!$A$11:$ZZ$200,246,FALSE)=0,"",VLOOKUP($A23,parlvotes_lh!$A$11:$ZZ$200,246,FALSE)))</f>
        <v/>
      </c>
      <c r="W23" s="177" t="str">
        <f>IF(ISERROR(VLOOKUP($A23,parlvotes_lh!$A$11:$ZZ$200,266,FALSE))=TRUE,"",IF(VLOOKUP($A23,parlvotes_lh!$A$11:$ZZ$200,266,FALSE)=0,"",VLOOKUP($A23,parlvotes_lh!$A$11:$ZZ$200,266,FALSE)))</f>
        <v/>
      </c>
      <c r="X23" s="177" t="str">
        <f>IF(ISERROR(VLOOKUP($A23,parlvotes_lh!$A$11:$ZZ$200,286,FALSE))=TRUE,"",IF(VLOOKUP($A23,parlvotes_lh!$A$11:$ZZ$200,286,FALSE)=0,"",VLOOKUP($A23,parlvotes_lh!$A$11:$ZZ$200,286,FALSE)))</f>
        <v/>
      </c>
      <c r="Y23" s="177" t="str">
        <f>IF(ISERROR(VLOOKUP($A23,parlvotes_lh!$A$11:$ZZ$200,306,FALSE))=TRUE,"",IF(VLOOKUP($A23,parlvotes_lh!$A$11:$ZZ$200,306,FALSE)=0,"",VLOOKUP($A23,parlvotes_lh!$A$11:$ZZ$200,306,FALSE)))</f>
        <v/>
      </c>
      <c r="Z23" s="177" t="str">
        <f>IF(ISERROR(VLOOKUP($A23,parlvotes_lh!$A$11:$ZZ$200,326,FALSE))=TRUE,"",IF(VLOOKUP($A23,parlvotes_lh!$A$11:$ZZ$200,326,FALSE)=0,"",VLOOKUP($A23,parlvotes_lh!$A$11:$ZZ$200,326,FALSE)))</f>
        <v/>
      </c>
      <c r="AA23" s="177" t="str">
        <f>IF(ISERROR(VLOOKUP($A23,parlvotes_lh!$A$11:$ZZ$200,346,FALSE))=TRUE,"",IF(VLOOKUP($A23,parlvotes_lh!$A$11:$ZZ$200,346,FALSE)=0,"",VLOOKUP($A23,parlvotes_lh!$A$11:$ZZ$200,346,FALSE)))</f>
        <v/>
      </c>
      <c r="AB23" s="177" t="str">
        <f>IF(ISERROR(VLOOKUP($A23,parlvotes_lh!$A$11:$ZZ$200,366,FALSE))=TRUE,"",IF(VLOOKUP($A23,parlvotes_lh!$A$11:$ZZ$200,366,FALSE)=0,"",VLOOKUP($A23,parlvotes_lh!$A$11:$ZZ$200,366,FALSE)))</f>
        <v/>
      </c>
      <c r="AC23" s="177" t="str">
        <f>IF(ISERROR(VLOOKUP($A23,parlvotes_lh!$A$11:$ZZ$200,386,FALSE))=TRUE,"",IF(VLOOKUP($A23,parlvotes_lh!$A$11:$ZZ$200,386,FALSE)=0,"",VLOOKUP($A23,parlvotes_lh!$A$11:$ZZ$200,386,FALSE)))</f>
        <v/>
      </c>
    </row>
    <row r="24" spans="1:38" ht="13.5" customHeight="1" x14ac:dyDescent="0.25">
      <c r="A24" s="171" t="str">
        <f>IF(info_parties!A24="","",info_parties!A24)</f>
        <v/>
      </c>
      <c r="B24" s="99" t="str">
        <f>IF(A24="","",MID(info_weblinks!$C$3,32,3))</f>
        <v/>
      </c>
      <c r="C24" s="99" t="str">
        <f>IF(info_parties!G24="","",info_parties!G24)</f>
        <v/>
      </c>
      <c r="D24" s="99" t="str">
        <f>IF(info_parties!K24="","",info_parties!K24)</f>
        <v/>
      </c>
      <c r="E24" s="99" t="str">
        <f>IF(info_parties!H24="","",info_parties!H24)</f>
        <v/>
      </c>
      <c r="F24" s="172" t="str">
        <f t="shared" si="0"/>
        <v/>
      </c>
      <c r="G24" s="173" t="str">
        <f t="shared" si="1"/>
        <v/>
      </c>
      <c r="H24" s="174" t="str">
        <f t="shared" si="2"/>
        <v/>
      </c>
      <c r="I24" s="175" t="str">
        <f t="shared" si="3"/>
        <v/>
      </c>
      <c r="J24" s="176" t="str">
        <f>IF(ISERROR(VLOOKUP($A24,parlvotes_lh!$A$11:$ZZ$200,6,FALSE))=TRUE,"",IF(VLOOKUP($A24,parlvotes_lh!$A$11:$ZZ$200,6,FALSE)=0,"",VLOOKUP($A24,parlvotes_lh!$A$11:$ZZ$200,6,FALSE)))</f>
        <v/>
      </c>
      <c r="K24" s="176" t="str">
        <f>IF(ISERROR(VLOOKUP($A24,parlvotes_lh!$A$11:$ZZ$200,26,FALSE))=TRUE,"",IF(VLOOKUP($A24,parlvotes_lh!$A$11:$ZZ$200,26,FALSE)=0,"",VLOOKUP($A24,parlvotes_lh!$A$11:$ZZ$200,26,FALSE)))</f>
        <v/>
      </c>
      <c r="L24" s="176" t="str">
        <f>IF(ISERROR(VLOOKUP($A24,parlvotes_lh!$A$11:$ZZ$200,46,FALSE))=TRUE,"",IF(VLOOKUP($A24,parlvotes_lh!$A$11:$ZZ$200,46,FALSE)=0,"",VLOOKUP($A24,parlvotes_lh!$A$11:$ZZ$200,46,FALSE)))</f>
        <v/>
      </c>
      <c r="M24" s="176" t="str">
        <f>IF(ISERROR(VLOOKUP($A24,parlvotes_lh!$A$11:$ZZ$200,66,FALSE))=TRUE,"",IF(VLOOKUP($A24,parlvotes_lh!$A$11:$ZZ$200,66,FALSE)=0,"",VLOOKUP($A24,parlvotes_lh!$A$11:$ZZ$200,66,FALSE)))</f>
        <v/>
      </c>
      <c r="N24" s="176" t="str">
        <f>IF(ISERROR(VLOOKUP($A24,parlvotes_lh!$A$11:$ZZ$200,86,FALSE))=TRUE,"",IF(VLOOKUP($A24,parlvotes_lh!$A$11:$ZZ$200,86,FALSE)=0,"",VLOOKUP($A24,parlvotes_lh!$A$11:$ZZ$200,86,FALSE)))</f>
        <v/>
      </c>
      <c r="O24" s="176" t="str">
        <f>IF(ISERROR(VLOOKUP($A24,parlvotes_lh!$A$11:$ZZ$200,106,FALSE))=TRUE,"",IF(VLOOKUP($A24,parlvotes_lh!$A$11:$ZZ$200,106,FALSE)=0,"",VLOOKUP($A24,parlvotes_lh!$A$11:$ZZ$200,106,FALSE)))</f>
        <v/>
      </c>
      <c r="P24" s="176" t="str">
        <f>IF(ISERROR(VLOOKUP($A24,parlvotes_lh!$A$11:$ZZ$200,126,FALSE))=TRUE,"",IF(VLOOKUP($A24,parlvotes_lh!$A$11:$ZZ$200,126,FALSE)=0,"",VLOOKUP($A24,parlvotes_lh!$A$11:$ZZ$200,126,FALSE)))</f>
        <v/>
      </c>
      <c r="Q24" s="177" t="str">
        <f>IF(ISERROR(VLOOKUP($A24,parlvotes_lh!$A$11:$ZZ$200,146,FALSE))=TRUE,"",IF(VLOOKUP($A24,parlvotes_lh!$A$11:$ZZ$200,146,FALSE)=0,"",VLOOKUP($A24,parlvotes_lh!$A$11:$ZZ$200,146,FALSE)))</f>
        <v/>
      </c>
      <c r="R24" s="177" t="str">
        <f>IF(ISERROR(VLOOKUP($A24,parlvotes_lh!$A$11:$ZZ$200,166,FALSE))=TRUE,"",IF(VLOOKUP($A24,parlvotes_lh!$A$11:$ZZ$200,166,FALSE)=0,"",VLOOKUP($A24,parlvotes_lh!$A$11:$ZZ$200,166,FALSE)))</f>
        <v/>
      </c>
      <c r="S24" s="177" t="str">
        <f>IF(ISERROR(VLOOKUP($A24,parlvotes_lh!$A$11:$ZZ$200,186,FALSE))=TRUE,"",IF(VLOOKUP($A24,parlvotes_lh!$A$11:$ZZ$200,186,FALSE)=0,"",VLOOKUP($A24,parlvotes_lh!$A$11:$ZZ$200,186,FALSE)))</f>
        <v/>
      </c>
      <c r="T24" s="177" t="str">
        <f>IF(ISERROR(VLOOKUP($A24,parlvotes_lh!$A$11:$ZZ$200,206,FALSE))=TRUE,"",IF(VLOOKUP($A24,parlvotes_lh!$A$11:$ZZ$200,206,FALSE)=0,"",VLOOKUP($A24,parlvotes_lh!$A$11:$ZZ$200,206,FALSE)))</f>
        <v/>
      </c>
      <c r="U24" s="177" t="str">
        <f>IF(ISERROR(VLOOKUP($A24,parlvotes_lh!$A$11:$ZZ$200,226,FALSE))=TRUE,"",IF(VLOOKUP($A24,parlvotes_lh!$A$11:$ZZ$200,226,FALSE)=0,"",VLOOKUP($A24,parlvotes_lh!$A$11:$ZZ$200,226,FALSE)))</f>
        <v/>
      </c>
      <c r="V24" s="177" t="str">
        <f>IF(ISERROR(VLOOKUP($A24,parlvotes_lh!$A$11:$ZZ$200,246,FALSE))=TRUE,"",IF(VLOOKUP($A24,parlvotes_lh!$A$11:$ZZ$200,246,FALSE)=0,"",VLOOKUP($A24,parlvotes_lh!$A$11:$ZZ$200,246,FALSE)))</f>
        <v/>
      </c>
      <c r="W24" s="177" t="str">
        <f>IF(ISERROR(VLOOKUP($A24,parlvotes_lh!$A$11:$ZZ$200,266,FALSE))=TRUE,"",IF(VLOOKUP($A24,parlvotes_lh!$A$11:$ZZ$200,266,FALSE)=0,"",VLOOKUP($A24,parlvotes_lh!$A$11:$ZZ$200,266,FALSE)))</f>
        <v/>
      </c>
      <c r="X24" s="177" t="str">
        <f>IF(ISERROR(VLOOKUP($A24,parlvotes_lh!$A$11:$ZZ$200,286,FALSE))=TRUE,"",IF(VLOOKUP($A24,parlvotes_lh!$A$11:$ZZ$200,286,FALSE)=0,"",VLOOKUP($A24,parlvotes_lh!$A$11:$ZZ$200,286,FALSE)))</f>
        <v/>
      </c>
      <c r="Y24" s="177" t="str">
        <f>IF(ISERROR(VLOOKUP($A24,parlvotes_lh!$A$11:$ZZ$200,306,FALSE))=TRUE,"",IF(VLOOKUP($A24,parlvotes_lh!$A$11:$ZZ$200,306,FALSE)=0,"",VLOOKUP($A24,parlvotes_lh!$A$11:$ZZ$200,306,FALSE)))</f>
        <v/>
      </c>
      <c r="Z24" s="177" t="str">
        <f>IF(ISERROR(VLOOKUP($A24,parlvotes_lh!$A$11:$ZZ$200,326,FALSE))=TRUE,"",IF(VLOOKUP($A24,parlvotes_lh!$A$11:$ZZ$200,326,FALSE)=0,"",VLOOKUP($A24,parlvotes_lh!$A$11:$ZZ$200,326,FALSE)))</f>
        <v/>
      </c>
      <c r="AA24" s="177" t="str">
        <f>IF(ISERROR(VLOOKUP($A24,parlvotes_lh!$A$11:$ZZ$200,346,FALSE))=TRUE,"",IF(VLOOKUP($A24,parlvotes_lh!$A$11:$ZZ$200,346,FALSE)=0,"",VLOOKUP($A24,parlvotes_lh!$A$11:$ZZ$200,346,FALSE)))</f>
        <v/>
      </c>
      <c r="AB24" s="177" t="str">
        <f>IF(ISERROR(VLOOKUP($A24,parlvotes_lh!$A$11:$ZZ$200,366,FALSE))=TRUE,"",IF(VLOOKUP($A24,parlvotes_lh!$A$11:$ZZ$200,366,FALSE)=0,"",VLOOKUP($A24,parlvotes_lh!$A$11:$ZZ$200,366,FALSE)))</f>
        <v/>
      </c>
      <c r="AC24" s="177" t="str">
        <f>IF(ISERROR(VLOOKUP($A24,parlvotes_lh!$A$11:$ZZ$200,386,FALSE))=TRUE,"",IF(VLOOKUP($A24,parlvotes_lh!$A$11:$ZZ$200,386,FALSE)=0,"",VLOOKUP($A24,parlvotes_lh!$A$11:$ZZ$200,386,FALSE)))</f>
        <v/>
      </c>
    </row>
    <row r="25" spans="1:38" ht="13.5" customHeight="1" x14ac:dyDescent="0.25">
      <c r="A25" s="171" t="str">
        <f>IF(info_parties!A25="","",info_parties!A25)</f>
        <v/>
      </c>
      <c r="B25" s="99" t="str">
        <f>IF(A25="","",MID(info_weblinks!$C$3,32,3))</f>
        <v/>
      </c>
      <c r="C25" s="99" t="str">
        <f>IF(info_parties!G25="","",info_parties!G25)</f>
        <v/>
      </c>
      <c r="D25" s="99" t="str">
        <f>IF(info_parties!K25="","",info_parties!K25)</f>
        <v/>
      </c>
      <c r="E25" s="99" t="str">
        <f>IF(info_parties!H25="","",info_parties!H25)</f>
        <v/>
      </c>
      <c r="F25" s="172" t="str">
        <f t="shared" si="0"/>
        <v/>
      </c>
      <c r="G25" s="173" t="str">
        <f t="shared" si="1"/>
        <v/>
      </c>
      <c r="H25" s="174" t="str">
        <f t="shared" si="2"/>
        <v/>
      </c>
      <c r="I25" s="175" t="str">
        <f t="shared" si="3"/>
        <v/>
      </c>
      <c r="J25" s="176" t="str">
        <f>IF(ISERROR(VLOOKUP($A25,parlvotes_lh!$A$11:$ZZ$200,6,FALSE))=TRUE,"",IF(VLOOKUP($A25,parlvotes_lh!$A$11:$ZZ$200,6,FALSE)=0,"",VLOOKUP($A25,parlvotes_lh!$A$11:$ZZ$200,6,FALSE)))</f>
        <v/>
      </c>
      <c r="K25" s="176" t="str">
        <f>IF(ISERROR(VLOOKUP($A25,parlvotes_lh!$A$11:$ZZ$200,26,FALSE))=TRUE,"",IF(VLOOKUP($A25,parlvotes_lh!$A$11:$ZZ$200,26,FALSE)=0,"",VLOOKUP($A25,parlvotes_lh!$A$11:$ZZ$200,26,FALSE)))</f>
        <v/>
      </c>
      <c r="L25" s="176" t="str">
        <f>IF(ISERROR(VLOOKUP($A25,parlvotes_lh!$A$11:$ZZ$200,46,FALSE))=TRUE,"",IF(VLOOKUP($A25,parlvotes_lh!$A$11:$ZZ$200,46,FALSE)=0,"",VLOOKUP($A25,parlvotes_lh!$A$11:$ZZ$200,46,FALSE)))</f>
        <v/>
      </c>
      <c r="M25" s="176" t="str">
        <f>IF(ISERROR(VLOOKUP($A25,parlvotes_lh!$A$11:$ZZ$200,66,FALSE))=TRUE,"",IF(VLOOKUP($A25,parlvotes_lh!$A$11:$ZZ$200,66,FALSE)=0,"",VLOOKUP($A25,parlvotes_lh!$A$11:$ZZ$200,66,FALSE)))</f>
        <v/>
      </c>
      <c r="N25" s="176" t="str">
        <f>IF(ISERROR(VLOOKUP($A25,parlvotes_lh!$A$11:$ZZ$200,86,FALSE))=TRUE,"",IF(VLOOKUP($A25,parlvotes_lh!$A$11:$ZZ$200,86,FALSE)=0,"",VLOOKUP($A25,parlvotes_lh!$A$11:$ZZ$200,86,FALSE)))</f>
        <v/>
      </c>
      <c r="O25" s="176" t="str">
        <f>IF(ISERROR(VLOOKUP($A25,parlvotes_lh!$A$11:$ZZ$200,106,FALSE))=TRUE,"",IF(VLOOKUP($A25,parlvotes_lh!$A$11:$ZZ$200,106,FALSE)=0,"",VLOOKUP($A25,parlvotes_lh!$A$11:$ZZ$200,106,FALSE)))</f>
        <v/>
      </c>
      <c r="P25" s="176" t="str">
        <f>IF(ISERROR(VLOOKUP($A25,parlvotes_lh!$A$11:$ZZ$200,126,FALSE))=TRUE,"",IF(VLOOKUP($A25,parlvotes_lh!$A$11:$ZZ$200,126,FALSE)=0,"",VLOOKUP($A25,parlvotes_lh!$A$11:$ZZ$200,126,FALSE)))</f>
        <v/>
      </c>
      <c r="Q25" s="177" t="str">
        <f>IF(ISERROR(VLOOKUP($A25,parlvotes_lh!$A$11:$ZZ$200,146,FALSE))=TRUE,"",IF(VLOOKUP($A25,parlvotes_lh!$A$11:$ZZ$200,146,FALSE)=0,"",VLOOKUP($A25,parlvotes_lh!$A$11:$ZZ$200,146,FALSE)))</f>
        <v/>
      </c>
      <c r="R25" s="177" t="str">
        <f>IF(ISERROR(VLOOKUP($A25,parlvotes_lh!$A$11:$ZZ$200,166,FALSE))=TRUE,"",IF(VLOOKUP($A25,parlvotes_lh!$A$11:$ZZ$200,166,FALSE)=0,"",VLOOKUP($A25,parlvotes_lh!$A$11:$ZZ$200,166,FALSE)))</f>
        <v/>
      </c>
      <c r="S25" s="177" t="str">
        <f>IF(ISERROR(VLOOKUP($A25,parlvotes_lh!$A$11:$ZZ$200,186,FALSE))=TRUE,"",IF(VLOOKUP($A25,parlvotes_lh!$A$11:$ZZ$200,186,FALSE)=0,"",VLOOKUP($A25,parlvotes_lh!$A$11:$ZZ$200,186,FALSE)))</f>
        <v/>
      </c>
      <c r="T25" s="177" t="str">
        <f>IF(ISERROR(VLOOKUP($A25,parlvotes_lh!$A$11:$ZZ$200,206,FALSE))=TRUE,"",IF(VLOOKUP($A25,parlvotes_lh!$A$11:$ZZ$200,206,FALSE)=0,"",VLOOKUP($A25,parlvotes_lh!$A$11:$ZZ$200,206,FALSE)))</f>
        <v/>
      </c>
      <c r="U25" s="177" t="str">
        <f>IF(ISERROR(VLOOKUP($A25,parlvotes_lh!$A$11:$ZZ$200,226,FALSE))=TRUE,"",IF(VLOOKUP($A25,parlvotes_lh!$A$11:$ZZ$200,226,FALSE)=0,"",VLOOKUP($A25,parlvotes_lh!$A$11:$ZZ$200,226,FALSE)))</f>
        <v/>
      </c>
      <c r="V25" s="177" t="str">
        <f>IF(ISERROR(VLOOKUP($A25,parlvotes_lh!$A$11:$ZZ$200,246,FALSE))=TRUE,"",IF(VLOOKUP($A25,parlvotes_lh!$A$11:$ZZ$200,246,FALSE)=0,"",VLOOKUP($A25,parlvotes_lh!$A$11:$ZZ$200,246,FALSE)))</f>
        <v/>
      </c>
      <c r="W25" s="177" t="str">
        <f>IF(ISERROR(VLOOKUP($A25,parlvotes_lh!$A$11:$ZZ$200,266,FALSE))=TRUE,"",IF(VLOOKUP($A25,parlvotes_lh!$A$11:$ZZ$200,266,FALSE)=0,"",VLOOKUP($A25,parlvotes_lh!$A$11:$ZZ$200,266,FALSE)))</f>
        <v/>
      </c>
      <c r="X25" s="177" t="str">
        <f>IF(ISERROR(VLOOKUP($A25,parlvotes_lh!$A$11:$ZZ$200,286,FALSE))=TRUE,"",IF(VLOOKUP($A25,parlvotes_lh!$A$11:$ZZ$200,286,FALSE)=0,"",VLOOKUP($A25,parlvotes_lh!$A$11:$ZZ$200,286,FALSE)))</f>
        <v/>
      </c>
      <c r="Y25" s="177" t="str">
        <f>IF(ISERROR(VLOOKUP($A25,parlvotes_lh!$A$11:$ZZ$200,306,FALSE))=TRUE,"",IF(VLOOKUP($A25,parlvotes_lh!$A$11:$ZZ$200,306,FALSE)=0,"",VLOOKUP($A25,parlvotes_lh!$A$11:$ZZ$200,306,FALSE)))</f>
        <v/>
      </c>
      <c r="Z25" s="177" t="str">
        <f>IF(ISERROR(VLOOKUP($A25,parlvotes_lh!$A$11:$ZZ$200,326,FALSE))=TRUE,"",IF(VLOOKUP($A25,parlvotes_lh!$A$11:$ZZ$200,326,FALSE)=0,"",VLOOKUP($A25,parlvotes_lh!$A$11:$ZZ$200,326,FALSE)))</f>
        <v/>
      </c>
      <c r="AA25" s="177" t="str">
        <f>IF(ISERROR(VLOOKUP($A25,parlvotes_lh!$A$11:$ZZ$200,346,FALSE))=TRUE,"",IF(VLOOKUP($A25,parlvotes_lh!$A$11:$ZZ$200,346,FALSE)=0,"",VLOOKUP($A25,parlvotes_lh!$A$11:$ZZ$200,346,FALSE)))</f>
        <v/>
      </c>
      <c r="AB25" s="177" t="str">
        <f>IF(ISERROR(VLOOKUP($A25,parlvotes_lh!$A$11:$ZZ$200,366,FALSE))=TRUE,"",IF(VLOOKUP($A25,parlvotes_lh!$A$11:$ZZ$200,366,FALSE)=0,"",VLOOKUP($A25,parlvotes_lh!$A$11:$ZZ$200,366,FALSE)))</f>
        <v/>
      </c>
      <c r="AC25" s="177" t="str">
        <f>IF(ISERROR(VLOOKUP($A25,parlvotes_lh!$A$11:$ZZ$200,386,FALSE))=TRUE,"",IF(VLOOKUP($A25,parlvotes_lh!$A$11:$ZZ$200,386,FALSE)=0,"",VLOOKUP($A25,parlvotes_lh!$A$11:$ZZ$200,386,FALSE)))</f>
        <v/>
      </c>
    </row>
    <row r="26" spans="1:38" ht="13.5" customHeight="1" x14ac:dyDescent="0.25">
      <c r="A26" s="171" t="str">
        <f>IF(info_parties!A26="","",info_parties!A26)</f>
        <v/>
      </c>
      <c r="B26" s="99" t="str">
        <f>IF(A26="","",MID(info_weblinks!$C$3,32,3))</f>
        <v/>
      </c>
      <c r="C26" s="99" t="str">
        <f>IF(info_parties!G26="","",info_parties!G26)</f>
        <v/>
      </c>
      <c r="D26" s="99" t="str">
        <f>IF(info_parties!K26="","",info_parties!K26)</f>
        <v/>
      </c>
      <c r="E26" s="99" t="str">
        <f>IF(info_parties!H26="","",info_parties!H26)</f>
        <v/>
      </c>
      <c r="F26" s="172" t="str">
        <f t="shared" si="0"/>
        <v/>
      </c>
      <c r="G26" s="173" t="str">
        <f t="shared" si="1"/>
        <v/>
      </c>
      <c r="H26" s="174" t="str">
        <f t="shared" si="2"/>
        <v/>
      </c>
      <c r="I26" s="175" t="str">
        <f t="shared" si="3"/>
        <v/>
      </c>
      <c r="J26" s="176" t="str">
        <f>IF(ISERROR(VLOOKUP($A26,parlvotes_lh!$A$11:$ZZ$200,6,FALSE))=TRUE,"",IF(VLOOKUP($A26,parlvotes_lh!$A$11:$ZZ$200,6,FALSE)=0,"",VLOOKUP($A26,parlvotes_lh!$A$11:$ZZ$200,6,FALSE)))</f>
        <v/>
      </c>
      <c r="K26" s="176" t="str">
        <f>IF(ISERROR(VLOOKUP($A26,parlvotes_lh!$A$11:$ZZ$200,26,FALSE))=TRUE,"",IF(VLOOKUP($A26,parlvotes_lh!$A$11:$ZZ$200,26,FALSE)=0,"",VLOOKUP($A26,parlvotes_lh!$A$11:$ZZ$200,26,FALSE)))</f>
        <v/>
      </c>
      <c r="L26" s="176" t="str">
        <f>IF(ISERROR(VLOOKUP($A26,parlvotes_lh!$A$11:$ZZ$200,46,FALSE))=TRUE,"",IF(VLOOKUP($A26,parlvotes_lh!$A$11:$ZZ$200,46,FALSE)=0,"",VLOOKUP($A26,parlvotes_lh!$A$11:$ZZ$200,46,FALSE)))</f>
        <v/>
      </c>
      <c r="M26" s="176" t="str">
        <f>IF(ISERROR(VLOOKUP($A26,parlvotes_lh!$A$11:$ZZ$200,66,FALSE))=TRUE,"",IF(VLOOKUP($A26,parlvotes_lh!$A$11:$ZZ$200,66,FALSE)=0,"",VLOOKUP($A26,parlvotes_lh!$A$11:$ZZ$200,66,FALSE)))</f>
        <v/>
      </c>
      <c r="N26" s="176" t="str">
        <f>IF(ISERROR(VLOOKUP($A26,parlvotes_lh!$A$11:$ZZ$200,86,FALSE))=TRUE,"",IF(VLOOKUP($A26,parlvotes_lh!$A$11:$ZZ$200,86,FALSE)=0,"",VLOOKUP($A26,parlvotes_lh!$A$11:$ZZ$200,86,FALSE)))</f>
        <v/>
      </c>
      <c r="O26" s="176" t="str">
        <f>IF(ISERROR(VLOOKUP($A26,parlvotes_lh!$A$11:$ZZ$200,106,FALSE))=TRUE,"",IF(VLOOKUP($A26,parlvotes_lh!$A$11:$ZZ$200,106,FALSE)=0,"",VLOOKUP($A26,parlvotes_lh!$A$11:$ZZ$200,106,FALSE)))</f>
        <v/>
      </c>
      <c r="P26" s="176" t="str">
        <f>IF(ISERROR(VLOOKUP($A26,parlvotes_lh!$A$11:$ZZ$200,126,FALSE))=TRUE,"",IF(VLOOKUP($A26,parlvotes_lh!$A$11:$ZZ$200,126,FALSE)=0,"",VLOOKUP($A26,parlvotes_lh!$A$11:$ZZ$200,126,FALSE)))</f>
        <v/>
      </c>
      <c r="Q26" s="177" t="str">
        <f>IF(ISERROR(VLOOKUP($A26,parlvotes_lh!$A$11:$ZZ$200,146,FALSE))=TRUE,"",IF(VLOOKUP($A26,parlvotes_lh!$A$11:$ZZ$200,146,FALSE)=0,"",VLOOKUP($A26,parlvotes_lh!$A$11:$ZZ$200,146,FALSE)))</f>
        <v/>
      </c>
      <c r="R26" s="177" t="str">
        <f>IF(ISERROR(VLOOKUP($A26,parlvotes_lh!$A$11:$ZZ$200,166,FALSE))=TRUE,"",IF(VLOOKUP($A26,parlvotes_lh!$A$11:$ZZ$200,166,FALSE)=0,"",VLOOKUP($A26,parlvotes_lh!$A$11:$ZZ$200,166,FALSE)))</f>
        <v/>
      </c>
      <c r="S26" s="177" t="str">
        <f>IF(ISERROR(VLOOKUP($A26,parlvotes_lh!$A$11:$ZZ$200,186,FALSE))=TRUE,"",IF(VLOOKUP($A26,parlvotes_lh!$A$11:$ZZ$200,186,FALSE)=0,"",VLOOKUP($A26,parlvotes_lh!$A$11:$ZZ$200,186,FALSE)))</f>
        <v/>
      </c>
      <c r="T26" s="177" t="str">
        <f>IF(ISERROR(VLOOKUP($A26,parlvotes_lh!$A$11:$ZZ$200,206,FALSE))=TRUE,"",IF(VLOOKUP($A26,parlvotes_lh!$A$11:$ZZ$200,206,FALSE)=0,"",VLOOKUP($A26,parlvotes_lh!$A$11:$ZZ$200,206,FALSE)))</f>
        <v/>
      </c>
      <c r="U26" s="177" t="str">
        <f>IF(ISERROR(VLOOKUP($A26,parlvotes_lh!$A$11:$ZZ$200,226,FALSE))=TRUE,"",IF(VLOOKUP($A26,parlvotes_lh!$A$11:$ZZ$200,226,FALSE)=0,"",VLOOKUP($A26,parlvotes_lh!$A$11:$ZZ$200,226,FALSE)))</f>
        <v/>
      </c>
      <c r="V26" s="177" t="str">
        <f>IF(ISERROR(VLOOKUP($A26,parlvotes_lh!$A$11:$ZZ$200,246,FALSE))=TRUE,"",IF(VLOOKUP($A26,parlvotes_lh!$A$11:$ZZ$200,246,FALSE)=0,"",VLOOKUP($A26,parlvotes_lh!$A$11:$ZZ$200,246,FALSE)))</f>
        <v/>
      </c>
      <c r="W26" s="177" t="str">
        <f>IF(ISERROR(VLOOKUP($A26,parlvotes_lh!$A$11:$ZZ$200,266,FALSE))=TRUE,"",IF(VLOOKUP($A26,parlvotes_lh!$A$11:$ZZ$200,266,FALSE)=0,"",VLOOKUP($A26,parlvotes_lh!$A$11:$ZZ$200,266,FALSE)))</f>
        <v/>
      </c>
      <c r="X26" s="177" t="str">
        <f>IF(ISERROR(VLOOKUP($A26,parlvotes_lh!$A$11:$ZZ$200,286,FALSE))=TRUE,"",IF(VLOOKUP($A26,parlvotes_lh!$A$11:$ZZ$200,286,FALSE)=0,"",VLOOKUP($A26,parlvotes_lh!$A$11:$ZZ$200,286,FALSE)))</f>
        <v/>
      </c>
      <c r="Y26" s="177" t="str">
        <f>IF(ISERROR(VLOOKUP($A26,parlvotes_lh!$A$11:$ZZ$200,306,FALSE))=TRUE,"",IF(VLOOKUP($A26,parlvotes_lh!$A$11:$ZZ$200,306,FALSE)=0,"",VLOOKUP($A26,parlvotes_lh!$A$11:$ZZ$200,306,FALSE)))</f>
        <v/>
      </c>
      <c r="Z26" s="177" t="str">
        <f>IF(ISERROR(VLOOKUP($A26,parlvotes_lh!$A$11:$ZZ$200,326,FALSE))=TRUE,"",IF(VLOOKUP($A26,parlvotes_lh!$A$11:$ZZ$200,326,FALSE)=0,"",VLOOKUP($A26,parlvotes_lh!$A$11:$ZZ$200,326,FALSE)))</f>
        <v/>
      </c>
      <c r="AA26" s="177" t="str">
        <f>IF(ISERROR(VLOOKUP($A26,parlvotes_lh!$A$11:$ZZ$200,346,FALSE))=TRUE,"",IF(VLOOKUP($A26,parlvotes_lh!$A$11:$ZZ$200,346,FALSE)=0,"",VLOOKUP($A26,parlvotes_lh!$A$11:$ZZ$200,346,FALSE)))</f>
        <v/>
      </c>
      <c r="AB26" s="177" t="str">
        <f>IF(ISERROR(VLOOKUP($A26,parlvotes_lh!$A$11:$ZZ$200,366,FALSE))=TRUE,"",IF(VLOOKUP($A26,parlvotes_lh!$A$11:$ZZ$200,366,FALSE)=0,"",VLOOKUP($A26,parlvotes_lh!$A$11:$ZZ$200,366,FALSE)))</f>
        <v/>
      </c>
      <c r="AC26" s="177" t="str">
        <f>IF(ISERROR(VLOOKUP($A26,parlvotes_lh!$A$11:$ZZ$200,386,FALSE))=TRUE,"",IF(VLOOKUP($A26,parlvotes_lh!$A$11:$ZZ$200,386,FALSE)=0,"",VLOOKUP($A26,parlvotes_lh!$A$11:$ZZ$200,386,FALSE)))</f>
        <v/>
      </c>
    </row>
    <row r="27" spans="1:38" ht="13.5" customHeight="1" x14ac:dyDescent="0.25">
      <c r="A27" s="171" t="str">
        <f>IF(info_parties!A27="","",info_parties!A27)</f>
        <v/>
      </c>
      <c r="B27" s="99" t="str">
        <f>IF(A27="","",MID(info_weblinks!$C$3,32,3))</f>
        <v/>
      </c>
      <c r="C27" s="99" t="str">
        <f>IF(info_parties!G27="","",info_parties!G27)</f>
        <v/>
      </c>
      <c r="D27" s="99" t="str">
        <f>IF(info_parties!K27="","",info_parties!K27)</f>
        <v/>
      </c>
      <c r="E27" s="99" t="str">
        <f>IF(info_parties!H27="","",info_parties!H27)</f>
        <v/>
      </c>
      <c r="F27" s="172" t="str">
        <f t="shared" si="0"/>
        <v/>
      </c>
      <c r="G27" s="173" t="str">
        <f t="shared" si="1"/>
        <v/>
      </c>
      <c r="H27" s="174" t="str">
        <f t="shared" si="2"/>
        <v/>
      </c>
      <c r="I27" s="175" t="str">
        <f t="shared" si="3"/>
        <v/>
      </c>
      <c r="J27" s="176" t="str">
        <f>IF(ISERROR(VLOOKUP($A27,parlvotes_lh!$A$11:$ZZ$200,6,FALSE))=TRUE,"",IF(VLOOKUP($A27,parlvotes_lh!$A$11:$ZZ$200,6,FALSE)=0,"",VLOOKUP($A27,parlvotes_lh!$A$11:$ZZ$200,6,FALSE)))</f>
        <v/>
      </c>
      <c r="K27" s="176" t="str">
        <f>IF(ISERROR(VLOOKUP($A27,parlvotes_lh!$A$11:$ZZ$200,26,FALSE))=TRUE,"",IF(VLOOKUP($A27,parlvotes_lh!$A$11:$ZZ$200,26,FALSE)=0,"",VLOOKUP($A27,parlvotes_lh!$A$11:$ZZ$200,26,FALSE)))</f>
        <v/>
      </c>
      <c r="L27" s="176" t="str">
        <f>IF(ISERROR(VLOOKUP($A27,parlvotes_lh!$A$11:$ZZ$200,46,FALSE))=TRUE,"",IF(VLOOKUP($A27,parlvotes_lh!$A$11:$ZZ$200,46,FALSE)=0,"",VLOOKUP($A27,parlvotes_lh!$A$11:$ZZ$200,46,FALSE)))</f>
        <v/>
      </c>
      <c r="M27" s="176" t="str">
        <f>IF(ISERROR(VLOOKUP($A27,parlvotes_lh!$A$11:$ZZ$200,66,FALSE))=TRUE,"",IF(VLOOKUP($A27,parlvotes_lh!$A$11:$ZZ$200,66,FALSE)=0,"",VLOOKUP($A27,parlvotes_lh!$A$11:$ZZ$200,66,FALSE)))</f>
        <v/>
      </c>
      <c r="N27" s="176" t="str">
        <f>IF(ISERROR(VLOOKUP($A27,parlvotes_lh!$A$11:$ZZ$200,86,FALSE))=TRUE,"",IF(VLOOKUP($A27,parlvotes_lh!$A$11:$ZZ$200,86,FALSE)=0,"",VLOOKUP($A27,parlvotes_lh!$A$11:$ZZ$200,86,FALSE)))</f>
        <v/>
      </c>
      <c r="O27" s="176" t="str">
        <f>IF(ISERROR(VLOOKUP($A27,parlvotes_lh!$A$11:$ZZ$200,106,FALSE))=TRUE,"",IF(VLOOKUP($A27,parlvotes_lh!$A$11:$ZZ$200,106,FALSE)=0,"",VLOOKUP($A27,parlvotes_lh!$A$11:$ZZ$200,106,FALSE)))</f>
        <v/>
      </c>
      <c r="P27" s="176" t="str">
        <f>IF(ISERROR(VLOOKUP($A27,parlvotes_lh!$A$11:$ZZ$200,126,FALSE))=TRUE,"",IF(VLOOKUP($A27,parlvotes_lh!$A$11:$ZZ$200,126,FALSE)=0,"",VLOOKUP($A27,parlvotes_lh!$A$11:$ZZ$200,126,FALSE)))</f>
        <v/>
      </c>
      <c r="Q27" s="177" t="str">
        <f>IF(ISERROR(VLOOKUP($A27,parlvotes_lh!$A$11:$ZZ$200,146,FALSE))=TRUE,"",IF(VLOOKUP($A27,parlvotes_lh!$A$11:$ZZ$200,146,FALSE)=0,"",VLOOKUP($A27,parlvotes_lh!$A$11:$ZZ$200,146,FALSE)))</f>
        <v/>
      </c>
      <c r="R27" s="177" t="str">
        <f>IF(ISERROR(VLOOKUP($A27,parlvotes_lh!$A$11:$ZZ$200,166,FALSE))=TRUE,"",IF(VLOOKUP($A27,parlvotes_lh!$A$11:$ZZ$200,166,FALSE)=0,"",VLOOKUP($A27,parlvotes_lh!$A$11:$ZZ$200,166,FALSE)))</f>
        <v/>
      </c>
      <c r="S27" s="177" t="str">
        <f>IF(ISERROR(VLOOKUP($A27,parlvotes_lh!$A$11:$ZZ$200,186,FALSE))=TRUE,"",IF(VLOOKUP($A27,parlvotes_lh!$A$11:$ZZ$200,186,FALSE)=0,"",VLOOKUP($A27,parlvotes_lh!$A$11:$ZZ$200,186,FALSE)))</f>
        <v/>
      </c>
      <c r="T27" s="177" t="str">
        <f>IF(ISERROR(VLOOKUP($A27,parlvotes_lh!$A$11:$ZZ$200,206,FALSE))=TRUE,"",IF(VLOOKUP($A27,parlvotes_lh!$A$11:$ZZ$200,206,FALSE)=0,"",VLOOKUP($A27,parlvotes_lh!$A$11:$ZZ$200,206,FALSE)))</f>
        <v/>
      </c>
      <c r="U27" s="177" t="str">
        <f>IF(ISERROR(VLOOKUP($A27,parlvotes_lh!$A$11:$ZZ$200,226,FALSE))=TRUE,"",IF(VLOOKUP($A27,parlvotes_lh!$A$11:$ZZ$200,226,FALSE)=0,"",VLOOKUP($A27,parlvotes_lh!$A$11:$ZZ$200,226,FALSE)))</f>
        <v/>
      </c>
      <c r="V27" s="177" t="str">
        <f>IF(ISERROR(VLOOKUP($A27,parlvotes_lh!$A$11:$ZZ$200,246,FALSE))=TRUE,"",IF(VLOOKUP($A27,parlvotes_lh!$A$11:$ZZ$200,246,FALSE)=0,"",VLOOKUP($A27,parlvotes_lh!$A$11:$ZZ$200,246,FALSE)))</f>
        <v/>
      </c>
      <c r="W27" s="177" t="str">
        <f>IF(ISERROR(VLOOKUP($A27,parlvotes_lh!$A$11:$ZZ$200,266,FALSE))=TRUE,"",IF(VLOOKUP($A27,parlvotes_lh!$A$11:$ZZ$200,266,FALSE)=0,"",VLOOKUP($A27,parlvotes_lh!$A$11:$ZZ$200,266,FALSE)))</f>
        <v/>
      </c>
      <c r="X27" s="177" t="str">
        <f>IF(ISERROR(VLOOKUP($A27,parlvotes_lh!$A$11:$ZZ$200,286,FALSE))=TRUE,"",IF(VLOOKUP($A27,parlvotes_lh!$A$11:$ZZ$200,286,FALSE)=0,"",VLOOKUP($A27,parlvotes_lh!$A$11:$ZZ$200,286,FALSE)))</f>
        <v/>
      </c>
      <c r="Y27" s="177" t="str">
        <f>IF(ISERROR(VLOOKUP($A27,parlvotes_lh!$A$11:$ZZ$200,306,FALSE))=TRUE,"",IF(VLOOKUP($A27,parlvotes_lh!$A$11:$ZZ$200,306,FALSE)=0,"",VLOOKUP($A27,parlvotes_lh!$A$11:$ZZ$200,306,FALSE)))</f>
        <v/>
      </c>
      <c r="Z27" s="177" t="str">
        <f>IF(ISERROR(VLOOKUP($A27,parlvotes_lh!$A$11:$ZZ$200,326,FALSE))=TRUE,"",IF(VLOOKUP($A27,parlvotes_lh!$A$11:$ZZ$200,326,FALSE)=0,"",VLOOKUP($A27,parlvotes_lh!$A$11:$ZZ$200,326,FALSE)))</f>
        <v/>
      </c>
      <c r="AA27" s="177" t="str">
        <f>IF(ISERROR(VLOOKUP($A27,parlvotes_lh!$A$11:$ZZ$200,346,FALSE))=TRUE,"",IF(VLOOKUP($A27,parlvotes_lh!$A$11:$ZZ$200,346,FALSE)=0,"",VLOOKUP($A27,parlvotes_lh!$A$11:$ZZ$200,346,FALSE)))</f>
        <v/>
      </c>
      <c r="AB27" s="177" t="str">
        <f>IF(ISERROR(VLOOKUP($A27,parlvotes_lh!$A$11:$ZZ$200,366,FALSE))=TRUE,"",IF(VLOOKUP($A27,parlvotes_lh!$A$11:$ZZ$200,366,FALSE)=0,"",VLOOKUP($A27,parlvotes_lh!$A$11:$ZZ$200,366,FALSE)))</f>
        <v/>
      </c>
      <c r="AC27" s="177" t="str">
        <f>IF(ISERROR(VLOOKUP($A27,parlvotes_lh!$A$11:$ZZ$200,386,FALSE))=TRUE,"",IF(VLOOKUP($A27,parlvotes_lh!$A$11:$ZZ$200,386,FALSE)=0,"",VLOOKUP($A27,parlvotes_lh!$A$11:$ZZ$200,386,FALSE)))</f>
        <v/>
      </c>
    </row>
    <row r="28" spans="1:38" ht="13.5" customHeight="1" x14ac:dyDescent="0.25">
      <c r="A28" s="171" t="str">
        <f>IF(info_parties!A28="","",info_parties!A28)</f>
        <v/>
      </c>
      <c r="B28" s="99" t="str">
        <f>IF(A28="","",MID(info_weblinks!$C$3,32,3))</f>
        <v/>
      </c>
      <c r="C28" s="99" t="str">
        <f>IF(info_parties!G28="","",info_parties!G28)</f>
        <v/>
      </c>
      <c r="D28" s="99" t="str">
        <f>IF(info_parties!K28="","",info_parties!K28)</f>
        <v/>
      </c>
      <c r="E28" s="99" t="str">
        <f>IF(info_parties!H28="","",info_parties!H28)</f>
        <v/>
      </c>
      <c r="F28" s="172" t="str">
        <f t="shared" si="0"/>
        <v/>
      </c>
      <c r="G28" s="173" t="str">
        <f t="shared" si="1"/>
        <v/>
      </c>
      <c r="H28" s="174" t="str">
        <f t="shared" si="2"/>
        <v/>
      </c>
      <c r="I28" s="175" t="str">
        <f t="shared" si="3"/>
        <v/>
      </c>
      <c r="J28" s="176" t="str">
        <f>IF(ISERROR(VLOOKUP($A28,parlvotes_lh!$A$11:$ZZ$200,6,FALSE))=TRUE,"",IF(VLOOKUP($A28,parlvotes_lh!$A$11:$ZZ$200,6,FALSE)=0,"",VLOOKUP($A28,parlvotes_lh!$A$11:$ZZ$200,6,FALSE)))</f>
        <v/>
      </c>
      <c r="K28" s="176" t="str">
        <f>IF(ISERROR(VLOOKUP($A28,parlvotes_lh!$A$11:$ZZ$200,26,FALSE))=TRUE,"",IF(VLOOKUP($A28,parlvotes_lh!$A$11:$ZZ$200,26,FALSE)=0,"",VLOOKUP($A28,parlvotes_lh!$A$11:$ZZ$200,26,FALSE)))</f>
        <v/>
      </c>
      <c r="L28" s="176" t="str">
        <f>IF(ISERROR(VLOOKUP($A28,parlvotes_lh!$A$11:$ZZ$200,46,FALSE))=TRUE,"",IF(VLOOKUP($A28,parlvotes_lh!$A$11:$ZZ$200,46,FALSE)=0,"",VLOOKUP($A28,parlvotes_lh!$A$11:$ZZ$200,46,FALSE)))</f>
        <v/>
      </c>
      <c r="M28" s="176" t="str">
        <f>IF(ISERROR(VLOOKUP($A28,parlvotes_lh!$A$11:$ZZ$200,66,FALSE))=TRUE,"",IF(VLOOKUP($A28,parlvotes_lh!$A$11:$ZZ$200,66,FALSE)=0,"",VLOOKUP($A28,parlvotes_lh!$A$11:$ZZ$200,66,FALSE)))</f>
        <v/>
      </c>
      <c r="N28" s="176" t="str">
        <f>IF(ISERROR(VLOOKUP($A28,parlvotes_lh!$A$11:$ZZ$200,86,FALSE))=TRUE,"",IF(VLOOKUP($A28,parlvotes_lh!$A$11:$ZZ$200,86,FALSE)=0,"",VLOOKUP($A28,parlvotes_lh!$A$11:$ZZ$200,86,FALSE)))</f>
        <v/>
      </c>
      <c r="O28" s="176" t="str">
        <f>IF(ISERROR(VLOOKUP($A28,parlvotes_lh!$A$11:$ZZ$200,106,FALSE))=TRUE,"",IF(VLOOKUP($A28,parlvotes_lh!$A$11:$ZZ$200,106,FALSE)=0,"",VLOOKUP($A28,parlvotes_lh!$A$11:$ZZ$200,106,FALSE)))</f>
        <v/>
      </c>
      <c r="P28" s="176" t="str">
        <f>IF(ISERROR(VLOOKUP($A28,parlvotes_lh!$A$11:$ZZ$200,126,FALSE))=TRUE,"",IF(VLOOKUP($A28,parlvotes_lh!$A$11:$ZZ$200,126,FALSE)=0,"",VLOOKUP($A28,parlvotes_lh!$A$11:$ZZ$200,126,FALSE)))</f>
        <v/>
      </c>
      <c r="Q28" s="177" t="str">
        <f>IF(ISERROR(VLOOKUP($A28,parlvotes_lh!$A$11:$ZZ$200,146,FALSE))=TRUE,"",IF(VLOOKUP($A28,parlvotes_lh!$A$11:$ZZ$200,146,FALSE)=0,"",VLOOKUP($A28,parlvotes_lh!$A$11:$ZZ$200,146,FALSE)))</f>
        <v/>
      </c>
      <c r="R28" s="177" t="str">
        <f>IF(ISERROR(VLOOKUP($A28,parlvotes_lh!$A$11:$ZZ$200,166,FALSE))=TRUE,"",IF(VLOOKUP($A28,parlvotes_lh!$A$11:$ZZ$200,166,FALSE)=0,"",VLOOKUP($A28,parlvotes_lh!$A$11:$ZZ$200,166,FALSE)))</f>
        <v/>
      </c>
      <c r="S28" s="177" t="str">
        <f>IF(ISERROR(VLOOKUP($A28,parlvotes_lh!$A$11:$ZZ$200,186,FALSE))=TRUE,"",IF(VLOOKUP($A28,parlvotes_lh!$A$11:$ZZ$200,186,FALSE)=0,"",VLOOKUP($A28,parlvotes_lh!$A$11:$ZZ$200,186,FALSE)))</f>
        <v/>
      </c>
      <c r="T28" s="177" t="str">
        <f>IF(ISERROR(VLOOKUP($A28,parlvotes_lh!$A$11:$ZZ$200,206,FALSE))=TRUE,"",IF(VLOOKUP($A28,parlvotes_lh!$A$11:$ZZ$200,206,FALSE)=0,"",VLOOKUP($A28,parlvotes_lh!$A$11:$ZZ$200,206,FALSE)))</f>
        <v/>
      </c>
      <c r="U28" s="177" t="str">
        <f>IF(ISERROR(VLOOKUP($A28,parlvotes_lh!$A$11:$ZZ$200,226,FALSE))=TRUE,"",IF(VLOOKUP($A28,parlvotes_lh!$A$11:$ZZ$200,226,FALSE)=0,"",VLOOKUP($A28,parlvotes_lh!$A$11:$ZZ$200,226,FALSE)))</f>
        <v/>
      </c>
      <c r="V28" s="177" t="str">
        <f>IF(ISERROR(VLOOKUP($A28,parlvotes_lh!$A$11:$ZZ$200,246,FALSE))=TRUE,"",IF(VLOOKUP($A28,parlvotes_lh!$A$11:$ZZ$200,246,FALSE)=0,"",VLOOKUP($A28,parlvotes_lh!$A$11:$ZZ$200,246,FALSE)))</f>
        <v/>
      </c>
      <c r="W28" s="177" t="str">
        <f>IF(ISERROR(VLOOKUP($A28,parlvotes_lh!$A$11:$ZZ$200,266,FALSE))=TRUE,"",IF(VLOOKUP($A28,parlvotes_lh!$A$11:$ZZ$200,266,FALSE)=0,"",VLOOKUP($A28,parlvotes_lh!$A$11:$ZZ$200,266,FALSE)))</f>
        <v/>
      </c>
      <c r="X28" s="177" t="str">
        <f>IF(ISERROR(VLOOKUP($A28,parlvotes_lh!$A$11:$ZZ$200,286,FALSE))=TRUE,"",IF(VLOOKUP($A28,parlvotes_lh!$A$11:$ZZ$200,286,FALSE)=0,"",VLOOKUP($A28,parlvotes_lh!$A$11:$ZZ$200,286,FALSE)))</f>
        <v/>
      </c>
      <c r="Y28" s="177" t="str">
        <f>IF(ISERROR(VLOOKUP($A28,parlvotes_lh!$A$11:$ZZ$200,306,FALSE))=TRUE,"",IF(VLOOKUP($A28,parlvotes_lh!$A$11:$ZZ$200,306,FALSE)=0,"",VLOOKUP($A28,parlvotes_lh!$A$11:$ZZ$200,306,FALSE)))</f>
        <v/>
      </c>
      <c r="Z28" s="177" t="str">
        <f>IF(ISERROR(VLOOKUP($A28,parlvotes_lh!$A$11:$ZZ$200,326,FALSE))=TRUE,"",IF(VLOOKUP($A28,parlvotes_lh!$A$11:$ZZ$200,326,FALSE)=0,"",VLOOKUP($A28,parlvotes_lh!$A$11:$ZZ$200,326,FALSE)))</f>
        <v/>
      </c>
      <c r="AA28" s="177" t="str">
        <f>IF(ISERROR(VLOOKUP($A28,parlvotes_lh!$A$11:$ZZ$200,346,FALSE))=TRUE,"",IF(VLOOKUP($A28,parlvotes_lh!$A$11:$ZZ$200,346,FALSE)=0,"",VLOOKUP($A28,parlvotes_lh!$A$11:$ZZ$200,346,FALSE)))</f>
        <v/>
      </c>
      <c r="AB28" s="177" t="str">
        <f>IF(ISERROR(VLOOKUP($A28,parlvotes_lh!$A$11:$ZZ$200,366,FALSE))=TRUE,"",IF(VLOOKUP($A28,parlvotes_lh!$A$11:$ZZ$200,366,FALSE)=0,"",VLOOKUP($A28,parlvotes_lh!$A$11:$ZZ$200,366,FALSE)))</f>
        <v/>
      </c>
      <c r="AC28" s="177" t="str">
        <f>IF(ISERROR(VLOOKUP($A28,parlvotes_lh!$A$11:$ZZ$200,386,FALSE))=TRUE,"",IF(VLOOKUP($A28,parlvotes_lh!$A$11:$ZZ$200,386,FALSE)=0,"",VLOOKUP($A28,parlvotes_lh!$A$11:$ZZ$200,386,FALSE)))</f>
        <v/>
      </c>
    </row>
    <row r="29" spans="1:38" ht="13.5" customHeight="1" x14ac:dyDescent="0.25">
      <c r="A29" s="171" t="str">
        <f>IF(info_parties!A29="","",info_parties!A29)</f>
        <v/>
      </c>
      <c r="B29" s="99" t="str">
        <f>IF(A29="","",MID(info_weblinks!$C$3,32,3))</f>
        <v/>
      </c>
      <c r="C29" s="99" t="str">
        <f>IF(info_parties!G29="","",info_parties!G29)</f>
        <v/>
      </c>
      <c r="D29" s="99" t="str">
        <f>IF(info_parties!K29="","",info_parties!K29)</f>
        <v/>
      </c>
      <c r="E29" s="99" t="str">
        <f>IF(info_parties!H29="","",info_parties!H29)</f>
        <v/>
      </c>
      <c r="F29" s="172" t="str">
        <f t="shared" si="0"/>
        <v/>
      </c>
      <c r="G29" s="173" t="str">
        <f t="shared" si="1"/>
        <v/>
      </c>
      <c r="H29" s="174" t="str">
        <f t="shared" si="2"/>
        <v/>
      </c>
      <c r="I29" s="175" t="str">
        <f t="shared" si="3"/>
        <v/>
      </c>
      <c r="J29" s="176" t="str">
        <f>IF(ISERROR(VLOOKUP($A29,parlvotes_lh!$A$11:$ZZ$200,6,FALSE))=TRUE,"",IF(VLOOKUP($A29,parlvotes_lh!$A$11:$ZZ$200,6,FALSE)=0,"",VLOOKUP($A29,parlvotes_lh!$A$11:$ZZ$200,6,FALSE)))</f>
        <v/>
      </c>
      <c r="K29" s="176" t="str">
        <f>IF(ISERROR(VLOOKUP($A29,parlvotes_lh!$A$11:$ZZ$200,26,FALSE))=TRUE,"",IF(VLOOKUP($A29,parlvotes_lh!$A$11:$ZZ$200,26,FALSE)=0,"",VLOOKUP($A29,parlvotes_lh!$A$11:$ZZ$200,26,FALSE)))</f>
        <v/>
      </c>
      <c r="L29" s="176" t="str">
        <f>IF(ISERROR(VLOOKUP($A29,parlvotes_lh!$A$11:$ZZ$200,46,FALSE))=TRUE,"",IF(VLOOKUP($A29,parlvotes_lh!$A$11:$ZZ$200,46,FALSE)=0,"",VLOOKUP($A29,parlvotes_lh!$A$11:$ZZ$200,46,FALSE)))</f>
        <v/>
      </c>
      <c r="M29" s="176" t="str">
        <f>IF(ISERROR(VLOOKUP($A29,parlvotes_lh!$A$11:$ZZ$200,66,FALSE))=TRUE,"",IF(VLOOKUP($A29,parlvotes_lh!$A$11:$ZZ$200,66,FALSE)=0,"",VLOOKUP($A29,parlvotes_lh!$A$11:$ZZ$200,66,FALSE)))</f>
        <v/>
      </c>
      <c r="N29" s="176" t="str">
        <f>IF(ISERROR(VLOOKUP($A29,parlvotes_lh!$A$11:$ZZ$200,86,FALSE))=TRUE,"",IF(VLOOKUP($A29,parlvotes_lh!$A$11:$ZZ$200,86,FALSE)=0,"",VLOOKUP($A29,parlvotes_lh!$A$11:$ZZ$200,86,FALSE)))</f>
        <v/>
      </c>
      <c r="O29" s="176" t="str">
        <f>IF(ISERROR(VLOOKUP($A29,parlvotes_lh!$A$11:$ZZ$200,106,FALSE))=TRUE,"",IF(VLOOKUP($A29,parlvotes_lh!$A$11:$ZZ$200,106,FALSE)=0,"",VLOOKUP($A29,parlvotes_lh!$A$11:$ZZ$200,106,FALSE)))</f>
        <v/>
      </c>
      <c r="P29" s="176" t="str">
        <f>IF(ISERROR(VLOOKUP($A29,parlvotes_lh!$A$11:$ZZ$200,126,FALSE))=TRUE,"",IF(VLOOKUP($A29,parlvotes_lh!$A$11:$ZZ$200,126,FALSE)=0,"",VLOOKUP($A29,parlvotes_lh!$A$11:$ZZ$200,126,FALSE)))</f>
        <v/>
      </c>
      <c r="Q29" s="177" t="str">
        <f>IF(ISERROR(VLOOKUP($A29,parlvotes_lh!$A$11:$ZZ$200,146,FALSE))=TRUE,"",IF(VLOOKUP($A29,parlvotes_lh!$A$11:$ZZ$200,146,FALSE)=0,"",VLOOKUP($A29,parlvotes_lh!$A$11:$ZZ$200,146,FALSE)))</f>
        <v/>
      </c>
      <c r="R29" s="177" t="str">
        <f>IF(ISERROR(VLOOKUP($A29,parlvotes_lh!$A$11:$ZZ$200,166,FALSE))=TRUE,"",IF(VLOOKUP($A29,parlvotes_lh!$A$11:$ZZ$200,166,FALSE)=0,"",VLOOKUP($A29,parlvotes_lh!$A$11:$ZZ$200,166,FALSE)))</f>
        <v/>
      </c>
      <c r="S29" s="177" t="str">
        <f>IF(ISERROR(VLOOKUP($A29,parlvotes_lh!$A$11:$ZZ$200,186,FALSE))=TRUE,"",IF(VLOOKUP($A29,parlvotes_lh!$A$11:$ZZ$200,186,FALSE)=0,"",VLOOKUP($A29,parlvotes_lh!$A$11:$ZZ$200,186,FALSE)))</f>
        <v/>
      </c>
      <c r="T29" s="177" t="str">
        <f>IF(ISERROR(VLOOKUP($A29,parlvotes_lh!$A$11:$ZZ$200,206,FALSE))=TRUE,"",IF(VLOOKUP($A29,parlvotes_lh!$A$11:$ZZ$200,206,FALSE)=0,"",VLOOKUP($A29,parlvotes_lh!$A$11:$ZZ$200,206,FALSE)))</f>
        <v/>
      </c>
      <c r="U29" s="177" t="str">
        <f>IF(ISERROR(VLOOKUP($A29,parlvotes_lh!$A$11:$ZZ$200,226,FALSE))=TRUE,"",IF(VLOOKUP($A29,parlvotes_lh!$A$11:$ZZ$200,226,FALSE)=0,"",VLOOKUP($A29,parlvotes_lh!$A$11:$ZZ$200,226,FALSE)))</f>
        <v/>
      </c>
      <c r="V29" s="177" t="str">
        <f>IF(ISERROR(VLOOKUP($A29,parlvotes_lh!$A$11:$ZZ$200,246,FALSE))=TRUE,"",IF(VLOOKUP($A29,parlvotes_lh!$A$11:$ZZ$200,246,FALSE)=0,"",VLOOKUP($A29,parlvotes_lh!$A$11:$ZZ$200,246,FALSE)))</f>
        <v/>
      </c>
      <c r="W29" s="177" t="str">
        <f>IF(ISERROR(VLOOKUP($A29,parlvotes_lh!$A$11:$ZZ$200,266,FALSE))=TRUE,"",IF(VLOOKUP($A29,parlvotes_lh!$A$11:$ZZ$200,266,FALSE)=0,"",VLOOKUP($A29,parlvotes_lh!$A$11:$ZZ$200,266,FALSE)))</f>
        <v/>
      </c>
      <c r="X29" s="177" t="str">
        <f>IF(ISERROR(VLOOKUP($A29,parlvotes_lh!$A$11:$ZZ$200,286,FALSE))=TRUE,"",IF(VLOOKUP($A29,parlvotes_lh!$A$11:$ZZ$200,286,FALSE)=0,"",VLOOKUP($A29,parlvotes_lh!$A$11:$ZZ$200,286,FALSE)))</f>
        <v/>
      </c>
      <c r="Y29" s="177" t="str">
        <f>IF(ISERROR(VLOOKUP($A29,parlvotes_lh!$A$11:$ZZ$200,306,FALSE))=TRUE,"",IF(VLOOKUP($A29,parlvotes_lh!$A$11:$ZZ$200,306,FALSE)=0,"",VLOOKUP($A29,parlvotes_lh!$A$11:$ZZ$200,306,FALSE)))</f>
        <v/>
      </c>
      <c r="Z29" s="177" t="str">
        <f>IF(ISERROR(VLOOKUP($A29,parlvotes_lh!$A$11:$ZZ$200,326,FALSE))=TRUE,"",IF(VLOOKUP($A29,parlvotes_lh!$A$11:$ZZ$200,326,FALSE)=0,"",VLOOKUP($A29,parlvotes_lh!$A$11:$ZZ$200,326,FALSE)))</f>
        <v/>
      </c>
      <c r="AA29" s="177" t="str">
        <f>IF(ISERROR(VLOOKUP($A29,parlvotes_lh!$A$11:$ZZ$200,346,FALSE))=TRUE,"",IF(VLOOKUP($A29,parlvotes_lh!$A$11:$ZZ$200,346,FALSE)=0,"",VLOOKUP($A29,parlvotes_lh!$A$11:$ZZ$200,346,FALSE)))</f>
        <v/>
      </c>
      <c r="AB29" s="177" t="str">
        <f>IF(ISERROR(VLOOKUP($A29,parlvotes_lh!$A$11:$ZZ$200,366,FALSE))=TRUE,"",IF(VLOOKUP($A29,parlvotes_lh!$A$11:$ZZ$200,366,FALSE)=0,"",VLOOKUP($A29,parlvotes_lh!$A$11:$ZZ$200,366,FALSE)))</f>
        <v/>
      </c>
      <c r="AC29" s="177" t="str">
        <f>IF(ISERROR(VLOOKUP($A29,parlvotes_lh!$A$11:$ZZ$200,386,FALSE))=TRUE,"",IF(VLOOKUP($A29,parlvotes_lh!$A$11:$ZZ$200,386,FALSE)=0,"",VLOOKUP($A29,parlvotes_lh!$A$11:$ZZ$200,386,FALSE)))</f>
        <v/>
      </c>
    </row>
    <row r="30" spans="1:38" ht="13.5" customHeight="1" x14ac:dyDescent="0.25">
      <c r="A30" s="171" t="str">
        <f>IF(info_parties!A30="","",info_parties!A30)</f>
        <v/>
      </c>
      <c r="B30" s="99" t="str">
        <f>IF(A30="","",MID(info_weblinks!$C$3,32,3))</f>
        <v/>
      </c>
      <c r="C30" s="99" t="str">
        <f>IF(info_parties!G30="","",info_parties!G30)</f>
        <v/>
      </c>
      <c r="D30" s="99" t="str">
        <f>IF(info_parties!K30="","",info_parties!K30)</f>
        <v/>
      </c>
      <c r="E30" s="99" t="str">
        <f>IF(info_parties!H30="","",info_parties!H30)</f>
        <v/>
      </c>
      <c r="F30" s="172" t="str">
        <f t="shared" si="0"/>
        <v/>
      </c>
      <c r="G30" s="173" t="str">
        <f t="shared" si="1"/>
        <v/>
      </c>
      <c r="H30" s="174" t="str">
        <f t="shared" si="2"/>
        <v/>
      </c>
      <c r="I30" s="175" t="str">
        <f t="shared" si="3"/>
        <v/>
      </c>
      <c r="J30" s="176" t="str">
        <f>IF(ISERROR(VLOOKUP($A30,parlvotes_lh!$A$11:$ZZ$200,6,FALSE))=TRUE,"",IF(VLOOKUP($A30,parlvotes_lh!$A$11:$ZZ$200,6,FALSE)=0,"",VLOOKUP($A30,parlvotes_lh!$A$11:$ZZ$200,6,FALSE)))</f>
        <v/>
      </c>
      <c r="K30" s="176" t="str">
        <f>IF(ISERROR(VLOOKUP($A30,parlvotes_lh!$A$11:$ZZ$200,26,FALSE))=TRUE,"",IF(VLOOKUP($A30,parlvotes_lh!$A$11:$ZZ$200,26,FALSE)=0,"",VLOOKUP($A30,parlvotes_lh!$A$11:$ZZ$200,26,FALSE)))</f>
        <v/>
      </c>
      <c r="L30" s="176" t="str">
        <f>IF(ISERROR(VLOOKUP($A30,parlvotes_lh!$A$11:$ZZ$200,46,FALSE))=TRUE,"",IF(VLOOKUP($A30,parlvotes_lh!$A$11:$ZZ$200,46,FALSE)=0,"",VLOOKUP($A30,parlvotes_lh!$A$11:$ZZ$200,46,FALSE)))</f>
        <v/>
      </c>
      <c r="M30" s="176" t="str">
        <f>IF(ISERROR(VLOOKUP($A30,parlvotes_lh!$A$11:$ZZ$200,66,FALSE))=TRUE,"",IF(VLOOKUP($A30,parlvotes_lh!$A$11:$ZZ$200,66,FALSE)=0,"",VLOOKUP($A30,parlvotes_lh!$A$11:$ZZ$200,66,FALSE)))</f>
        <v/>
      </c>
      <c r="N30" s="176" t="str">
        <f>IF(ISERROR(VLOOKUP($A30,parlvotes_lh!$A$11:$ZZ$200,86,FALSE))=TRUE,"",IF(VLOOKUP($A30,parlvotes_lh!$A$11:$ZZ$200,86,FALSE)=0,"",VLOOKUP($A30,parlvotes_lh!$A$11:$ZZ$200,86,FALSE)))</f>
        <v/>
      </c>
      <c r="O30" s="176" t="str">
        <f>IF(ISERROR(VLOOKUP($A30,parlvotes_lh!$A$11:$ZZ$200,106,FALSE))=TRUE,"",IF(VLOOKUP($A30,parlvotes_lh!$A$11:$ZZ$200,106,FALSE)=0,"",VLOOKUP($A30,parlvotes_lh!$A$11:$ZZ$200,106,FALSE)))</f>
        <v/>
      </c>
      <c r="P30" s="176" t="str">
        <f>IF(ISERROR(VLOOKUP($A30,parlvotes_lh!$A$11:$ZZ$200,126,FALSE))=TRUE,"",IF(VLOOKUP($A30,parlvotes_lh!$A$11:$ZZ$200,126,FALSE)=0,"",VLOOKUP($A30,parlvotes_lh!$A$11:$ZZ$200,126,FALSE)))</f>
        <v/>
      </c>
      <c r="Q30" s="177" t="str">
        <f>IF(ISERROR(VLOOKUP($A30,parlvotes_lh!$A$11:$ZZ$200,146,FALSE))=TRUE,"",IF(VLOOKUP($A30,parlvotes_lh!$A$11:$ZZ$200,146,FALSE)=0,"",VLOOKUP($A30,parlvotes_lh!$A$11:$ZZ$200,146,FALSE)))</f>
        <v/>
      </c>
      <c r="R30" s="177" t="str">
        <f>IF(ISERROR(VLOOKUP($A30,parlvotes_lh!$A$11:$ZZ$200,166,FALSE))=TRUE,"",IF(VLOOKUP($A30,parlvotes_lh!$A$11:$ZZ$200,166,FALSE)=0,"",VLOOKUP($A30,parlvotes_lh!$A$11:$ZZ$200,166,FALSE)))</f>
        <v/>
      </c>
      <c r="S30" s="177" t="str">
        <f>IF(ISERROR(VLOOKUP($A30,parlvotes_lh!$A$11:$ZZ$200,186,FALSE))=TRUE,"",IF(VLOOKUP($A30,parlvotes_lh!$A$11:$ZZ$200,186,FALSE)=0,"",VLOOKUP($A30,parlvotes_lh!$A$11:$ZZ$200,186,FALSE)))</f>
        <v/>
      </c>
      <c r="T30" s="177" t="str">
        <f>IF(ISERROR(VLOOKUP($A30,parlvotes_lh!$A$11:$ZZ$200,206,FALSE))=TRUE,"",IF(VLOOKUP($A30,parlvotes_lh!$A$11:$ZZ$200,206,FALSE)=0,"",VLOOKUP($A30,parlvotes_lh!$A$11:$ZZ$200,206,FALSE)))</f>
        <v/>
      </c>
      <c r="U30" s="177" t="str">
        <f>IF(ISERROR(VLOOKUP($A30,parlvotes_lh!$A$11:$ZZ$200,226,FALSE))=TRUE,"",IF(VLOOKUP($A30,parlvotes_lh!$A$11:$ZZ$200,226,FALSE)=0,"",VLOOKUP($A30,parlvotes_lh!$A$11:$ZZ$200,226,FALSE)))</f>
        <v/>
      </c>
      <c r="V30" s="177" t="str">
        <f>IF(ISERROR(VLOOKUP($A30,parlvotes_lh!$A$11:$ZZ$200,246,FALSE))=TRUE,"",IF(VLOOKUP($A30,parlvotes_lh!$A$11:$ZZ$200,246,FALSE)=0,"",VLOOKUP($A30,parlvotes_lh!$A$11:$ZZ$200,246,FALSE)))</f>
        <v/>
      </c>
      <c r="W30" s="177" t="str">
        <f>IF(ISERROR(VLOOKUP($A30,parlvotes_lh!$A$11:$ZZ$200,266,FALSE))=TRUE,"",IF(VLOOKUP($A30,parlvotes_lh!$A$11:$ZZ$200,266,FALSE)=0,"",VLOOKUP($A30,parlvotes_lh!$A$11:$ZZ$200,266,FALSE)))</f>
        <v/>
      </c>
      <c r="X30" s="177" t="str">
        <f>IF(ISERROR(VLOOKUP($A30,parlvotes_lh!$A$11:$ZZ$200,286,FALSE))=TRUE,"",IF(VLOOKUP($A30,parlvotes_lh!$A$11:$ZZ$200,286,FALSE)=0,"",VLOOKUP($A30,parlvotes_lh!$A$11:$ZZ$200,286,FALSE)))</f>
        <v/>
      </c>
      <c r="Y30" s="177" t="str">
        <f>IF(ISERROR(VLOOKUP($A30,parlvotes_lh!$A$11:$ZZ$200,306,FALSE))=TRUE,"",IF(VLOOKUP($A30,parlvotes_lh!$A$11:$ZZ$200,306,FALSE)=0,"",VLOOKUP($A30,parlvotes_lh!$A$11:$ZZ$200,306,FALSE)))</f>
        <v/>
      </c>
      <c r="Z30" s="177" t="str">
        <f>IF(ISERROR(VLOOKUP($A30,parlvotes_lh!$A$11:$ZZ$200,326,FALSE))=TRUE,"",IF(VLOOKUP($A30,parlvotes_lh!$A$11:$ZZ$200,326,FALSE)=0,"",VLOOKUP($A30,parlvotes_lh!$A$11:$ZZ$200,326,FALSE)))</f>
        <v/>
      </c>
      <c r="AA30" s="177" t="str">
        <f>IF(ISERROR(VLOOKUP($A30,parlvotes_lh!$A$11:$ZZ$200,346,FALSE))=TRUE,"",IF(VLOOKUP($A30,parlvotes_lh!$A$11:$ZZ$200,346,FALSE)=0,"",VLOOKUP($A30,parlvotes_lh!$A$11:$ZZ$200,346,FALSE)))</f>
        <v/>
      </c>
      <c r="AB30" s="177" t="str">
        <f>IF(ISERROR(VLOOKUP($A30,parlvotes_lh!$A$11:$ZZ$200,366,FALSE))=TRUE,"",IF(VLOOKUP($A30,parlvotes_lh!$A$11:$ZZ$200,366,FALSE)=0,"",VLOOKUP($A30,parlvotes_lh!$A$11:$ZZ$200,366,FALSE)))</f>
        <v/>
      </c>
      <c r="AC30" s="177" t="str">
        <f>IF(ISERROR(VLOOKUP($A30,parlvotes_lh!$A$11:$ZZ$200,386,FALSE))=TRUE,"",IF(VLOOKUP($A30,parlvotes_lh!$A$11:$ZZ$200,386,FALSE)=0,"",VLOOKUP($A30,parlvotes_lh!$A$11:$ZZ$200,386,FALSE)))</f>
        <v/>
      </c>
    </row>
    <row r="31" spans="1:38" ht="13.5" customHeight="1" x14ac:dyDescent="0.25">
      <c r="A31" s="171" t="str">
        <f>IF(info_parties!A31="","",info_parties!A31)</f>
        <v/>
      </c>
      <c r="B31" s="99" t="str">
        <f>IF(A31="","",MID(info_weblinks!$C$3,32,3))</f>
        <v/>
      </c>
      <c r="C31" s="99" t="str">
        <f>IF(info_parties!G31="","",info_parties!G31)</f>
        <v/>
      </c>
      <c r="D31" s="99" t="str">
        <f>IF(info_parties!K31="","",info_parties!K31)</f>
        <v/>
      </c>
      <c r="E31" s="99" t="str">
        <f>IF(info_parties!H31="","",info_parties!H31)</f>
        <v/>
      </c>
      <c r="F31" s="172" t="str">
        <f t="shared" si="0"/>
        <v/>
      </c>
      <c r="G31" s="173" t="str">
        <f t="shared" si="1"/>
        <v/>
      </c>
      <c r="H31" s="174" t="str">
        <f t="shared" si="2"/>
        <v/>
      </c>
      <c r="I31" s="175" t="str">
        <f t="shared" si="3"/>
        <v/>
      </c>
      <c r="J31" s="176" t="str">
        <f>IF(ISERROR(VLOOKUP($A31,parlvotes_lh!$A$11:$ZZ$200,6,FALSE))=TRUE,"",IF(VLOOKUP($A31,parlvotes_lh!$A$11:$ZZ$200,6,FALSE)=0,"",VLOOKUP($A31,parlvotes_lh!$A$11:$ZZ$200,6,FALSE)))</f>
        <v/>
      </c>
      <c r="K31" s="176" t="str">
        <f>IF(ISERROR(VLOOKUP($A31,parlvotes_lh!$A$11:$ZZ$200,26,FALSE))=TRUE,"",IF(VLOOKUP($A31,parlvotes_lh!$A$11:$ZZ$200,26,FALSE)=0,"",VLOOKUP($A31,parlvotes_lh!$A$11:$ZZ$200,26,FALSE)))</f>
        <v/>
      </c>
      <c r="L31" s="176" t="str">
        <f>IF(ISERROR(VLOOKUP($A31,parlvotes_lh!$A$11:$ZZ$200,46,FALSE))=TRUE,"",IF(VLOOKUP($A31,parlvotes_lh!$A$11:$ZZ$200,46,FALSE)=0,"",VLOOKUP($A31,parlvotes_lh!$A$11:$ZZ$200,46,FALSE)))</f>
        <v/>
      </c>
      <c r="M31" s="176" t="str">
        <f>IF(ISERROR(VLOOKUP($A31,parlvotes_lh!$A$11:$ZZ$200,66,FALSE))=TRUE,"",IF(VLOOKUP($A31,parlvotes_lh!$A$11:$ZZ$200,66,FALSE)=0,"",VLOOKUP($A31,parlvotes_lh!$A$11:$ZZ$200,66,FALSE)))</f>
        <v/>
      </c>
      <c r="N31" s="176" t="str">
        <f>IF(ISERROR(VLOOKUP($A31,parlvotes_lh!$A$11:$ZZ$200,86,FALSE))=TRUE,"",IF(VLOOKUP($A31,parlvotes_lh!$A$11:$ZZ$200,86,FALSE)=0,"",VLOOKUP($A31,parlvotes_lh!$A$11:$ZZ$200,86,FALSE)))</f>
        <v/>
      </c>
      <c r="O31" s="176" t="str">
        <f>IF(ISERROR(VLOOKUP($A31,parlvotes_lh!$A$11:$ZZ$200,106,FALSE))=TRUE,"",IF(VLOOKUP($A31,parlvotes_lh!$A$11:$ZZ$200,106,FALSE)=0,"",VLOOKUP($A31,parlvotes_lh!$A$11:$ZZ$200,106,FALSE)))</f>
        <v/>
      </c>
      <c r="P31" s="176" t="str">
        <f>IF(ISERROR(VLOOKUP($A31,parlvotes_lh!$A$11:$ZZ$200,126,FALSE))=TRUE,"",IF(VLOOKUP($A31,parlvotes_lh!$A$11:$ZZ$200,126,FALSE)=0,"",VLOOKUP($A31,parlvotes_lh!$A$11:$ZZ$200,126,FALSE)))</f>
        <v/>
      </c>
      <c r="Q31" s="177" t="str">
        <f>IF(ISERROR(VLOOKUP($A31,parlvotes_lh!$A$11:$ZZ$200,146,FALSE))=TRUE,"",IF(VLOOKUP($A31,parlvotes_lh!$A$11:$ZZ$200,146,FALSE)=0,"",VLOOKUP($A31,parlvotes_lh!$A$11:$ZZ$200,146,FALSE)))</f>
        <v/>
      </c>
      <c r="R31" s="177" t="str">
        <f>IF(ISERROR(VLOOKUP($A31,parlvotes_lh!$A$11:$ZZ$200,166,FALSE))=TRUE,"",IF(VLOOKUP($A31,parlvotes_lh!$A$11:$ZZ$200,166,FALSE)=0,"",VLOOKUP($A31,parlvotes_lh!$A$11:$ZZ$200,166,FALSE)))</f>
        <v/>
      </c>
      <c r="S31" s="177" t="str">
        <f>IF(ISERROR(VLOOKUP($A31,parlvotes_lh!$A$11:$ZZ$200,186,FALSE))=TRUE,"",IF(VLOOKUP($A31,parlvotes_lh!$A$11:$ZZ$200,186,FALSE)=0,"",VLOOKUP($A31,parlvotes_lh!$A$11:$ZZ$200,186,FALSE)))</f>
        <v/>
      </c>
      <c r="T31" s="177" t="str">
        <f>IF(ISERROR(VLOOKUP($A31,parlvotes_lh!$A$11:$ZZ$200,206,FALSE))=TRUE,"",IF(VLOOKUP($A31,parlvotes_lh!$A$11:$ZZ$200,206,FALSE)=0,"",VLOOKUP($A31,parlvotes_lh!$A$11:$ZZ$200,206,FALSE)))</f>
        <v/>
      </c>
      <c r="U31" s="177" t="str">
        <f>IF(ISERROR(VLOOKUP($A31,parlvotes_lh!$A$11:$ZZ$200,226,FALSE))=TRUE,"",IF(VLOOKUP($A31,parlvotes_lh!$A$11:$ZZ$200,226,FALSE)=0,"",VLOOKUP($A31,parlvotes_lh!$A$11:$ZZ$200,226,FALSE)))</f>
        <v/>
      </c>
      <c r="V31" s="177" t="str">
        <f>IF(ISERROR(VLOOKUP($A31,parlvotes_lh!$A$11:$ZZ$200,246,FALSE))=TRUE,"",IF(VLOOKUP($A31,parlvotes_lh!$A$11:$ZZ$200,246,FALSE)=0,"",VLOOKUP($A31,parlvotes_lh!$A$11:$ZZ$200,246,FALSE)))</f>
        <v/>
      </c>
      <c r="W31" s="177" t="str">
        <f>IF(ISERROR(VLOOKUP($A31,parlvotes_lh!$A$11:$ZZ$200,266,FALSE))=TRUE,"",IF(VLOOKUP($A31,parlvotes_lh!$A$11:$ZZ$200,266,FALSE)=0,"",VLOOKUP($A31,parlvotes_lh!$A$11:$ZZ$200,266,FALSE)))</f>
        <v/>
      </c>
      <c r="X31" s="177" t="str">
        <f>IF(ISERROR(VLOOKUP($A31,parlvotes_lh!$A$11:$ZZ$200,286,FALSE))=TRUE,"",IF(VLOOKUP($A31,parlvotes_lh!$A$11:$ZZ$200,286,FALSE)=0,"",VLOOKUP($A31,parlvotes_lh!$A$11:$ZZ$200,286,FALSE)))</f>
        <v/>
      </c>
      <c r="Y31" s="177" t="str">
        <f>IF(ISERROR(VLOOKUP($A31,parlvotes_lh!$A$11:$ZZ$200,306,FALSE))=TRUE,"",IF(VLOOKUP($A31,parlvotes_lh!$A$11:$ZZ$200,306,FALSE)=0,"",VLOOKUP($A31,parlvotes_lh!$A$11:$ZZ$200,306,FALSE)))</f>
        <v/>
      </c>
      <c r="Z31" s="177" t="str">
        <f>IF(ISERROR(VLOOKUP($A31,parlvotes_lh!$A$11:$ZZ$200,326,FALSE))=TRUE,"",IF(VLOOKUP($A31,parlvotes_lh!$A$11:$ZZ$200,326,FALSE)=0,"",VLOOKUP($A31,parlvotes_lh!$A$11:$ZZ$200,326,FALSE)))</f>
        <v/>
      </c>
      <c r="AA31" s="177" t="str">
        <f>IF(ISERROR(VLOOKUP($A31,parlvotes_lh!$A$11:$ZZ$200,346,FALSE))=TRUE,"",IF(VLOOKUP($A31,parlvotes_lh!$A$11:$ZZ$200,346,FALSE)=0,"",VLOOKUP($A31,parlvotes_lh!$A$11:$ZZ$200,346,FALSE)))</f>
        <v/>
      </c>
      <c r="AB31" s="177" t="str">
        <f>IF(ISERROR(VLOOKUP($A31,parlvotes_lh!$A$11:$ZZ$200,366,FALSE))=TRUE,"",IF(VLOOKUP($A31,parlvotes_lh!$A$11:$ZZ$200,366,FALSE)=0,"",VLOOKUP($A31,parlvotes_lh!$A$11:$ZZ$200,366,FALSE)))</f>
        <v/>
      </c>
      <c r="AC31" s="177" t="str">
        <f>IF(ISERROR(VLOOKUP($A31,parlvotes_lh!$A$11:$ZZ$200,386,FALSE))=TRUE,"",IF(VLOOKUP($A31,parlvotes_lh!$A$11:$ZZ$200,386,FALSE)=0,"",VLOOKUP($A31,parlvotes_lh!$A$11:$ZZ$200,386,FALSE)))</f>
        <v/>
      </c>
    </row>
    <row r="32" spans="1:38" ht="13.5" customHeight="1" x14ac:dyDescent="0.25">
      <c r="A32" s="171" t="str">
        <f>IF(info_parties!A32="","",info_parties!A32)</f>
        <v/>
      </c>
      <c r="B32" s="99" t="str">
        <f>IF(A32="","",MID(info_weblinks!$C$3,32,3))</f>
        <v/>
      </c>
      <c r="C32" s="99" t="str">
        <f>IF(info_parties!G32="","",info_parties!G32)</f>
        <v/>
      </c>
      <c r="D32" s="99" t="str">
        <f>IF(info_parties!K32="","",info_parties!K32)</f>
        <v/>
      </c>
      <c r="E32" s="99" t="str">
        <f>IF(info_parties!H32="","",info_parties!H32)</f>
        <v/>
      </c>
      <c r="F32" s="172" t="str">
        <f t="shared" si="0"/>
        <v/>
      </c>
      <c r="G32" s="173" t="str">
        <f t="shared" si="1"/>
        <v/>
      </c>
      <c r="H32" s="174" t="str">
        <f t="shared" si="2"/>
        <v/>
      </c>
      <c r="I32" s="175" t="str">
        <f t="shared" si="3"/>
        <v/>
      </c>
      <c r="J32" s="176" t="str">
        <f>IF(ISERROR(VLOOKUP($A32,parlvotes_lh!$A$11:$ZZ$200,6,FALSE))=TRUE,"",IF(VLOOKUP($A32,parlvotes_lh!$A$11:$ZZ$200,6,FALSE)=0,"",VLOOKUP($A32,parlvotes_lh!$A$11:$ZZ$200,6,FALSE)))</f>
        <v/>
      </c>
      <c r="K32" s="176" t="str">
        <f>IF(ISERROR(VLOOKUP($A32,parlvotes_lh!$A$11:$ZZ$200,26,FALSE))=TRUE,"",IF(VLOOKUP($A32,parlvotes_lh!$A$11:$ZZ$200,26,FALSE)=0,"",VLOOKUP($A32,parlvotes_lh!$A$11:$ZZ$200,26,FALSE)))</f>
        <v/>
      </c>
      <c r="L32" s="176" t="str">
        <f>IF(ISERROR(VLOOKUP($A32,parlvotes_lh!$A$11:$ZZ$200,46,FALSE))=TRUE,"",IF(VLOOKUP($A32,parlvotes_lh!$A$11:$ZZ$200,46,FALSE)=0,"",VLOOKUP($A32,parlvotes_lh!$A$11:$ZZ$200,46,FALSE)))</f>
        <v/>
      </c>
      <c r="M32" s="176" t="str">
        <f>IF(ISERROR(VLOOKUP($A32,parlvotes_lh!$A$11:$ZZ$200,66,FALSE))=TRUE,"",IF(VLOOKUP($A32,parlvotes_lh!$A$11:$ZZ$200,66,FALSE)=0,"",VLOOKUP($A32,parlvotes_lh!$A$11:$ZZ$200,66,FALSE)))</f>
        <v/>
      </c>
      <c r="N32" s="176" t="str">
        <f>IF(ISERROR(VLOOKUP($A32,parlvotes_lh!$A$11:$ZZ$200,86,FALSE))=TRUE,"",IF(VLOOKUP($A32,parlvotes_lh!$A$11:$ZZ$200,86,FALSE)=0,"",VLOOKUP($A32,parlvotes_lh!$A$11:$ZZ$200,86,FALSE)))</f>
        <v/>
      </c>
      <c r="O32" s="176" t="str">
        <f>IF(ISERROR(VLOOKUP($A32,parlvotes_lh!$A$11:$ZZ$200,106,FALSE))=TRUE,"",IF(VLOOKUP($A32,parlvotes_lh!$A$11:$ZZ$200,106,FALSE)=0,"",VLOOKUP($A32,parlvotes_lh!$A$11:$ZZ$200,106,FALSE)))</f>
        <v/>
      </c>
      <c r="P32" s="176" t="str">
        <f>IF(ISERROR(VLOOKUP($A32,parlvotes_lh!$A$11:$ZZ$200,126,FALSE))=TRUE,"",IF(VLOOKUP($A32,parlvotes_lh!$A$11:$ZZ$200,126,FALSE)=0,"",VLOOKUP($A32,parlvotes_lh!$A$11:$ZZ$200,126,FALSE)))</f>
        <v/>
      </c>
      <c r="Q32" s="177" t="str">
        <f>IF(ISERROR(VLOOKUP($A32,parlvotes_lh!$A$11:$ZZ$200,146,FALSE))=TRUE,"",IF(VLOOKUP($A32,parlvotes_lh!$A$11:$ZZ$200,146,FALSE)=0,"",VLOOKUP($A32,parlvotes_lh!$A$11:$ZZ$200,146,FALSE)))</f>
        <v/>
      </c>
      <c r="R32" s="177" t="str">
        <f>IF(ISERROR(VLOOKUP($A32,parlvotes_lh!$A$11:$ZZ$200,166,FALSE))=TRUE,"",IF(VLOOKUP($A32,parlvotes_lh!$A$11:$ZZ$200,166,FALSE)=0,"",VLOOKUP($A32,parlvotes_lh!$A$11:$ZZ$200,166,FALSE)))</f>
        <v/>
      </c>
      <c r="S32" s="177" t="str">
        <f>IF(ISERROR(VLOOKUP($A32,parlvotes_lh!$A$11:$ZZ$200,186,FALSE))=TRUE,"",IF(VLOOKUP($A32,parlvotes_lh!$A$11:$ZZ$200,186,FALSE)=0,"",VLOOKUP($A32,parlvotes_lh!$A$11:$ZZ$200,186,FALSE)))</f>
        <v/>
      </c>
      <c r="T32" s="177" t="str">
        <f>IF(ISERROR(VLOOKUP($A32,parlvotes_lh!$A$11:$ZZ$200,206,FALSE))=TRUE,"",IF(VLOOKUP($A32,parlvotes_lh!$A$11:$ZZ$200,206,FALSE)=0,"",VLOOKUP($A32,parlvotes_lh!$A$11:$ZZ$200,206,FALSE)))</f>
        <v/>
      </c>
      <c r="U32" s="177" t="str">
        <f>IF(ISERROR(VLOOKUP($A32,parlvotes_lh!$A$11:$ZZ$200,226,FALSE))=TRUE,"",IF(VLOOKUP($A32,parlvotes_lh!$A$11:$ZZ$200,226,FALSE)=0,"",VLOOKUP($A32,parlvotes_lh!$A$11:$ZZ$200,226,FALSE)))</f>
        <v/>
      </c>
      <c r="V32" s="177" t="str">
        <f>IF(ISERROR(VLOOKUP($A32,parlvotes_lh!$A$11:$ZZ$200,246,FALSE))=TRUE,"",IF(VLOOKUP($A32,parlvotes_lh!$A$11:$ZZ$200,246,FALSE)=0,"",VLOOKUP($A32,parlvotes_lh!$A$11:$ZZ$200,246,FALSE)))</f>
        <v/>
      </c>
      <c r="W32" s="177" t="str">
        <f>IF(ISERROR(VLOOKUP($A32,parlvotes_lh!$A$11:$ZZ$200,266,FALSE))=TRUE,"",IF(VLOOKUP($A32,parlvotes_lh!$A$11:$ZZ$200,266,FALSE)=0,"",VLOOKUP($A32,parlvotes_lh!$A$11:$ZZ$200,266,FALSE)))</f>
        <v/>
      </c>
      <c r="X32" s="177" t="str">
        <f>IF(ISERROR(VLOOKUP($A32,parlvotes_lh!$A$11:$ZZ$200,286,FALSE))=TRUE,"",IF(VLOOKUP($A32,parlvotes_lh!$A$11:$ZZ$200,286,FALSE)=0,"",VLOOKUP($A32,parlvotes_lh!$A$11:$ZZ$200,286,FALSE)))</f>
        <v/>
      </c>
      <c r="Y32" s="177" t="str">
        <f>IF(ISERROR(VLOOKUP($A32,parlvotes_lh!$A$11:$ZZ$200,306,FALSE))=TRUE,"",IF(VLOOKUP($A32,parlvotes_lh!$A$11:$ZZ$200,306,FALSE)=0,"",VLOOKUP($A32,parlvotes_lh!$A$11:$ZZ$200,306,FALSE)))</f>
        <v/>
      </c>
      <c r="Z32" s="177" t="str">
        <f>IF(ISERROR(VLOOKUP($A32,parlvotes_lh!$A$11:$ZZ$200,326,FALSE))=TRUE,"",IF(VLOOKUP($A32,parlvotes_lh!$A$11:$ZZ$200,326,FALSE)=0,"",VLOOKUP($A32,parlvotes_lh!$A$11:$ZZ$200,326,FALSE)))</f>
        <v/>
      </c>
      <c r="AA32" s="177" t="str">
        <f>IF(ISERROR(VLOOKUP($A32,parlvotes_lh!$A$11:$ZZ$200,346,FALSE))=TRUE,"",IF(VLOOKUP($A32,parlvotes_lh!$A$11:$ZZ$200,346,FALSE)=0,"",VLOOKUP($A32,parlvotes_lh!$A$11:$ZZ$200,346,FALSE)))</f>
        <v/>
      </c>
      <c r="AB32" s="177" t="str">
        <f>IF(ISERROR(VLOOKUP($A32,parlvotes_lh!$A$11:$ZZ$200,366,FALSE))=TRUE,"",IF(VLOOKUP($A32,parlvotes_lh!$A$11:$ZZ$200,366,FALSE)=0,"",VLOOKUP($A32,parlvotes_lh!$A$11:$ZZ$200,366,FALSE)))</f>
        <v/>
      </c>
      <c r="AC32" s="177" t="str">
        <f>IF(ISERROR(VLOOKUP($A32,parlvotes_lh!$A$11:$ZZ$200,386,FALSE))=TRUE,"",IF(VLOOKUP($A32,parlvotes_lh!$A$11:$ZZ$200,386,FALSE)=0,"",VLOOKUP($A32,parlvotes_lh!$A$11:$ZZ$200,386,FALSE)))</f>
        <v/>
      </c>
    </row>
    <row r="33" spans="1:29" ht="13.5" customHeight="1" x14ac:dyDescent="0.25">
      <c r="A33" s="171" t="str">
        <f>IF(info_parties!A33="","",info_parties!A33)</f>
        <v/>
      </c>
      <c r="B33" s="99" t="str">
        <f>IF(A33="","",MID(info_weblinks!$C$3,32,3))</f>
        <v/>
      </c>
      <c r="C33" s="99" t="str">
        <f>IF(info_parties!G33="","",info_parties!G33)</f>
        <v/>
      </c>
      <c r="D33" s="99" t="str">
        <f>IF(info_parties!K33="","",info_parties!K33)</f>
        <v/>
      </c>
      <c r="E33" s="99" t="str">
        <f>IF(info_parties!H33="","",info_parties!H33)</f>
        <v/>
      </c>
      <c r="F33" s="172" t="str">
        <f t="shared" si="0"/>
        <v/>
      </c>
      <c r="G33" s="173" t="str">
        <f t="shared" si="1"/>
        <v/>
      </c>
      <c r="H33" s="174" t="str">
        <f t="shared" si="2"/>
        <v/>
      </c>
      <c r="I33" s="175" t="str">
        <f t="shared" si="3"/>
        <v/>
      </c>
      <c r="J33" s="176" t="str">
        <f>IF(ISERROR(VLOOKUP($A33,parlvotes_lh!$A$11:$ZZ$200,6,FALSE))=TRUE,"",IF(VLOOKUP($A33,parlvotes_lh!$A$11:$ZZ$200,6,FALSE)=0,"",VLOOKUP($A33,parlvotes_lh!$A$11:$ZZ$200,6,FALSE)))</f>
        <v/>
      </c>
      <c r="K33" s="176" t="str">
        <f>IF(ISERROR(VLOOKUP($A33,parlvotes_lh!$A$11:$ZZ$200,26,FALSE))=TRUE,"",IF(VLOOKUP($A33,parlvotes_lh!$A$11:$ZZ$200,26,FALSE)=0,"",VLOOKUP($A33,parlvotes_lh!$A$11:$ZZ$200,26,FALSE)))</f>
        <v/>
      </c>
      <c r="L33" s="176" t="str">
        <f>IF(ISERROR(VLOOKUP($A33,parlvotes_lh!$A$11:$ZZ$200,46,FALSE))=TRUE,"",IF(VLOOKUP($A33,parlvotes_lh!$A$11:$ZZ$200,46,FALSE)=0,"",VLOOKUP($A33,parlvotes_lh!$A$11:$ZZ$200,46,FALSE)))</f>
        <v/>
      </c>
      <c r="M33" s="176" t="str">
        <f>IF(ISERROR(VLOOKUP($A33,parlvotes_lh!$A$11:$ZZ$200,66,FALSE))=TRUE,"",IF(VLOOKUP($A33,parlvotes_lh!$A$11:$ZZ$200,66,FALSE)=0,"",VLOOKUP($A33,parlvotes_lh!$A$11:$ZZ$200,66,FALSE)))</f>
        <v/>
      </c>
      <c r="N33" s="176" t="str">
        <f>IF(ISERROR(VLOOKUP($A33,parlvotes_lh!$A$11:$ZZ$200,86,FALSE))=TRUE,"",IF(VLOOKUP($A33,parlvotes_lh!$A$11:$ZZ$200,86,FALSE)=0,"",VLOOKUP($A33,parlvotes_lh!$A$11:$ZZ$200,86,FALSE)))</f>
        <v/>
      </c>
      <c r="O33" s="176" t="str">
        <f>IF(ISERROR(VLOOKUP($A33,parlvotes_lh!$A$11:$ZZ$200,106,FALSE))=TRUE,"",IF(VLOOKUP($A33,parlvotes_lh!$A$11:$ZZ$200,106,FALSE)=0,"",VLOOKUP($A33,parlvotes_lh!$A$11:$ZZ$200,106,FALSE)))</f>
        <v/>
      </c>
      <c r="P33" s="176" t="str">
        <f>IF(ISERROR(VLOOKUP($A33,parlvotes_lh!$A$11:$ZZ$200,126,FALSE))=TRUE,"",IF(VLOOKUP($A33,parlvotes_lh!$A$11:$ZZ$200,126,FALSE)=0,"",VLOOKUP($A33,parlvotes_lh!$A$11:$ZZ$200,126,FALSE)))</f>
        <v/>
      </c>
      <c r="Q33" s="177" t="str">
        <f>IF(ISERROR(VLOOKUP($A33,parlvotes_lh!$A$11:$ZZ$200,146,FALSE))=TRUE,"",IF(VLOOKUP($A33,parlvotes_lh!$A$11:$ZZ$200,146,FALSE)=0,"",VLOOKUP($A33,parlvotes_lh!$A$11:$ZZ$200,146,FALSE)))</f>
        <v/>
      </c>
      <c r="R33" s="177" t="str">
        <f>IF(ISERROR(VLOOKUP($A33,parlvotes_lh!$A$11:$ZZ$200,166,FALSE))=TRUE,"",IF(VLOOKUP($A33,parlvotes_lh!$A$11:$ZZ$200,166,FALSE)=0,"",VLOOKUP($A33,parlvotes_lh!$A$11:$ZZ$200,166,FALSE)))</f>
        <v/>
      </c>
      <c r="S33" s="177" t="str">
        <f>IF(ISERROR(VLOOKUP($A33,parlvotes_lh!$A$11:$ZZ$200,186,FALSE))=TRUE,"",IF(VLOOKUP($A33,parlvotes_lh!$A$11:$ZZ$200,186,FALSE)=0,"",VLOOKUP($A33,parlvotes_lh!$A$11:$ZZ$200,186,FALSE)))</f>
        <v/>
      </c>
      <c r="T33" s="177" t="str">
        <f>IF(ISERROR(VLOOKUP($A33,parlvotes_lh!$A$11:$ZZ$200,206,FALSE))=TRUE,"",IF(VLOOKUP($A33,parlvotes_lh!$A$11:$ZZ$200,206,FALSE)=0,"",VLOOKUP($A33,parlvotes_lh!$A$11:$ZZ$200,206,FALSE)))</f>
        <v/>
      </c>
      <c r="U33" s="177" t="str">
        <f>IF(ISERROR(VLOOKUP($A33,parlvotes_lh!$A$11:$ZZ$200,226,FALSE))=TRUE,"",IF(VLOOKUP($A33,parlvotes_lh!$A$11:$ZZ$200,226,FALSE)=0,"",VLOOKUP($A33,parlvotes_lh!$A$11:$ZZ$200,226,FALSE)))</f>
        <v/>
      </c>
      <c r="V33" s="177" t="str">
        <f>IF(ISERROR(VLOOKUP($A33,parlvotes_lh!$A$11:$ZZ$200,246,FALSE))=TRUE,"",IF(VLOOKUP($A33,parlvotes_lh!$A$11:$ZZ$200,246,FALSE)=0,"",VLOOKUP($A33,parlvotes_lh!$A$11:$ZZ$200,246,FALSE)))</f>
        <v/>
      </c>
      <c r="W33" s="177" t="str">
        <f>IF(ISERROR(VLOOKUP($A33,parlvotes_lh!$A$11:$ZZ$200,266,FALSE))=TRUE,"",IF(VLOOKUP($A33,parlvotes_lh!$A$11:$ZZ$200,266,FALSE)=0,"",VLOOKUP($A33,parlvotes_lh!$A$11:$ZZ$200,266,FALSE)))</f>
        <v/>
      </c>
      <c r="X33" s="177" t="str">
        <f>IF(ISERROR(VLOOKUP($A33,parlvotes_lh!$A$11:$ZZ$200,286,FALSE))=TRUE,"",IF(VLOOKUP($A33,parlvotes_lh!$A$11:$ZZ$200,286,FALSE)=0,"",VLOOKUP($A33,parlvotes_lh!$A$11:$ZZ$200,286,FALSE)))</f>
        <v/>
      </c>
      <c r="Y33" s="177" t="str">
        <f>IF(ISERROR(VLOOKUP($A33,parlvotes_lh!$A$11:$ZZ$200,306,FALSE))=TRUE,"",IF(VLOOKUP($A33,parlvotes_lh!$A$11:$ZZ$200,306,FALSE)=0,"",VLOOKUP($A33,parlvotes_lh!$A$11:$ZZ$200,306,FALSE)))</f>
        <v/>
      </c>
      <c r="Z33" s="177" t="str">
        <f>IF(ISERROR(VLOOKUP($A33,parlvotes_lh!$A$11:$ZZ$200,326,FALSE))=TRUE,"",IF(VLOOKUP($A33,parlvotes_lh!$A$11:$ZZ$200,326,FALSE)=0,"",VLOOKUP($A33,parlvotes_lh!$A$11:$ZZ$200,326,FALSE)))</f>
        <v/>
      </c>
      <c r="AA33" s="177" t="str">
        <f>IF(ISERROR(VLOOKUP($A33,parlvotes_lh!$A$11:$ZZ$200,346,FALSE))=TRUE,"",IF(VLOOKUP($A33,parlvotes_lh!$A$11:$ZZ$200,346,FALSE)=0,"",VLOOKUP($A33,parlvotes_lh!$A$11:$ZZ$200,346,FALSE)))</f>
        <v/>
      </c>
      <c r="AB33" s="177" t="str">
        <f>IF(ISERROR(VLOOKUP($A33,parlvotes_lh!$A$11:$ZZ$200,366,FALSE))=TRUE,"",IF(VLOOKUP($A33,parlvotes_lh!$A$11:$ZZ$200,366,FALSE)=0,"",VLOOKUP($A33,parlvotes_lh!$A$11:$ZZ$200,366,FALSE)))</f>
        <v/>
      </c>
      <c r="AC33" s="177" t="str">
        <f>IF(ISERROR(VLOOKUP($A33,parlvotes_lh!$A$11:$ZZ$200,386,FALSE))=TRUE,"",IF(VLOOKUP($A33,parlvotes_lh!$A$11:$ZZ$200,386,FALSE)=0,"",VLOOKUP($A33,parlvotes_lh!$A$11:$ZZ$200,386,FALSE)))</f>
        <v/>
      </c>
    </row>
    <row r="34" spans="1:29" ht="13.5" customHeight="1" x14ac:dyDescent="0.25">
      <c r="A34" s="171" t="str">
        <f>IF(info_parties!A34="","",info_parties!A34)</f>
        <v/>
      </c>
      <c r="B34" s="99" t="str">
        <f>IF(A34="","",MID(info_weblinks!$C$3,32,3))</f>
        <v/>
      </c>
      <c r="C34" s="99" t="str">
        <f>IF(info_parties!G34="","",info_parties!G34)</f>
        <v/>
      </c>
      <c r="D34" s="99" t="str">
        <f>IF(info_parties!K34="","",info_parties!K34)</f>
        <v/>
      </c>
      <c r="E34" s="99" t="str">
        <f>IF(info_parties!H34="","",info_parties!H34)</f>
        <v/>
      </c>
      <c r="F34" s="172" t="str">
        <f t="shared" si="0"/>
        <v/>
      </c>
      <c r="G34" s="173" t="str">
        <f t="shared" si="1"/>
        <v/>
      </c>
      <c r="H34" s="174" t="str">
        <f t="shared" si="2"/>
        <v/>
      </c>
      <c r="I34" s="175" t="str">
        <f t="shared" si="3"/>
        <v/>
      </c>
      <c r="J34" s="176" t="str">
        <f>IF(ISERROR(VLOOKUP($A34,parlvotes_lh!$A$11:$ZZ$200,6,FALSE))=TRUE,"",IF(VLOOKUP($A34,parlvotes_lh!$A$11:$ZZ$200,6,FALSE)=0,"",VLOOKUP($A34,parlvotes_lh!$A$11:$ZZ$200,6,FALSE)))</f>
        <v/>
      </c>
      <c r="K34" s="176" t="str">
        <f>IF(ISERROR(VLOOKUP($A34,parlvotes_lh!$A$11:$ZZ$200,26,FALSE))=TRUE,"",IF(VLOOKUP($A34,parlvotes_lh!$A$11:$ZZ$200,26,FALSE)=0,"",VLOOKUP($A34,parlvotes_lh!$A$11:$ZZ$200,26,FALSE)))</f>
        <v/>
      </c>
      <c r="L34" s="176" t="str">
        <f>IF(ISERROR(VLOOKUP($A34,parlvotes_lh!$A$11:$ZZ$200,46,FALSE))=TRUE,"",IF(VLOOKUP($A34,parlvotes_lh!$A$11:$ZZ$200,46,FALSE)=0,"",VLOOKUP($A34,parlvotes_lh!$A$11:$ZZ$200,46,FALSE)))</f>
        <v/>
      </c>
      <c r="M34" s="176" t="str">
        <f>IF(ISERROR(VLOOKUP($A34,parlvotes_lh!$A$11:$ZZ$200,66,FALSE))=TRUE,"",IF(VLOOKUP($A34,parlvotes_lh!$A$11:$ZZ$200,66,FALSE)=0,"",VLOOKUP($A34,parlvotes_lh!$A$11:$ZZ$200,66,FALSE)))</f>
        <v/>
      </c>
      <c r="N34" s="176" t="str">
        <f>IF(ISERROR(VLOOKUP($A34,parlvotes_lh!$A$11:$ZZ$200,86,FALSE))=TRUE,"",IF(VLOOKUP($A34,parlvotes_lh!$A$11:$ZZ$200,86,FALSE)=0,"",VLOOKUP($A34,parlvotes_lh!$A$11:$ZZ$200,86,FALSE)))</f>
        <v/>
      </c>
      <c r="O34" s="176" t="str">
        <f>IF(ISERROR(VLOOKUP($A34,parlvotes_lh!$A$11:$ZZ$200,106,FALSE))=TRUE,"",IF(VLOOKUP($A34,parlvotes_lh!$A$11:$ZZ$200,106,FALSE)=0,"",VLOOKUP($A34,parlvotes_lh!$A$11:$ZZ$200,106,FALSE)))</f>
        <v/>
      </c>
      <c r="P34" s="176" t="str">
        <f>IF(ISERROR(VLOOKUP($A34,parlvotes_lh!$A$11:$ZZ$200,126,FALSE))=TRUE,"",IF(VLOOKUP($A34,parlvotes_lh!$A$11:$ZZ$200,126,FALSE)=0,"",VLOOKUP($A34,parlvotes_lh!$A$11:$ZZ$200,126,FALSE)))</f>
        <v/>
      </c>
      <c r="Q34" s="177" t="str">
        <f>IF(ISERROR(VLOOKUP($A34,parlvotes_lh!$A$11:$ZZ$200,146,FALSE))=TRUE,"",IF(VLOOKUP($A34,parlvotes_lh!$A$11:$ZZ$200,146,FALSE)=0,"",VLOOKUP($A34,parlvotes_lh!$A$11:$ZZ$200,146,FALSE)))</f>
        <v/>
      </c>
      <c r="R34" s="177" t="str">
        <f>IF(ISERROR(VLOOKUP($A34,parlvotes_lh!$A$11:$ZZ$200,166,FALSE))=TRUE,"",IF(VLOOKUP($A34,parlvotes_lh!$A$11:$ZZ$200,166,FALSE)=0,"",VLOOKUP($A34,parlvotes_lh!$A$11:$ZZ$200,166,FALSE)))</f>
        <v/>
      </c>
      <c r="S34" s="177" t="str">
        <f>IF(ISERROR(VLOOKUP($A34,parlvotes_lh!$A$11:$ZZ$200,186,FALSE))=TRUE,"",IF(VLOOKUP($A34,parlvotes_lh!$A$11:$ZZ$200,186,FALSE)=0,"",VLOOKUP($A34,parlvotes_lh!$A$11:$ZZ$200,186,FALSE)))</f>
        <v/>
      </c>
      <c r="T34" s="177" t="str">
        <f>IF(ISERROR(VLOOKUP($A34,parlvotes_lh!$A$11:$ZZ$200,206,FALSE))=TRUE,"",IF(VLOOKUP($A34,parlvotes_lh!$A$11:$ZZ$200,206,FALSE)=0,"",VLOOKUP($A34,parlvotes_lh!$A$11:$ZZ$200,206,FALSE)))</f>
        <v/>
      </c>
      <c r="U34" s="177" t="str">
        <f>IF(ISERROR(VLOOKUP($A34,parlvotes_lh!$A$11:$ZZ$200,226,FALSE))=TRUE,"",IF(VLOOKUP($A34,parlvotes_lh!$A$11:$ZZ$200,226,FALSE)=0,"",VLOOKUP($A34,parlvotes_lh!$A$11:$ZZ$200,226,FALSE)))</f>
        <v/>
      </c>
      <c r="V34" s="177" t="str">
        <f>IF(ISERROR(VLOOKUP($A34,parlvotes_lh!$A$11:$ZZ$200,246,FALSE))=TRUE,"",IF(VLOOKUP($A34,parlvotes_lh!$A$11:$ZZ$200,246,FALSE)=0,"",VLOOKUP($A34,parlvotes_lh!$A$11:$ZZ$200,246,FALSE)))</f>
        <v/>
      </c>
      <c r="W34" s="177" t="str">
        <f>IF(ISERROR(VLOOKUP($A34,parlvotes_lh!$A$11:$ZZ$200,266,FALSE))=TRUE,"",IF(VLOOKUP($A34,parlvotes_lh!$A$11:$ZZ$200,266,FALSE)=0,"",VLOOKUP($A34,parlvotes_lh!$A$11:$ZZ$200,266,FALSE)))</f>
        <v/>
      </c>
      <c r="X34" s="177" t="str">
        <f>IF(ISERROR(VLOOKUP($A34,parlvotes_lh!$A$11:$ZZ$200,286,FALSE))=TRUE,"",IF(VLOOKUP($A34,parlvotes_lh!$A$11:$ZZ$200,286,FALSE)=0,"",VLOOKUP($A34,parlvotes_lh!$A$11:$ZZ$200,286,FALSE)))</f>
        <v/>
      </c>
      <c r="Y34" s="177" t="str">
        <f>IF(ISERROR(VLOOKUP($A34,parlvotes_lh!$A$11:$ZZ$200,306,FALSE))=TRUE,"",IF(VLOOKUP($A34,parlvotes_lh!$A$11:$ZZ$200,306,FALSE)=0,"",VLOOKUP($A34,parlvotes_lh!$A$11:$ZZ$200,306,FALSE)))</f>
        <v/>
      </c>
      <c r="Z34" s="177" t="str">
        <f>IF(ISERROR(VLOOKUP($A34,parlvotes_lh!$A$11:$ZZ$200,326,FALSE))=TRUE,"",IF(VLOOKUP($A34,parlvotes_lh!$A$11:$ZZ$200,326,FALSE)=0,"",VLOOKUP($A34,parlvotes_lh!$A$11:$ZZ$200,326,FALSE)))</f>
        <v/>
      </c>
      <c r="AA34" s="177" t="str">
        <f>IF(ISERROR(VLOOKUP($A34,parlvotes_lh!$A$11:$ZZ$200,346,FALSE))=TRUE,"",IF(VLOOKUP($A34,parlvotes_lh!$A$11:$ZZ$200,346,FALSE)=0,"",VLOOKUP($A34,parlvotes_lh!$A$11:$ZZ$200,346,FALSE)))</f>
        <v/>
      </c>
      <c r="AB34" s="177" t="str">
        <f>IF(ISERROR(VLOOKUP($A34,parlvotes_lh!$A$11:$ZZ$200,366,FALSE))=TRUE,"",IF(VLOOKUP($A34,parlvotes_lh!$A$11:$ZZ$200,366,FALSE)=0,"",VLOOKUP($A34,parlvotes_lh!$A$11:$ZZ$200,366,FALSE)))</f>
        <v/>
      </c>
      <c r="AC34" s="177" t="str">
        <f>IF(ISERROR(VLOOKUP($A34,parlvotes_lh!$A$11:$ZZ$200,386,FALSE))=TRUE,"",IF(VLOOKUP($A34,parlvotes_lh!$A$11:$ZZ$200,386,FALSE)=0,"",VLOOKUP($A34,parlvotes_lh!$A$11:$ZZ$200,386,FALSE)))</f>
        <v/>
      </c>
    </row>
    <row r="35" spans="1:29" ht="13.5" customHeight="1" x14ac:dyDescent="0.25">
      <c r="A35" s="171" t="str">
        <f>IF(info_parties!A35="","",info_parties!A35)</f>
        <v/>
      </c>
      <c r="B35" s="99" t="str">
        <f>IF(A35="","",MID(info_weblinks!$C$3,32,3))</f>
        <v/>
      </c>
      <c r="C35" s="99" t="str">
        <f>IF(info_parties!G35="","",info_parties!G35)</f>
        <v/>
      </c>
      <c r="D35" s="99" t="str">
        <f>IF(info_parties!K35="","",info_parties!K35)</f>
        <v/>
      </c>
      <c r="E35" s="99" t="str">
        <f>IF(info_parties!H35="","",info_parties!H35)</f>
        <v/>
      </c>
      <c r="F35" s="172" t="str">
        <f t="shared" si="0"/>
        <v/>
      </c>
      <c r="G35" s="173" t="str">
        <f t="shared" si="1"/>
        <v/>
      </c>
      <c r="H35" s="174" t="str">
        <f t="shared" si="2"/>
        <v/>
      </c>
      <c r="I35" s="175" t="str">
        <f t="shared" si="3"/>
        <v/>
      </c>
      <c r="J35" s="176" t="str">
        <f>IF(ISERROR(VLOOKUP($A35,parlvotes_lh!$A$11:$ZZ$200,6,FALSE))=TRUE,"",IF(VLOOKUP($A35,parlvotes_lh!$A$11:$ZZ$200,6,FALSE)=0,"",VLOOKUP($A35,parlvotes_lh!$A$11:$ZZ$200,6,FALSE)))</f>
        <v/>
      </c>
      <c r="K35" s="176" t="str">
        <f>IF(ISERROR(VLOOKUP($A35,parlvotes_lh!$A$11:$ZZ$200,26,FALSE))=TRUE,"",IF(VLOOKUP($A35,parlvotes_lh!$A$11:$ZZ$200,26,FALSE)=0,"",VLOOKUP($A35,parlvotes_lh!$A$11:$ZZ$200,26,FALSE)))</f>
        <v/>
      </c>
      <c r="L35" s="176" t="str">
        <f>IF(ISERROR(VLOOKUP($A35,parlvotes_lh!$A$11:$ZZ$200,46,FALSE))=TRUE,"",IF(VLOOKUP($A35,parlvotes_lh!$A$11:$ZZ$200,46,FALSE)=0,"",VLOOKUP($A35,parlvotes_lh!$A$11:$ZZ$200,46,FALSE)))</f>
        <v/>
      </c>
      <c r="M35" s="176" t="str">
        <f>IF(ISERROR(VLOOKUP($A35,parlvotes_lh!$A$11:$ZZ$200,66,FALSE))=TRUE,"",IF(VLOOKUP($A35,parlvotes_lh!$A$11:$ZZ$200,66,FALSE)=0,"",VLOOKUP($A35,parlvotes_lh!$A$11:$ZZ$200,66,FALSE)))</f>
        <v/>
      </c>
      <c r="N35" s="176" t="str">
        <f>IF(ISERROR(VLOOKUP($A35,parlvotes_lh!$A$11:$ZZ$200,86,FALSE))=TRUE,"",IF(VLOOKUP($A35,parlvotes_lh!$A$11:$ZZ$200,86,FALSE)=0,"",VLOOKUP($A35,parlvotes_lh!$A$11:$ZZ$200,86,FALSE)))</f>
        <v/>
      </c>
      <c r="O35" s="176" t="str">
        <f>IF(ISERROR(VLOOKUP($A35,parlvotes_lh!$A$11:$ZZ$200,106,FALSE))=TRUE,"",IF(VLOOKUP($A35,parlvotes_lh!$A$11:$ZZ$200,106,FALSE)=0,"",VLOOKUP($A35,parlvotes_lh!$A$11:$ZZ$200,106,FALSE)))</f>
        <v/>
      </c>
      <c r="P35" s="176" t="str">
        <f>IF(ISERROR(VLOOKUP($A35,parlvotes_lh!$A$11:$ZZ$200,126,FALSE))=TRUE,"",IF(VLOOKUP($A35,parlvotes_lh!$A$11:$ZZ$200,126,FALSE)=0,"",VLOOKUP($A35,parlvotes_lh!$A$11:$ZZ$200,126,FALSE)))</f>
        <v/>
      </c>
      <c r="Q35" s="177" t="str">
        <f>IF(ISERROR(VLOOKUP($A35,parlvotes_lh!$A$11:$ZZ$200,146,FALSE))=TRUE,"",IF(VLOOKUP($A35,parlvotes_lh!$A$11:$ZZ$200,146,FALSE)=0,"",VLOOKUP($A35,parlvotes_lh!$A$11:$ZZ$200,146,FALSE)))</f>
        <v/>
      </c>
      <c r="R35" s="177" t="str">
        <f>IF(ISERROR(VLOOKUP($A35,parlvotes_lh!$A$11:$ZZ$200,166,FALSE))=TRUE,"",IF(VLOOKUP($A35,parlvotes_lh!$A$11:$ZZ$200,166,FALSE)=0,"",VLOOKUP($A35,parlvotes_lh!$A$11:$ZZ$200,166,FALSE)))</f>
        <v/>
      </c>
      <c r="S35" s="177" t="str">
        <f>IF(ISERROR(VLOOKUP($A35,parlvotes_lh!$A$11:$ZZ$200,186,FALSE))=TRUE,"",IF(VLOOKUP($A35,parlvotes_lh!$A$11:$ZZ$200,186,FALSE)=0,"",VLOOKUP($A35,parlvotes_lh!$A$11:$ZZ$200,186,FALSE)))</f>
        <v/>
      </c>
      <c r="T35" s="177" t="str">
        <f>IF(ISERROR(VLOOKUP($A35,parlvotes_lh!$A$11:$ZZ$200,206,FALSE))=TRUE,"",IF(VLOOKUP($A35,parlvotes_lh!$A$11:$ZZ$200,206,FALSE)=0,"",VLOOKUP($A35,parlvotes_lh!$A$11:$ZZ$200,206,FALSE)))</f>
        <v/>
      </c>
      <c r="U35" s="177" t="str">
        <f>IF(ISERROR(VLOOKUP($A35,parlvotes_lh!$A$11:$ZZ$200,226,FALSE))=TRUE,"",IF(VLOOKUP($A35,parlvotes_lh!$A$11:$ZZ$200,226,FALSE)=0,"",VLOOKUP($A35,parlvotes_lh!$A$11:$ZZ$200,226,FALSE)))</f>
        <v/>
      </c>
      <c r="V35" s="177" t="str">
        <f>IF(ISERROR(VLOOKUP($A35,parlvotes_lh!$A$11:$ZZ$200,246,FALSE))=TRUE,"",IF(VLOOKUP($A35,parlvotes_lh!$A$11:$ZZ$200,246,FALSE)=0,"",VLOOKUP($A35,parlvotes_lh!$A$11:$ZZ$200,246,FALSE)))</f>
        <v/>
      </c>
      <c r="W35" s="177" t="str">
        <f>IF(ISERROR(VLOOKUP($A35,parlvotes_lh!$A$11:$ZZ$200,266,FALSE))=TRUE,"",IF(VLOOKUP($A35,parlvotes_lh!$A$11:$ZZ$200,266,FALSE)=0,"",VLOOKUP($A35,parlvotes_lh!$A$11:$ZZ$200,266,FALSE)))</f>
        <v/>
      </c>
      <c r="X35" s="177" t="str">
        <f>IF(ISERROR(VLOOKUP($A35,parlvotes_lh!$A$11:$ZZ$200,286,FALSE))=TRUE,"",IF(VLOOKUP($A35,parlvotes_lh!$A$11:$ZZ$200,286,FALSE)=0,"",VLOOKUP($A35,parlvotes_lh!$A$11:$ZZ$200,286,FALSE)))</f>
        <v/>
      </c>
      <c r="Y35" s="177" t="str">
        <f>IF(ISERROR(VLOOKUP($A35,parlvotes_lh!$A$11:$ZZ$200,306,FALSE))=TRUE,"",IF(VLOOKUP($A35,parlvotes_lh!$A$11:$ZZ$200,306,FALSE)=0,"",VLOOKUP($A35,parlvotes_lh!$A$11:$ZZ$200,306,FALSE)))</f>
        <v/>
      </c>
      <c r="Z35" s="177" t="str">
        <f>IF(ISERROR(VLOOKUP($A35,parlvotes_lh!$A$11:$ZZ$200,326,FALSE))=TRUE,"",IF(VLOOKUP($A35,parlvotes_lh!$A$11:$ZZ$200,326,FALSE)=0,"",VLOOKUP($A35,parlvotes_lh!$A$11:$ZZ$200,326,FALSE)))</f>
        <v/>
      </c>
      <c r="AA35" s="177" t="str">
        <f>IF(ISERROR(VLOOKUP($A35,parlvotes_lh!$A$11:$ZZ$200,346,FALSE))=TRUE,"",IF(VLOOKUP($A35,parlvotes_lh!$A$11:$ZZ$200,346,FALSE)=0,"",VLOOKUP($A35,parlvotes_lh!$A$11:$ZZ$200,346,FALSE)))</f>
        <v/>
      </c>
      <c r="AB35" s="177" t="str">
        <f>IF(ISERROR(VLOOKUP($A35,parlvotes_lh!$A$11:$ZZ$200,366,FALSE))=TRUE,"",IF(VLOOKUP($A35,parlvotes_lh!$A$11:$ZZ$200,366,FALSE)=0,"",VLOOKUP($A35,parlvotes_lh!$A$11:$ZZ$200,366,FALSE)))</f>
        <v/>
      </c>
      <c r="AC35" s="177" t="str">
        <f>IF(ISERROR(VLOOKUP($A35,parlvotes_lh!$A$11:$ZZ$200,386,FALSE))=TRUE,"",IF(VLOOKUP($A35,parlvotes_lh!$A$11:$ZZ$200,386,FALSE)=0,"",VLOOKUP($A35,parlvotes_lh!$A$11:$ZZ$200,386,FALSE)))</f>
        <v/>
      </c>
    </row>
    <row r="36" spans="1:29" ht="13.5" customHeight="1" x14ac:dyDescent="0.25">
      <c r="A36" s="171" t="str">
        <f>IF(info_parties!A36="","",info_parties!A36)</f>
        <v/>
      </c>
      <c r="B36" s="99" t="str">
        <f>IF(A36="","",MID(info_weblinks!$C$3,32,3))</f>
        <v/>
      </c>
      <c r="C36" s="99" t="str">
        <f>IF(info_parties!G36="","",info_parties!G36)</f>
        <v/>
      </c>
      <c r="D36" s="99" t="str">
        <f>IF(info_parties!K36="","",info_parties!K36)</f>
        <v/>
      </c>
      <c r="E36" s="99" t="str">
        <f>IF(info_parties!H36="","",info_parties!H36)</f>
        <v/>
      </c>
      <c r="F36" s="172" t="str">
        <f t="shared" si="0"/>
        <v/>
      </c>
      <c r="G36" s="173" t="str">
        <f t="shared" si="1"/>
        <v/>
      </c>
      <c r="H36" s="174" t="str">
        <f t="shared" si="2"/>
        <v/>
      </c>
      <c r="I36" s="175" t="str">
        <f t="shared" si="3"/>
        <v/>
      </c>
      <c r="J36" s="176" t="str">
        <f>IF(ISERROR(VLOOKUP($A36,parlvotes_lh!$A$11:$ZZ$200,6,FALSE))=TRUE,"",IF(VLOOKUP($A36,parlvotes_lh!$A$11:$ZZ$200,6,FALSE)=0,"",VLOOKUP($A36,parlvotes_lh!$A$11:$ZZ$200,6,FALSE)))</f>
        <v/>
      </c>
      <c r="K36" s="176" t="str">
        <f>IF(ISERROR(VLOOKUP($A36,parlvotes_lh!$A$11:$ZZ$200,26,FALSE))=TRUE,"",IF(VLOOKUP($A36,parlvotes_lh!$A$11:$ZZ$200,26,FALSE)=0,"",VLOOKUP($A36,parlvotes_lh!$A$11:$ZZ$200,26,FALSE)))</f>
        <v/>
      </c>
      <c r="L36" s="176" t="str">
        <f>IF(ISERROR(VLOOKUP($A36,parlvotes_lh!$A$11:$ZZ$200,46,FALSE))=TRUE,"",IF(VLOOKUP($A36,parlvotes_lh!$A$11:$ZZ$200,46,FALSE)=0,"",VLOOKUP($A36,parlvotes_lh!$A$11:$ZZ$200,46,FALSE)))</f>
        <v/>
      </c>
      <c r="M36" s="176" t="str">
        <f>IF(ISERROR(VLOOKUP($A36,parlvotes_lh!$A$11:$ZZ$200,66,FALSE))=TRUE,"",IF(VLOOKUP($A36,parlvotes_lh!$A$11:$ZZ$200,66,FALSE)=0,"",VLOOKUP($A36,parlvotes_lh!$A$11:$ZZ$200,66,FALSE)))</f>
        <v/>
      </c>
      <c r="N36" s="176" t="str">
        <f>IF(ISERROR(VLOOKUP($A36,parlvotes_lh!$A$11:$ZZ$200,86,FALSE))=TRUE,"",IF(VLOOKUP($A36,parlvotes_lh!$A$11:$ZZ$200,86,FALSE)=0,"",VLOOKUP($A36,parlvotes_lh!$A$11:$ZZ$200,86,FALSE)))</f>
        <v/>
      </c>
      <c r="O36" s="176" t="str">
        <f>IF(ISERROR(VLOOKUP($A36,parlvotes_lh!$A$11:$ZZ$200,106,FALSE))=TRUE,"",IF(VLOOKUP($A36,parlvotes_lh!$A$11:$ZZ$200,106,FALSE)=0,"",VLOOKUP($A36,parlvotes_lh!$A$11:$ZZ$200,106,FALSE)))</f>
        <v/>
      </c>
      <c r="P36" s="176" t="str">
        <f>IF(ISERROR(VLOOKUP($A36,parlvotes_lh!$A$11:$ZZ$200,126,FALSE))=TRUE,"",IF(VLOOKUP($A36,parlvotes_lh!$A$11:$ZZ$200,126,FALSE)=0,"",VLOOKUP($A36,parlvotes_lh!$A$11:$ZZ$200,126,FALSE)))</f>
        <v/>
      </c>
      <c r="Q36" s="177" t="str">
        <f>IF(ISERROR(VLOOKUP($A36,parlvotes_lh!$A$11:$ZZ$200,146,FALSE))=TRUE,"",IF(VLOOKUP($A36,parlvotes_lh!$A$11:$ZZ$200,146,FALSE)=0,"",VLOOKUP($A36,parlvotes_lh!$A$11:$ZZ$200,146,FALSE)))</f>
        <v/>
      </c>
      <c r="R36" s="177" t="str">
        <f>IF(ISERROR(VLOOKUP($A36,parlvotes_lh!$A$11:$ZZ$200,166,FALSE))=TRUE,"",IF(VLOOKUP($A36,parlvotes_lh!$A$11:$ZZ$200,166,FALSE)=0,"",VLOOKUP($A36,parlvotes_lh!$A$11:$ZZ$200,166,FALSE)))</f>
        <v/>
      </c>
      <c r="S36" s="177" t="str">
        <f>IF(ISERROR(VLOOKUP($A36,parlvotes_lh!$A$11:$ZZ$200,186,FALSE))=TRUE,"",IF(VLOOKUP($A36,parlvotes_lh!$A$11:$ZZ$200,186,FALSE)=0,"",VLOOKUP($A36,parlvotes_lh!$A$11:$ZZ$200,186,FALSE)))</f>
        <v/>
      </c>
      <c r="T36" s="177" t="str">
        <f>IF(ISERROR(VLOOKUP($A36,parlvotes_lh!$A$11:$ZZ$200,206,FALSE))=TRUE,"",IF(VLOOKUP($A36,parlvotes_lh!$A$11:$ZZ$200,206,FALSE)=0,"",VLOOKUP($A36,parlvotes_lh!$A$11:$ZZ$200,206,FALSE)))</f>
        <v/>
      </c>
      <c r="U36" s="177" t="str">
        <f>IF(ISERROR(VLOOKUP($A36,parlvotes_lh!$A$11:$ZZ$200,226,FALSE))=TRUE,"",IF(VLOOKUP($A36,parlvotes_lh!$A$11:$ZZ$200,226,FALSE)=0,"",VLOOKUP($A36,parlvotes_lh!$A$11:$ZZ$200,226,FALSE)))</f>
        <v/>
      </c>
      <c r="V36" s="177" t="str">
        <f>IF(ISERROR(VLOOKUP($A36,parlvotes_lh!$A$11:$ZZ$200,246,FALSE))=TRUE,"",IF(VLOOKUP($A36,parlvotes_lh!$A$11:$ZZ$200,246,FALSE)=0,"",VLOOKUP($A36,parlvotes_lh!$A$11:$ZZ$200,246,FALSE)))</f>
        <v/>
      </c>
      <c r="W36" s="177" t="str">
        <f>IF(ISERROR(VLOOKUP($A36,parlvotes_lh!$A$11:$ZZ$200,266,FALSE))=TRUE,"",IF(VLOOKUP($A36,parlvotes_lh!$A$11:$ZZ$200,266,FALSE)=0,"",VLOOKUP($A36,parlvotes_lh!$A$11:$ZZ$200,266,FALSE)))</f>
        <v/>
      </c>
      <c r="X36" s="177" t="str">
        <f>IF(ISERROR(VLOOKUP($A36,parlvotes_lh!$A$11:$ZZ$200,286,FALSE))=TRUE,"",IF(VLOOKUP($A36,parlvotes_lh!$A$11:$ZZ$200,286,FALSE)=0,"",VLOOKUP($A36,parlvotes_lh!$A$11:$ZZ$200,286,FALSE)))</f>
        <v/>
      </c>
      <c r="Y36" s="177" t="str">
        <f>IF(ISERROR(VLOOKUP($A36,parlvotes_lh!$A$11:$ZZ$200,306,FALSE))=TRUE,"",IF(VLOOKUP($A36,parlvotes_lh!$A$11:$ZZ$200,306,FALSE)=0,"",VLOOKUP($A36,parlvotes_lh!$A$11:$ZZ$200,306,FALSE)))</f>
        <v/>
      </c>
      <c r="Z36" s="177" t="str">
        <f>IF(ISERROR(VLOOKUP($A36,parlvotes_lh!$A$11:$ZZ$200,326,FALSE))=TRUE,"",IF(VLOOKUP($A36,parlvotes_lh!$A$11:$ZZ$200,326,FALSE)=0,"",VLOOKUP($A36,parlvotes_lh!$A$11:$ZZ$200,326,FALSE)))</f>
        <v/>
      </c>
      <c r="AA36" s="177" t="str">
        <f>IF(ISERROR(VLOOKUP($A36,parlvotes_lh!$A$11:$ZZ$200,346,FALSE))=TRUE,"",IF(VLOOKUP($A36,parlvotes_lh!$A$11:$ZZ$200,346,FALSE)=0,"",VLOOKUP($A36,parlvotes_lh!$A$11:$ZZ$200,346,FALSE)))</f>
        <v/>
      </c>
      <c r="AB36" s="177" t="str">
        <f>IF(ISERROR(VLOOKUP($A36,parlvotes_lh!$A$11:$ZZ$200,366,FALSE))=TRUE,"",IF(VLOOKUP($A36,parlvotes_lh!$A$11:$ZZ$200,366,FALSE)=0,"",VLOOKUP($A36,parlvotes_lh!$A$11:$ZZ$200,366,FALSE)))</f>
        <v/>
      </c>
      <c r="AC36" s="177" t="str">
        <f>IF(ISERROR(VLOOKUP($A36,parlvotes_lh!$A$11:$ZZ$200,386,FALSE))=TRUE,"",IF(VLOOKUP($A36,parlvotes_lh!$A$11:$ZZ$200,386,FALSE)=0,"",VLOOKUP($A36,parlvotes_lh!$A$11:$ZZ$200,386,FALSE)))</f>
        <v/>
      </c>
    </row>
    <row r="37" spans="1:29" ht="13.5" customHeight="1" x14ac:dyDescent="0.25">
      <c r="A37" s="171" t="str">
        <f>IF(info_parties!A37="","",info_parties!A37)</f>
        <v/>
      </c>
      <c r="B37" s="99" t="str">
        <f>IF(A37="","",MID(info_weblinks!$C$3,32,3))</f>
        <v/>
      </c>
      <c r="C37" s="99" t="str">
        <f>IF(info_parties!G37="","",info_parties!G37)</f>
        <v/>
      </c>
      <c r="D37" s="99" t="str">
        <f>IF(info_parties!K37="","",info_parties!K37)</f>
        <v/>
      </c>
      <c r="E37" s="99" t="str">
        <f>IF(info_parties!H37="","",info_parties!H37)</f>
        <v/>
      </c>
      <c r="F37" s="172" t="str">
        <f t="shared" si="0"/>
        <v/>
      </c>
      <c r="G37" s="173" t="str">
        <f t="shared" si="1"/>
        <v/>
      </c>
      <c r="H37" s="174" t="str">
        <f t="shared" si="2"/>
        <v/>
      </c>
      <c r="I37" s="175" t="str">
        <f t="shared" si="3"/>
        <v/>
      </c>
      <c r="J37" s="176" t="str">
        <f>IF(ISERROR(VLOOKUP($A37,parlvotes_lh!$A$11:$ZZ$200,6,FALSE))=TRUE,"",IF(VLOOKUP($A37,parlvotes_lh!$A$11:$ZZ$200,6,FALSE)=0,"",VLOOKUP($A37,parlvotes_lh!$A$11:$ZZ$200,6,FALSE)))</f>
        <v/>
      </c>
      <c r="K37" s="176" t="str">
        <f>IF(ISERROR(VLOOKUP($A37,parlvotes_lh!$A$11:$ZZ$200,26,FALSE))=TRUE,"",IF(VLOOKUP($A37,parlvotes_lh!$A$11:$ZZ$200,26,FALSE)=0,"",VLOOKUP($A37,parlvotes_lh!$A$11:$ZZ$200,26,FALSE)))</f>
        <v/>
      </c>
      <c r="L37" s="176" t="str">
        <f>IF(ISERROR(VLOOKUP($A37,parlvotes_lh!$A$11:$ZZ$200,46,FALSE))=TRUE,"",IF(VLOOKUP($A37,parlvotes_lh!$A$11:$ZZ$200,46,FALSE)=0,"",VLOOKUP($A37,parlvotes_lh!$A$11:$ZZ$200,46,FALSE)))</f>
        <v/>
      </c>
      <c r="M37" s="176" t="str">
        <f>IF(ISERROR(VLOOKUP($A37,parlvotes_lh!$A$11:$ZZ$200,66,FALSE))=TRUE,"",IF(VLOOKUP($A37,parlvotes_lh!$A$11:$ZZ$200,66,FALSE)=0,"",VLOOKUP($A37,parlvotes_lh!$A$11:$ZZ$200,66,FALSE)))</f>
        <v/>
      </c>
      <c r="N37" s="176" t="str">
        <f>IF(ISERROR(VLOOKUP($A37,parlvotes_lh!$A$11:$ZZ$200,86,FALSE))=TRUE,"",IF(VLOOKUP($A37,parlvotes_lh!$A$11:$ZZ$200,86,FALSE)=0,"",VLOOKUP($A37,parlvotes_lh!$A$11:$ZZ$200,86,FALSE)))</f>
        <v/>
      </c>
      <c r="O37" s="176" t="str">
        <f>IF(ISERROR(VLOOKUP($A37,parlvotes_lh!$A$11:$ZZ$200,106,FALSE))=TRUE,"",IF(VLOOKUP($A37,parlvotes_lh!$A$11:$ZZ$200,106,FALSE)=0,"",VLOOKUP($A37,parlvotes_lh!$A$11:$ZZ$200,106,FALSE)))</f>
        <v/>
      </c>
      <c r="P37" s="176" t="str">
        <f>IF(ISERROR(VLOOKUP($A37,parlvotes_lh!$A$11:$ZZ$200,126,FALSE))=TRUE,"",IF(VLOOKUP($A37,parlvotes_lh!$A$11:$ZZ$200,126,FALSE)=0,"",VLOOKUP($A37,parlvotes_lh!$A$11:$ZZ$200,126,FALSE)))</f>
        <v/>
      </c>
      <c r="Q37" s="177" t="str">
        <f>IF(ISERROR(VLOOKUP($A37,parlvotes_lh!$A$11:$ZZ$200,146,FALSE))=TRUE,"",IF(VLOOKUP($A37,parlvotes_lh!$A$11:$ZZ$200,146,FALSE)=0,"",VLOOKUP($A37,parlvotes_lh!$A$11:$ZZ$200,146,FALSE)))</f>
        <v/>
      </c>
      <c r="R37" s="177" t="str">
        <f>IF(ISERROR(VLOOKUP($A37,parlvotes_lh!$A$11:$ZZ$200,166,FALSE))=TRUE,"",IF(VLOOKUP($A37,parlvotes_lh!$A$11:$ZZ$200,166,FALSE)=0,"",VLOOKUP($A37,parlvotes_lh!$A$11:$ZZ$200,166,FALSE)))</f>
        <v/>
      </c>
      <c r="S37" s="177" t="str">
        <f>IF(ISERROR(VLOOKUP($A37,parlvotes_lh!$A$11:$ZZ$200,186,FALSE))=TRUE,"",IF(VLOOKUP($A37,parlvotes_lh!$A$11:$ZZ$200,186,FALSE)=0,"",VLOOKUP($A37,parlvotes_lh!$A$11:$ZZ$200,186,FALSE)))</f>
        <v/>
      </c>
      <c r="T37" s="177" t="str">
        <f>IF(ISERROR(VLOOKUP($A37,parlvotes_lh!$A$11:$ZZ$200,206,FALSE))=TRUE,"",IF(VLOOKUP($A37,parlvotes_lh!$A$11:$ZZ$200,206,FALSE)=0,"",VLOOKUP($A37,parlvotes_lh!$A$11:$ZZ$200,206,FALSE)))</f>
        <v/>
      </c>
      <c r="U37" s="177" t="str">
        <f>IF(ISERROR(VLOOKUP($A37,parlvotes_lh!$A$11:$ZZ$200,226,FALSE))=TRUE,"",IF(VLOOKUP($A37,parlvotes_lh!$A$11:$ZZ$200,226,FALSE)=0,"",VLOOKUP($A37,parlvotes_lh!$A$11:$ZZ$200,226,FALSE)))</f>
        <v/>
      </c>
      <c r="V37" s="177" t="str">
        <f>IF(ISERROR(VLOOKUP($A37,parlvotes_lh!$A$11:$ZZ$200,246,FALSE))=TRUE,"",IF(VLOOKUP($A37,parlvotes_lh!$A$11:$ZZ$200,246,FALSE)=0,"",VLOOKUP($A37,parlvotes_lh!$A$11:$ZZ$200,246,FALSE)))</f>
        <v/>
      </c>
      <c r="W37" s="177" t="str">
        <f>IF(ISERROR(VLOOKUP($A37,parlvotes_lh!$A$11:$ZZ$200,266,FALSE))=TRUE,"",IF(VLOOKUP($A37,parlvotes_lh!$A$11:$ZZ$200,266,FALSE)=0,"",VLOOKUP($A37,parlvotes_lh!$A$11:$ZZ$200,266,FALSE)))</f>
        <v/>
      </c>
      <c r="X37" s="177" t="str">
        <f>IF(ISERROR(VLOOKUP($A37,parlvotes_lh!$A$11:$ZZ$200,286,FALSE))=TRUE,"",IF(VLOOKUP($A37,parlvotes_lh!$A$11:$ZZ$200,286,FALSE)=0,"",VLOOKUP($A37,parlvotes_lh!$A$11:$ZZ$200,286,FALSE)))</f>
        <v/>
      </c>
      <c r="Y37" s="177" t="str">
        <f>IF(ISERROR(VLOOKUP($A37,parlvotes_lh!$A$11:$ZZ$200,306,FALSE))=TRUE,"",IF(VLOOKUP($A37,parlvotes_lh!$A$11:$ZZ$200,306,FALSE)=0,"",VLOOKUP($A37,parlvotes_lh!$A$11:$ZZ$200,306,FALSE)))</f>
        <v/>
      </c>
      <c r="Z37" s="177" t="str">
        <f>IF(ISERROR(VLOOKUP($A37,parlvotes_lh!$A$11:$ZZ$200,326,FALSE))=TRUE,"",IF(VLOOKUP($A37,parlvotes_lh!$A$11:$ZZ$200,326,FALSE)=0,"",VLOOKUP($A37,parlvotes_lh!$A$11:$ZZ$200,326,FALSE)))</f>
        <v/>
      </c>
      <c r="AA37" s="177" t="str">
        <f>IF(ISERROR(VLOOKUP($A37,parlvotes_lh!$A$11:$ZZ$200,346,FALSE))=TRUE,"",IF(VLOOKUP($A37,parlvotes_lh!$A$11:$ZZ$200,346,FALSE)=0,"",VLOOKUP($A37,parlvotes_lh!$A$11:$ZZ$200,346,FALSE)))</f>
        <v/>
      </c>
      <c r="AB37" s="177" t="str">
        <f>IF(ISERROR(VLOOKUP($A37,parlvotes_lh!$A$11:$ZZ$200,366,FALSE))=TRUE,"",IF(VLOOKUP($A37,parlvotes_lh!$A$11:$ZZ$200,366,FALSE)=0,"",VLOOKUP($A37,parlvotes_lh!$A$11:$ZZ$200,366,FALSE)))</f>
        <v/>
      </c>
      <c r="AC37" s="177" t="str">
        <f>IF(ISERROR(VLOOKUP($A37,parlvotes_lh!$A$11:$ZZ$200,386,FALSE))=TRUE,"",IF(VLOOKUP($A37,parlvotes_lh!$A$11:$ZZ$200,386,FALSE)=0,"",VLOOKUP($A37,parlvotes_lh!$A$11:$ZZ$200,386,FALSE)))</f>
        <v/>
      </c>
    </row>
    <row r="38" spans="1:29" ht="13.5" customHeight="1" x14ac:dyDescent="0.25">
      <c r="A38" s="171" t="str">
        <f>IF(info_parties!A38="","",info_parties!A38)</f>
        <v/>
      </c>
      <c r="B38" s="99" t="str">
        <f>IF(A38="","",MID(info_weblinks!$C$3,32,3))</f>
        <v/>
      </c>
      <c r="C38" s="99" t="str">
        <f>IF(info_parties!G38="","",info_parties!G38)</f>
        <v/>
      </c>
      <c r="D38" s="99" t="str">
        <f>IF(info_parties!K38="","",info_parties!K38)</f>
        <v/>
      </c>
      <c r="E38" s="99" t="str">
        <f>IF(info_parties!H38="","",info_parties!H38)</f>
        <v/>
      </c>
      <c r="F38" s="172" t="str">
        <f t="shared" si="0"/>
        <v/>
      </c>
      <c r="G38" s="173" t="str">
        <f t="shared" si="1"/>
        <v/>
      </c>
      <c r="H38" s="174" t="str">
        <f t="shared" si="2"/>
        <v/>
      </c>
      <c r="I38" s="175" t="str">
        <f t="shared" si="3"/>
        <v/>
      </c>
      <c r="J38" s="176" t="str">
        <f>IF(ISERROR(VLOOKUP($A38,parlvotes_lh!$A$11:$ZZ$200,6,FALSE))=TRUE,"",IF(VLOOKUP($A38,parlvotes_lh!$A$11:$ZZ$200,6,FALSE)=0,"",VLOOKUP($A38,parlvotes_lh!$A$11:$ZZ$200,6,FALSE)))</f>
        <v/>
      </c>
      <c r="K38" s="176" t="str">
        <f>IF(ISERROR(VLOOKUP($A38,parlvotes_lh!$A$11:$ZZ$200,26,FALSE))=TRUE,"",IF(VLOOKUP($A38,parlvotes_lh!$A$11:$ZZ$200,26,FALSE)=0,"",VLOOKUP($A38,parlvotes_lh!$A$11:$ZZ$200,26,FALSE)))</f>
        <v/>
      </c>
      <c r="L38" s="176" t="str">
        <f>IF(ISERROR(VLOOKUP($A38,parlvotes_lh!$A$11:$ZZ$200,46,FALSE))=TRUE,"",IF(VLOOKUP($A38,parlvotes_lh!$A$11:$ZZ$200,46,FALSE)=0,"",VLOOKUP($A38,parlvotes_lh!$A$11:$ZZ$200,46,FALSE)))</f>
        <v/>
      </c>
      <c r="M38" s="176" t="str">
        <f>IF(ISERROR(VLOOKUP($A38,parlvotes_lh!$A$11:$ZZ$200,66,FALSE))=TRUE,"",IF(VLOOKUP($A38,parlvotes_lh!$A$11:$ZZ$200,66,FALSE)=0,"",VLOOKUP($A38,parlvotes_lh!$A$11:$ZZ$200,66,FALSE)))</f>
        <v/>
      </c>
      <c r="N38" s="176" t="str">
        <f>IF(ISERROR(VLOOKUP($A38,parlvotes_lh!$A$11:$ZZ$200,86,FALSE))=TRUE,"",IF(VLOOKUP($A38,parlvotes_lh!$A$11:$ZZ$200,86,FALSE)=0,"",VLOOKUP($A38,parlvotes_lh!$A$11:$ZZ$200,86,FALSE)))</f>
        <v/>
      </c>
      <c r="O38" s="176" t="str">
        <f>IF(ISERROR(VLOOKUP($A38,parlvotes_lh!$A$11:$ZZ$200,106,FALSE))=TRUE,"",IF(VLOOKUP($A38,parlvotes_lh!$A$11:$ZZ$200,106,FALSE)=0,"",VLOOKUP($A38,parlvotes_lh!$A$11:$ZZ$200,106,FALSE)))</f>
        <v/>
      </c>
      <c r="P38" s="176" t="str">
        <f>IF(ISERROR(VLOOKUP($A38,parlvotes_lh!$A$11:$ZZ$200,126,FALSE))=TRUE,"",IF(VLOOKUP($A38,parlvotes_lh!$A$11:$ZZ$200,126,FALSE)=0,"",VLOOKUP($A38,parlvotes_lh!$A$11:$ZZ$200,126,FALSE)))</f>
        <v/>
      </c>
      <c r="Q38" s="177" t="str">
        <f>IF(ISERROR(VLOOKUP($A38,parlvotes_lh!$A$11:$ZZ$200,146,FALSE))=TRUE,"",IF(VLOOKUP($A38,parlvotes_lh!$A$11:$ZZ$200,146,FALSE)=0,"",VLOOKUP($A38,parlvotes_lh!$A$11:$ZZ$200,146,FALSE)))</f>
        <v/>
      </c>
      <c r="R38" s="177" t="str">
        <f>IF(ISERROR(VLOOKUP($A38,parlvotes_lh!$A$11:$ZZ$200,166,FALSE))=TRUE,"",IF(VLOOKUP($A38,parlvotes_lh!$A$11:$ZZ$200,166,FALSE)=0,"",VLOOKUP($A38,parlvotes_lh!$A$11:$ZZ$200,166,FALSE)))</f>
        <v/>
      </c>
      <c r="S38" s="177" t="str">
        <f>IF(ISERROR(VLOOKUP($A38,parlvotes_lh!$A$11:$ZZ$200,186,FALSE))=TRUE,"",IF(VLOOKUP($A38,parlvotes_lh!$A$11:$ZZ$200,186,FALSE)=0,"",VLOOKUP($A38,parlvotes_lh!$A$11:$ZZ$200,186,FALSE)))</f>
        <v/>
      </c>
      <c r="T38" s="177" t="str">
        <f>IF(ISERROR(VLOOKUP($A38,parlvotes_lh!$A$11:$ZZ$200,206,FALSE))=TRUE,"",IF(VLOOKUP($A38,parlvotes_lh!$A$11:$ZZ$200,206,FALSE)=0,"",VLOOKUP($A38,parlvotes_lh!$A$11:$ZZ$200,206,FALSE)))</f>
        <v/>
      </c>
      <c r="U38" s="177" t="str">
        <f>IF(ISERROR(VLOOKUP($A38,parlvotes_lh!$A$11:$ZZ$200,226,FALSE))=TRUE,"",IF(VLOOKUP($A38,parlvotes_lh!$A$11:$ZZ$200,226,FALSE)=0,"",VLOOKUP($A38,parlvotes_lh!$A$11:$ZZ$200,226,FALSE)))</f>
        <v/>
      </c>
      <c r="V38" s="177" t="str">
        <f>IF(ISERROR(VLOOKUP($A38,parlvotes_lh!$A$11:$ZZ$200,246,FALSE))=TRUE,"",IF(VLOOKUP($A38,parlvotes_lh!$A$11:$ZZ$200,246,FALSE)=0,"",VLOOKUP($A38,parlvotes_lh!$A$11:$ZZ$200,246,FALSE)))</f>
        <v/>
      </c>
      <c r="W38" s="177" t="str">
        <f>IF(ISERROR(VLOOKUP($A38,parlvotes_lh!$A$11:$ZZ$200,266,FALSE))=TRUE,"",IF(VLOOKUP($A38,parlvotes_lh!$A$11:$ZZ$200,266,FALSE)=0,"",VLOOKUP($A38,parlvotes_lh!$A$11:$ZZ$200,266,FALSE)))</f>
        <v/>
      </c>
      <c r="X38" s="177" t="str">
        <f>IF(ISERROR(VLOOKUP($A38,parlvotes_lh!$A$11:$ZZ$200,286,FALSE))=TRUE,"",IF(VLOOKUP($A38,parlvotes_lh!$A$11:$ZZ$200,286,FALSE)=0,"",VLOOKUP($A38,parlvotes_lh!$A$11:$ZZ$200,286,FALSE)))</f>
        <v/>
      </c>
      <c r="Y38" s="177" t="str">
        <f>IF(ISERROR(VLOOKUP($A38,parlvotes_lh!$A$11:$ZZ$200,306,FALSE))=TRUE,"",IF(VLOOKUP($A38,parlvotes_lh!$A$11:$ZZ$200,306,FALSE)=0,"",VLOOKUP($A38,parlvotes_lh!$A$11:$ZZ$200,306,FALSE)))</f>
        <v/>
      </c>
      <c r="Z38" s="177" t="str">
        <f>IF(ISERROR(VLOOKUP($A38,parlvotes_lh!$A$11:$ZZ$200,326,FALSE))=TRUE,"",IF(VLOOKUP($A38,parlvotes_lh!$A$11:$ZZ$200,326,FALSE)=0,"",VLOOKUP($A38,parlvotes_lh!$A$11:$ZZ$200,326,FALSE)))</f>
        <v/>
      </c>
      <c r="AA38" s="177" t="str">
        <f>IF(ISERROR(VLOOKUP($A38,parlvotes_lh!$A$11:$ZZ$200,346,FALSE))=TRUE,"",IF(VLOOKUP($A38,parlvotes_lh!$A$11:$ZZ$200,346,FALSE)=0,"",VLOOKUP($A38,parlvotes_lh!$A$11:$ZZ$200,346,FALSE)))</f>
        <v/>
      </c>
      <c r="AB38" s="177" t="str">
        <f>IF(ISERROR(VLOOKUP($A38,parlvotes_lh!$A$11:$ZZ$200,366,FALSE))=TRUE,"",IF(VLOOKUP($A38,parlvotes_lh!$A$11:$ZZ$200,366,FALSE)=0,"",VLOOKUP($A38,parlvotes_lh!$A$11:$ZZ$200,366,FALSE)))</f>
        <v/>
      </c>
      <c r="AC38" s="177" t="str">
        <f>IF(ISERROR(VLOOKUP($A38,parlvotes_lh!$A$11:$ZZ$200,386,FALSE))=TRUE,"",IF(VLOOKUP($A38,parlvotes_lh!$A$11:$ZZ$200,386,FALSE)=0,"",VLOOKUP($A38,parlvotes_lh!$A$11:$ZZ$200,386,FALSE)))</f>
        <v/>
      </c>
    </row>
    <row r="39" spans="1:29" ht="13.5" customHeight="1" x14ac:dyDescent="0.25">
      <c r="A39" s="171" t="str">
        <f>IF(info_parties!A39="","",info_parties!A39)</f>
        <v/>
      </c>
      <c r="B39" s="99" t="str">
        <f>IF(A39="","",MID(info_weblinks!$C$3,32,3))</f>
        <v/>
      </c>
      <c r="C39" s="99" t="str">
        <f>IF(info_parties!G39="","",info_parties!G39)</f>
        <v/>
      </c>
      <c r="D39" s="99" t="str">
        <f>IF(info_parties!K39="","",info_parties!K39)</f>
        <v/>
      </c>
      <c r="E39" s="99" t="str">
        <f>IF(info_parties!H39="","",info_parties!H39)</f>
        <v/>
      </c>
      <c r="F39" s="172" t="str">
        <f t="shared" si="0"/>
        <v/>
      </c>
      <c r="G39" s="173" t="str">
        <f t="shared" si="1"/>
        <v/>
      </c>
      <c r="H39" s="174" t="str">
        <f t="shared" si="2"/>
        <v/>
      </c>
      <c r="I39" s="175" t="str">
        <f t="shared" si="3"/>
        <v/>
      </c>
      <c r="J39" s="176" t="str">
        <f>IF(ISERROR(VLOOKUP($A39,parlvotes_lh!$A$11:$ZZ$200,6,FALSE))=TRUE,"",IF(VLOOKUP($A39,parlvotes_lh!$A$11:$ZZ$200,6,FALSE)=0,"",VLOOKUP($A39,parlvotes_lh!$A$11:$ZZ$200,6,FALSE)))</f>
        <v/>
      </c>
      <c r="K39" s="176" t="str">
        <f>IF(ISERROR(VLOOKUP($A39,parlvotes_lh!$A$11:$ZZ$200,26,FALSE))=TRUE,"",IF(VLOOKUP($A39,parlvotes_lh!$A$11:$ZZ$200,26,FALSE)=0,"",VLOOKUP($A39,parlvotes_lh!$A$11:$ZZ$200,26,FALSE)))</f>
        <v/>
      </c>
      <c r="L39" s="176" t="str">
        <f>IF(ISERROR(VLOOKUP($A39,parlvotes_lh!$A$11:$ZZ$200,46,FALSE))=TRUE,"",IF(VLOOKUP($A39,parlvotes_lh!$A$11:$ZZ$200,46,FALSE)=0,"",VLOOKUP($A39,parlvotes_lh!$A$11:$ZZ$200,46,FALSE)))</f>
        <v/>
      </c>
      <c r="M39" s="176" t="str">
        <f>IF(ISERROR(VLOOKUP($A39,parlvotes_lh!$A$11:$ZZ$200,66,FALSE))=TRUE,"",IF(VLOOKUP($A39,parlvotes_lh!$A$11:$ZZ$200,66,FALSE)=0,"",VLOOKUP($A39,parlvotes_lh!$A$11:$ZZ$200,66,FALSE)))</f>
        <v/>
      </c>
      <c r="N39" s="176" t="str">
        <f>IF(ISERROR(VLOOKUP($A39,parlvotes_lh!$A$11:$ZZ$200,86,FALSE))=TRUE,"",IF(VLOOKUP($A39,parlvotes_lh!$A$11:$ZZ$200,86,FALSE)=0,"",VLOOKUP($A39,parlvotes_lh!$A$11:$ZZ$200,86,FALSE)))</f>
        <v/>
      </c>
      <c r="O39" s="176" t="str">
        <f>IF(ISERROR(VLOOKUP($A39,parlvotes_lh!$A$11:$ZZ$200,106,FALSE))=TRUE,"",IF(VLOOKUP($A39,parlvotes_lh!$A$11:$ZZ$200,106,FALSE)=0,"",VLOOKUP($A39,parlvotes_lh!$A$11:$ZZ$200,106,FALSE)))</f>
        <v/>
      </c>
      <c r="P39" s="176" t="str">
        <f>IF(ISERROR(VLOOKUP($A39,parlvotes_lh!$A$11:$ZZ$200,126,FALSE))=TRUE,"",IF(VLOOKUP($A39,parlvotes_lh!$A$11:$ZZ$200,126,FALSE)=0,"",VLOOKUP($A39,parlvotes_lh!$A$11:$ZZ$200,126,FALSE)))</f>
        <v/>
      </c>
      <c r="Q39" s="177" t="str">
        <f>IF(ISERROR(VLOOKUP($A39,parlvotes_lh!$A$11:$ZZ$200,146,FALSE))=TRUE,"",IF(VLOOKUP($A39,parlvotes_lh!$A$11:$ZZ$200,146,FALSE)=0,"",VLOOKUP($A39,parlvotes_lh!$A$11:$ZZ$200,146,FALSE)))</f>
        <v/>
      </c>
      <c r="R39" s="177" t="str">
        <f>IF(ISERROR(VLOOKUP($A39,parlvotes_lh!$A$11:$ZZ$200,166,FALSE))=TRUE,"",IF(VLOOKUP($A39,parlvotes_lh!$A$11:$ZZ$200,166,FALSE)=0,"",VLOOKUP($A39,parlvotes_lh!$A$11:$ZZ$200,166,FALSE)))</f>
        <v/>
      </c>
      <c r="S39" s="177" t="str">
        <f>IF(ISERROR(VLOOKUP($A39,parlvotes_lh!$A$11:$ZZ$200,186,FALSE))=TRUE,"",IF(VLOOKUP($A39,parlvotes_lh!$A$11:$ZZ$200,186,FALSE)=0,"",VLOOKUP($A39,parlvotes_lh!$A$11:$ZZ$200,186,FALSE)))</f>
        <v/>
      </c>
      <c r="T39" s="177" t="str">
        <f>IF(ISERROR(VLOOKUP($A39,parlvotes_lh!$A$11:$ZZ$200,206,FALSE))=TRUE,"",IF(VLOOKUP($A39,parlvotes_lh!$A$11:$ZZ$200,206,FALSE)=0,"",VLOOKUP($A39,parlvotes_lh!$A$11:$ZZ$200,206,FALSE)))</f>
        <v/>
      </c>
      <c r="U39" s="177" t="str">
        <f>IF(ISERROR(VLOOKUP($A39,parlvotes_lh!$A$11:$ZZ$200,226,FALSE))=TRUE,"",IF(VLOOKUP($A39,parlvotes_lh!$A$11:$ZZ$200,226,FALSE)=0,"",VLOOKUP($A39,parlvotes_lh!$A$11:$ZZ$200,226,FALSE)))</f>
        <v/>
      </c>
      <c r="V39" s="177" t="str">
        <f>IF(ISERROR(VLOOKUP($A39,parlvotes_lh!$A$11:$ZZ$200,246,FALSE))=TRUE,"",IF(VLOOKUP($A39,parlvotes_lh!$A$11:$ZZ$200,246,FALSE)=0,"",VLOOKUP($A39,parlvotes_lh!$A$11:$ZZ$200,246,FALSE)))</f>
        <v/>
      </c>
      <c r="W39" s="177" t="str">
        <f>IF(ISERROR(VLOOKUP($A39,parlvotes_lh!$A$11:$ZZ$200,266,FALSE))=TRUE,"",IF(VLOOKUP($A39,parlvotes_lh!$A$11:$ZZ$200,266,FALSE)=0,"",VLOOKUP($A39,parlvotes_lh!$A$11:$ZZ$200,266,FALSE)))</f>
        <v/>
      </c>
      <c r="X39" s="177" t="str">
        <f>IF(ISERROR(VLOOKUP($A39,parlvotes_lh!$A$11:$ZZ$200,286,FALSE))=TRUE,"",IF(VLOOKUP($A39,parlvotes_lh!$A$11:$ZZ$200,286,FALSE)=0,"",VLOOKUP($A39,parlvotes_lh!$A$11:$ZZ$200,286,FALSE)))</f>
        <v/>
      </c>
      <c r="Y39" s="177" t="str">
        <f>IF(ISERROR(VLOOKUP($A39,parlvotes_lh!$A$11:$ZZ$200,306,FALSE))=TRUE,"",IF(VLOOKUP($A39,parlvotes_lh!$A$11:$ZZ$200,306,FALSE)=0,"",VLOOKUP($A39,parlvotes_lh!$A$11:$ZZ$200,306,FALSE)))</f>
        <v/>
      </c>
      <c r="Z39" s="177" t="str">
        <f>IF(ISERROR(VLOOKUP($A39,parlvotes_lh!$A$11:$ZZ$200,326,FALSE))=TRUE,"",IF(VLOOKUP($A39,parlvotes_lh!$A$11:$ZZ$200,326,FALSE)=0,"",VLOOKUP($A39,parlvotes_lh!$A$11:$ZZ$200,326,FALSE)))</f>
        <v/>
      </c>
      <c r="AA39" s="177" t="str">
        <f>IF(ISERROR(VLOOKUP($A39,parlvotes_lh!$A$11:$ZZ$200,346,FALSE))=TRUE,"",IF(VLOOKUP($A39,parlvotes_lh!$A$11:$ZZ$200,346,FALSE)=0,"",VLOOKUP($A39,parlvotes_lh!$A$11:$ZZ$200,346,FALSE)))</f>
        <v/>
      </c>
      <c r="AB39" s="177" t="str">
        <f>IF(ISERROR(VLOOKUP($A39,parlvotes_lh!$A$11:$ZZ$200,366,FALSE))=TRUE,"",IF(VLOOKUP($A39,parlvotes_lh!$A$11:$ZZ$200,366,FALSE)=0,"",VLOOKUP($A39,parlvotes_lh!$A$11:$ZZ$200,366,FALSE)))</f>
        <v/>
      </c>
      <c r="AC39" s="177" t="str">
        <f>IF(ISERROR(VLOOKUP($A39,parlvotes_lh!$A$11:$ZZ$200,386,FALSE))=TRUE,"",IF(VLOOKUP($A39,parlvotes_lh!$A$11:$ZZ$200,386,FALSE)=0,"",VLOOKUP($A39,parlvotes_lh!$A$11:$ZZ$200,386,FALSE)))</f>
        <v/>
      </c>
    </row>
    <row r="40" spans="1:29" ht="13.5" customHeight="1" x14ac:dyDescent="0.25">
      <c r="A40" s="171" t="str">
        <f>IF(info_parties!A40="","",info_parties!A40)</f>
        <v/>
      </c>
      <c r="B40" s="99" t="str">
        <f>IF(A40="","",MID(info_weblinks!$C$3,32,3))</f>
        <v/>
      </c>
      <c r="C40" s="99" t="str">
        <f>IF(info_parties!G40="","",info_parties!G40)</f>
        <v/>
      </c>
      <c r="D40" s="99" t="str">
        <f>IF(info_parties!K40="","",info_parties!K40)</f>
        <v/>
      </c>
      <c r="E40" s="99" t="str">
        <f>IF(info_parties!H40="","",info_parties!H40)</f>
        <v/>
      </c>
      <c r="F40" s="172" t="str">
        <f t="shared" si="0"/>
        <v/>
      </c>
      <c r="G40" s="173" t="str">
        <f t="shared" si="1"/>
        <v/>
      </c>
      <c r="H40" s="174" t="str">
        <f t="shared" si="2"/>
        <v/>
      </c>
      <c r="I40" s="175" t="str">
        <f t="shared" si="3"/>
        <v/>
      </c>
      <c r="J40" s="176" t="str">
        <f>IF(ISERROR(VLOOKUP($A40,parlvotes_lh!$A$11:$ZZ$200,6,FALSE))=TRUE,"",IF(VLOOKUP($A40,parlvotes_lh!$A$11:$ZZ$200,6,FALSE)=0,"",VLOOKUP($A40,parlvotes_lh!$A$11:$ZZ$200,6,FALSE)))</f>
        <v/>
      </c>
      <c r="K40" s="176" t="str">
        <f>IF(ISERROR(VLOOKUP($A40,parlvotes_lh!$A$11:$ZZ$200,26,FALSE))=TRUE,"",IF(VLOOKUP($A40,parlvotes_lh!$A$11:$ZZ$200,26,FALSE)=0,"",VLOOKUP($A40,parlvotes_lh!$A$11:$ZZ$200,26,FALSE)))</f>
        <v/>
      </c>
      <c r="L40" s="176" t="str">
        <f>IF(ISERROR(VLOOKUP($A40,parlvotes_lh!$A$11:$ZZ$200,46,FALSE))=TRUE,"",IF(VLOOKUP($A40,parlvotes_lh!$A$11:$ZZ$200,46,FALSE)=0,"",VLOOKUP($A40,parlvotes_lh!$A$11:$ZZ$200,46,FALSE)))</f>
        <v/>
      </c>
      <c r="M40" s="176" t="str">
        <f>IF(ISERROR(VLOOKUP($A40,parlvotes_lh!$A$11:$ZZ$200,66,FALSE))=TRUE,"",IF(VLOOKUP($A40,parlvotes_lh!$A$11:$ZZ$200,66,FALSE)=0,"",VLOOKUP($A40,parlvotes_lh!$A$11:$ZZ$200,66,FALSE)))</f>
        <v/>
      </c>
      <c r="N40" s="176" t="str">
        <f>IF(ISERROR(VLOOKUP($A40,parlvotes_lh!$A$11:$ZZ$200,86,FALSE))=TRUE,"",IF(VLOOKUP($A40,parlvotes_lh!$A$11:$ZZ$200,86,FALSE)=0,"",VLOOKUP($A40,parlvotes_lh!$A$11:$ZZ$200,86,FALSE)))</f>
        <v/>
      </c>
      <c r="O40" s="176" t="str">
        <f>IF(ISERROR(VLOOKUP($A40,parlvotes_lh!$A$11:$ZZ$200,106,FALSE))=TRUE,"",IF(VLOOKUP($A40,parlvotes_lh!$A$11:$ZZ$200,106,FALSE)=0,"",VLOOKUP($A40,parlvotes_lh!$A$11:$ZZ$200,106,FALSE)))</f>
        <v/>
      </c>
      <c r="P40" s="176" t="str">
        <f>IF(ISERROR(VLOOKUP($A40,parlvotes_lh!$A$11:$ZZ$200,126,FALSE))=TRUE,"",IF(VLOOKUP($A40,parlvotes_lh!$A$11:$ZZ$200,126,FALSE)=0,"",VLOOKUP($A40,parlvotes_lh!$A$11:$ZZ$200,126,FALSE)))</f>
        <v/>
      </c>
      <c r="Q40" s="177" t="str">
        <f>IF(ISERROR(VLOOKUP($A40,parlvotes_lh!$A$11:$ZZ$200,146,FALSE))=TRUE,"",IF(VLOOKUP($A40,parlvotes_lh!$A$11:$ZZ$200,146,FALSE)=0,"",VLOOKUP($A40,parlvotes_lh!$A$11:$ZZ$200,146,FALSE)))</f>
        <v/>
      </c>
      <c r="R40" s="177" t="str">
        <f>IF(ISERROR(VLOOKUP($A40,parlvotes_lh!$A$11:$ZZ$200,166,FALSE))=TRUE,"",IF(VLOOKUP($A40,parlvotes_lh!$A$11:$ZZ$200,166,FALSE)=0,"",VLOOKUP($A40,parlvotes_lh!$A$11:$ZZ$200,166,FALSE)))</f>
        <v/>
      </c>
      <c r="S40" s="177" t="str">
        <f>IF(ISERROR(VLOOKUP($A40,parlvotes_lh!$A$11:$ZZ$200,186,FALSE))=TRUE,"",IF(VLOOKUP($A40,parlvotes_lh!$A$11:$ZZ$200,186,FALSE)=0,"",VLOOKUP($A40,parlvotes_lh!$A$11:$ZZ$200,186,FALSE)))</f>
        <v/>
      </c>
      <c r="T40" s="177" t="str">
        <f>IF(ISERROR(VLOOKUP($A40,parlvotes_lh!$A$11:$ZZ$200,206,FALSE))=TRUE,"",IF(VLOOKUP($A40,parlvotes_lh!$A$11:$ZZ$200,206,FALSE)=0,"",VLOOKUP($A40,parlvotes_lh!$A$11:$ZZ$200,206,FALSE)))</f>
        <v/>
      </c>
      <c r="U40" s="177" t="str">
        <f>IF(ISERROR(VLOOKUP($A40,parlvotes_lh!$A$11:$ZZ$200,226,FALSE))=TRUE,"",IF(VLOOKUP($A40,parlvotes_lh!$A$11:$ZZ$200,226,FALSE)=0,"",VLOOKUP($A40,parlvotes_lh!$A$11:$ZZ$200,226,FALSE)))</f>
        <v/>
      </c>
      <c r="V40" s="177" t="str">
        <f>IF(ISERROR(VLOOKUP($A40,parlvotes_lh!$A$11:$ZZ$200,246,FALSE))=TRUE,"",IF(VLOOKUP($A40,parlvotes_lh!$A$11:$ZZ$200,246,FALSE)=0,"",VLOOKUP($A40,parlvotes_lh!$A$11:$ZZ$200,246,FALSE)))</f>
        <v/>
      </c>
      <c r="W40" s="177" t="str">
        <f>IF(ISERROR(VLOOKUP($A40,parlvotes_lh!$A$11:$ZZ$200,266,FALSE))=TRUE,"",IF(VLOOKUP($A40,parlvotes_lh!$A$11:$ZZ$200,266,FALSE)=0,"",VLOOKUP($A40,parlvotes_lh!$A$11:$ZZ$200,266,FALSE)))</f>
        <v/>
      </c>
      <c r="X40" s="177" t="str">
        <f>IF(ISERROR(VLOOKUP($A40,parlvotes_lh!$A$11:$ZZ$200,286,FALSE))=TRUE,"",IF(VLOOKUP($A40,parlvotes_lh!$A$11:$ZZ$200,286,FALSE)=0,"",VLOOKUP($A40,parlvotes_lh!$A$11:$ZZ$200,286,FALSE)))</f>
        <v/>
      </c>
      <c r="Y40" s="177" t="str">
        <f>IF(ISERROR(VLOOKUP($A40,parlvotes_lh!$A$11:$ZZ$200,306,FALSE))=TRUE,"",IF(VLOOKUP($A40,parlvotes_lh!$A$11:$ZZ$200,306,FALSE)=0,"",VLOOKUP($A40,parlvotes_lh!$A$11:$ZZ$200,306,FALSE)))</f>
        <v/>
      </c>
      <c r="Z40" s="177" t="str">
        <f>IF(ISERROR(VLOOKUP($A40,parlvotes_lh!$A$11:$ZZ$200,326,FALSE))=TRUE,"",IF(VLOOKUP($A40,parlvotes_lh!$A$11:$ZZ$200,326,FALSE)=0,"",VLOOKUP($A40,parlvotes_lh!$A$11:$ZZ$200,326,FALSE)))</f>
        <v/>
      </c>
      <c r="AA40" s="177" t="str">
        <f>IF(ISERROR(VLOOKUP($A40,parlvotes_lh!$A$11:$ZZ$200,346,FALSE))=TRUE,"",IF(VLOOKUP($A40,parlvotes_lh!$A$11:$ZZ$200,346,FALSE)=0,"",VLOOKUP($A40,parlvotes_lh!$A$11:$ZZ$200,346,FALSE)))</f>
        <v/>
      </c>
      <c r="AB40" s="177" t="str">
        <f>IF(ISERROR(VLOOKUP($A40,parlvotes_lh!$A$11:$ZZ$200,366,FALSE))=TRUE,"",IF(VLOOKUP($A40,parlvotes_lh!$A$11:$ZZ$200,366,FALSE)=0,"",VLOOKUP($A40,parlvotes_lh!$A$11:$ZZ$200,366,FALSE)))</f>
        <v/>
      </c>
      <c r="AC40" s="177" t="str">
        <f>IF(ISERROR(VLOOKUP($A40,parlvotes_lh!$A$11:$ZZ$200,386,FALSE))=TRUE,"",IF(VLOOKUP($A40,parlvotes_lh!$A$11:$ZZ$200,386,FALSE)=0,"",VLOOKUP($A40,parlvotes_lh!$A$11:$ZZ$200,386,FALSE)))</f>
        <v/>
      </c>
    </row>
    <row r="41" spans="1:29" ht="13.5" customHeight="1" x14ac:dyDescent="0.25">
      <c r="A41" s="171" t="str">
        <f>IF(info_parties!A41="","",info_parties!A41)</f>
        <v/>
      </c>
      <c r="B41" s="99" t="str">
        <f>IF(A41="","",MID(info_weblinks!$C$3,32,3))</f>
        <v/>
      </c>
      <c r="C41" s="99" t="str">
        <f>IF(info_parties!G41="","",info_parties!G41)</f>
        <v/>
      </c>
      <c r="D41" s="99" t="str">
        <f>IF(info_parties!K41="","",info_parties!K41)</f>
        <v/>
      </c>
      <c r="E41" s="99" t="str">
        <f>IF(info_parties!H41="","",info_parties!H41)</f>
        <v/>
      </c>
      <c r="F41" s="172" t="str">
        <f t="shared" si="0"/>
        <v/>
      </c>
      <c r="G41" s="173" t="str">
        <f t="shared" si="1"/>
        <v/>
      </c>
      <c r="H41" s="174" t="str">
        <f t="shared" si="2"/>
        <v/>
      </c>
      <c r="I41" s="175" t="str">
        <f t="shared" si="3"/>
        <v/>
      </c>
      <c r="J41" s="176" t="str">
        <f>IF(ISERROR(VLOOKUP($A41,parlvotes_lh!$A$11:$ZZ$200,6,FALSE))=TRUE,"",IF(VLOOKUP($A41,parlvotes_lh!$A$11:$ZZ$200,6,FALSE)=0,"",VLOOKUP($A41,parlvotes_lh!$A$11:$ZZ$200,6,FALSE)))</f>
        <v/>
      </c>
      <c r="K41" s="176" t="str">
        <f>IF(ISERROR(VLOOKUP($A41,parlvotes_lh!$A$11:$ZZ$200,26,FALSE))=TRUE,"",IF(VLOOKUP($A41,parlvotes_lh!$A$11:$ZZ$200,26,FALSE)=0,"",VLOOKUP($A41,parlvotes_lh!$A$11:$ZZ$200,26,FALSE)))</f>
        <v/>
      </c>
      <c r="L41" s="176" t="str">
        <f>IF(ISERROR(VLOOKUP($A41,parlvotes_lh!$A$11:$ZZ$200,46,FALSE))=TRUE,"",IF(VLOOKUP($A41,parlvotes_lh!$A$11:$ZZ$200,46,FALSE)=0,"",VLOOKUP($A41,parlvotes_lh!$A$11:$ZZ$200,46,FALSE)))</f>
        <v/>
      </c>
      <c r="M41" s="176" t="str">
        <f>IF(ISERROR(VLOOKUP($A41,parlvotes_lh!$A$11:$ZZ$200,66,FALSE))=TRUE,"",IF(VLOOKUP($A41,parlvotes_lh!$A$11:$ZZ$200,66,FALSE)=0,"",VLOOKUP($A41,parlvotes_lh!$A$11:$ZZ$200,66,FALSE)))</f>
        <v/>
      </c>
      <c r="N41" s="176" t="str">
        <f>IF(ISERROR(VLOOKUP($A41,parlvotes_lh!$A$11:$ZZ$200,86,FALSE))=TRUE,"",IF(VLOOKUP($A41,parlvotes_lh!$A$11:$ZZ$200,86,FALSE)=0,"",VLOOKUP($A41,parlvotes_lh!$A$11:$ZZ$200,86,FALSE)))</f>
        <v/>
      </c>
      <c r="O41" s="176" t="str">
        <f>IF(ISERROR(VLOOKUP($A41,parlvotes_lh!$A$11:$ZZ$200,106,FALSE))=TRUE,"",IF(VLOOKUP($A41,parlvotes_lh!$A$11:$ZZ$200,106,FALSE)=0,"",VLOOKUP($A41,parlvotes_lh!$A$11:$ZZ$200,106,FALSE)))</f>
        <v/>
      </c>
      <c r="P41" s="176" t="str">
        <f>IF(ISERROR(VLOOKUP($A41,parlvotes_lh!$A$11:$ZZ$200,126,FALSE))=TRUE,"",IF(VLOOKUP($A41,parlvotes_lh!$A$11:$ZZ$200,126,FALSE)=0,"",VLOOKUP($A41,parlvotes_lh!$A$11:$ZZ$200,126,FALSE)))</f>
        <v/>
      </c>
      <c r="Q41" s="177" t="str">
        <f>IF(ISERROR(VLOOKUP($A41,parlvotes_lh!$A$11:$ZZ$200,146,FALSE))=TRUE,"",IF(VLOOKUP($A41,parlvotes_lh!$A$11:$ZZ$200,146,FALSE)=0,"",VLOOKUP($A41,parlvotes_lh!$A$11:$ZZ$200,146,FALSE)))</f>
        <v/>
      </c>
      <c r="R41" s="177" t="str">
        <f>IF(ISERROR(VLOOKUP($A41,parlvotes_lh!$A$11:$ZZ$200,166,FALSE))=TRUE,"",IF(VLOOKUP($A41,parlvotes_lh!$A$11:$ZZ$200,166,FALSE)=0,"",VLOOKUP($A41,parlvotes_lh!$A$11:$ZZ$200,166,FALSE)))</f>
        <v/>
      </c>
      <c r="S41" s="177" t="str">
        <f>IF(ISERROR(VLOOKUP($A41,parlvotes_lh!$A$11:$ZZ$200,186,FALSE))=TRUE,"",IF(VLOOKUP($A41,parlvotes_lh!$A$11:$ZZ$200,186,FALSE)=0,"",VLOOKUP($A41,parlvotes_lh!$A$11:$ZZ$200,186,FALSE)))</f>
        <v/>
      </c>
      <c r="T41" s="177" t="str">
        <f>IF(ISERROR(VLOOKUP($A41,parlvotes_lh!$A$11:$ZZ$200,206,FALSE))=TRUE,"",IF(VLOOKUP($A41,parlvotes_lh!$A$11:$ZZ$200,206,FALSE)=0,"",VLOOKUP($A41,parlvotes_lh!$A$11:$ZZ$200,206,FALSE)))</f>
        <v/>
      </c>
      <c r="U41" s="177" t="str">
        <f>IF(ISERROR(VLOOKUP($A41,parlvotes_lh!$A$11:$ZZ$200,226,FALSE))=TRUE,"",IF(VLOOKUP($A41,parlvotes_lh!$A$11:$ZZ$200,226,FALSE)=0,"",VLOOKUP($A41,parlvotes_lh!$A$11:$ZZ$200,226,FALSE)))</f>
        <v/>
      </c>
      <c r="V41" s="177" t="str">
        <f>IF(ISERROR(VLOOKUP($A41,parlvotes_lh!$A$11:$ZZ$200,246,FALSE))=TRUE,"",IF(VLOOKUP($A41,parlvotes_lh!$A$11:$ZZ$200,246,FALSE)=0,"",VLOOKUP($A41,parlvotes_lh!$A$11:$ZZ$200,246,FALSE)))</f>
        <v/>
      </c>
      <c r="W41" s="177" t="str">
        <f>IF(ISERROR(VLOOKUP($A41,parlvotes_lh!$A$11:$ZZ$200,266,FALSE))=TRUE,"",IF(VLOOKUP($A41,parlvotes_lh!$A$11:$ZZ$200,266,FALSE)=0,"",VLOOKUP($A41,parlvotes_lh!$A$11:$ZZ$200,266,FALSE)))</f>
        <v/>
      </c>
      <c r="X41" s="177" t="str">
        <f>IF(ISERROR(VLOOKUP($A41,parlvotes_lh!$A$11:$ZZ$200,286,FALSE))=TRUE,"",IF(VLOOKUP($A41,parlvotes_lh!$A$11:$ZZ$200,286,FALSE)=0,"",VLOOKUP($A41,parlvotes_lh!$A$11:$ZZ$200,286,FALSE)))</f>
        <v/>
      </c>
      <c r="Y41" s="177" t="str">
        <f>IF(ISERROR(VLOOKUP($A41,parlvotes_lh!$A$11:$ZZ$200,306,FALSE))=TRUE,"",IF(VLOOKUP($A41,parlvotes_lh!$A$11:$ZZ$200,306,FALSE)=0,"",VLOOKUP($A41,parlvotes_lh!$A$11:$ZZ$200,306,FALSE)))</f>
        <v/>
      </c>
      <c r="Z41" s="177" t="str">
        <f>IF(ISERROR(VLOOKUP($A41,parlvotes_lh!$A$11:$ZZ$200,326,FALSE))=TRUE,"",IF(VLOOKUP($A41,parlvotes_lh!$A$11:$ZZ$200,326,FALSE)=0,"",VLOOKUP($A41,parlvotes_lh!$A$11:$ZZ$200,326,FALSE)))</f>
        <v/>
      </c>
      <c r="AA41" s="177" t="str">
        <f>IF(ISERROR(VLOOKUP($A41,parlvotes_lh!$A$11:$ZZ$200,346,FALSE))=TRUE,"",IF(VLOOKUP($A41,parlvotes_lh!$A$11:$ZZ$200,346,FALSE)=0,"",VLOOKUP($A41,parlvotes_lh!$A$11:$ZZ$200,346,FALSE)))</f>
        <v/>
      </c>
      <c r="AB41" s="177" t="str">
        <f>IF(ISERROR(VLOOKUP($A41,parlvotes_lh!$A$11:$ZZ$200,366,FALSE))=TRUE,"",IF(VLOOKUP($A41,parlvotes_lh!$A$11:$ZZ$200,366,FALSE)=0,"",VLOOKUP($A41,parlvotes_lh!$A$11:$ZZ$200,366,FALSE)))</f>
        <v/>
      </c>
      <c r="AC41" s="177" t="str">
        <f>IF(ISERROR(VLOOKUP($A41,parlvotes_lh!$A$11:$ZZ$200,386,FALSE))=TRUE,"",IF(VLOOKUP($A41,parlvotes_lh!$A$11:$ZZ$200,386,FALSE)=0,"",VLOOKUP($A41,parlvotes_lh!$A$11:$ZZ$200,386,FALSE)))</f>
        <v/>
      </c>
    </row>
    <row r="42" spans="1:29" ht="13.5" customHeight="1" x14ac:dyDescent="0.25">
      <c r="A42" s="171" t="str">
        <f>IF(info_parties!A42="","",info_parties!A42)</f>
        <v/>
      </c>
      <c r="B42" s="99" t="str">
        <f>IF(A42="","",MID(info_weblinks!$C$3,32,3))</f>
        <v/>
      </c>
      <c r="C42" s="99" t="str">
        <f>IF(info_parties!G42="","",info_parties!G42)</f>
        <v/>
      </c>
      <c r="D42" s="99" t="str">
        <f>IF(info_parties!K42="","",info_parties!K42)</f>
        <v/>
      </c>
      <c r="E42" s="99" t="str">
        <f>IF(info_parties!H42="","",info_parties!H42)</f>
        <v/>
      </c>
      <c r="F42" s="172" t="str">
        <f t="shared" si="0"/>
        <v/>
      </c>
      <c r="G42" s="173" t="str">
        <f t="shared" si="1"/>
        <v/>
      </c>
      <c r="H42" s="174" t="str">
        <f t="shared" si="2"/>
        <v/>
      </c>
      <c r="I42" s="175" t="str">
        <f t="shared" si="3"/>
        <v/>
      </c>
      <c r="J42" s="176" t="str">
        <f>IF(ISERROR(VLOOKUP($A42,parlvotes_lh!$A$11:$ZZ$200,6,FALSE))=TRUE,"",IF(VLOOKUP($A42,parlvotes_lh!$A$11:$ZZ$200,6,FALSE)=0,"",VLOOKUP($A42,parlvotes_lh!$A$11:$ZZ$200,6,FALSE)))</f>
        <v/>
      </c>
      <c r="K42" s="176" t="str">
        <f>IF(ISERROR(VLOOKUP($A42,parlvotes_lh!$A$11:$ZZ$200,26,FALSE))=TRUE,"",IF(VLOOKUP($A42,parlvotes_lh!$A$11:$ZZ$200,26,FALSE)=0,"",VLOOKUP($A42,parlvotes_lh!$A$11:$ZZ$200,26,FALSE)))</f>
        <v/>
      </c>
      <c r="L42" s="176" t="str">
        <f>IF(ISERROR(VLOOKUP($A42,parlvotes_lh!$A$11:$ZZ$200,46,FALSE))=TRUE,"",IF(VLOOKUP($A42,parlvotes_lh!$A$11:$ZZ$200,46,FALSE)=0,"",VLOOKUP($A42,parlvotes_lh!$A$11:$ZZ$200,46,FALSE)))</f>
        <v/>
      </c>
      <c r="M42" s="176" t="str">
        <f>IF(ISERROR(VLOOKUP($A42,parlvotes_lh!$A$11:$ZZ$200,66,FALSE))=TRUE,"",IF(VLOOKUP($A42,parlvotes_lh!$A$11:$ZZ$200,66,FALSE)=0,"",VLOOKUP($A42,parlvotes_lh!$A$11:$ZZ$200,66,FALSE)))</f>
        <v/>
      </c>
      <c r="N42" s="176" t="str">
        <f>IF(ISERROR(VLOOKUP($A42,parlvotes_lh!$A$11:$ZZ$200,86,FALSE))=TRUE,"",IF(VLOOKUP($A42,parlvotes_lh!$A$11:$ZZ$200,86,FALSE)=0,"",VLOOKUP($A42,parlvotes_lh!$A$11:$ZZ$200,86,FALSE)))</f>
        <v/>
      </c>
      <c r="O42" s="176" t="str">
        <f>IF(ISERROR(VLOOKUP($A42,parlvotes_lh!$A$11:$ZZ$200,106,FALSE))=TRUE,"",IF(VLOOKUP($A42,parlvotes_lh!$A$11:$ZZ$200,106,FALSE)=0,"",VLOOKUP($A42,parlvotes_lh!$A$11:$ZZ$200,106,FALSE)))</f>
        <v/>
      </c>
      <c r="P42" s="176" t="str">
        <f>IF(ISERROR(VLOOKUP($A42,parlvotes_lh!$A$11:$ZZ$200,126,FALSE))=TRUE,"",IF(VLOOKUP($A42,parlvotes_lh!$A$11:$ZZ$200,126,FALSE)=0,"",VLOOKUP($A42,parlvotes_lh!$A$11:$ZZ$200,126,FALSE)))</f>
        <v/>
      </c>
      <c r="Q42" s="177" t="str">
        <f>IF(ISERROR(VLOOKUP($A42,parlvotes_lh!$A$11:$ZZ$200,146,FALSE))=TRUE,"",IF(VLOOKUP($A42,parlvotes_lh!$A$11:$ZZ$200,146,FALSE)=0,"",VLOOKUP($A42,parlvotes_lh!$A$11:$ZZ$200,146,FALSE)))</f>
        <v/>
      </c>
      <c r="R42" s="177" t="str">
        <f>IF(ISERROR(VLOOKUP($A42,parlvotes_lh!$A$11:$ZZ$200,166,FALSE))=TRUE,"",IF(VLOOKUP($A42,parlvotes_lh!$A$11:$ZZ$200,166,FALSE)=0,"",VLOOKUP($A42,parlvotes_lh!$A$11:$ZZ$200,166,FALSE)))</f>
        <v/>
      </c>
      <c r="S42" s="177" t="str">
        <f>IF(ISERROR(VLOOKUP($A42,parlvotes_lh!$A$11:$ZZ$200,186,FALSE))=TRUE,"",IF(VLOOKUP($A42,parlvotes_lh!$A$11:$ZZ$200,186,FALSE)=0,"",VLOOKUP($A42,parlvotes_lh!$A$11:$ZZ$200,186,FALSE)))</f>
        <v/>
      </c>
      <c r="T42" s="177" t="str">
        <f>IF(ISERROR(VLOOKUP($A42,parlvotes_lh!$A$11:$ZZ$200,206,FALSE))=TRUE,"",IF(VLOOKUP($A42,parlvotes_lh!$A$11:$ZZ$200,206,FALSE)=0,"",VLOOKUP($A42,parlvotes_lh!$A$11:$ZZ$200,206,FALSE)))</f>
        <v/>
      </c>
      <c r="U42" s="177" t="str">
        <f>IF(ISERROR(VLOOKUP($A42,parlvotes_lh!$A$11:$ZZ$200,226,FALSE))=TRUE,"",IF(VLOOKUP($A42,parlvotes_lh!$A$11:$ZZ$200,226,FALSE)=0,"",VLOOKUP($A42,parlvotes_lh!$A$11:$ZZ$200,226,FALSE)))</f>
        <v/>
      </c>
      <c r="V42" s="177" t="str">
        <f>IF(ISERROR(VLOOKUP($A42,parlvotes_lh!$A$11:$ZZ$200,246,FALSE))=TRUE,"",IF(VLOOKUP($A42,parlvotes_lh!$A$11:$ZZ$200,246,FALSE)=0,"",VLOOKUP($A42,parlvotes_lh!$A$11:$ZZ$200,246,FALSE)))</f>
        <v/>
      </c>
      <c r="W42" s="177" t="str">
        <f>IF(ISERROR(VLOOKUP($A42,parlvotes_lh!$A$11:$ZZ$200,266,FALSE))=TRUE,"",IF(VLOOKUP($A42,parlvotes_lh!$A$11:$ZZ$200,266,FALSE)=0,"",VLOOKUP($A42,parlvotes_lh!$A$11:$ZZ$200,266,FALSE)))</f>
        <v/>
      </c>
      <c r="X42" s="177" t="str">
        <f>IF(ISERROR(VLOOKUP($A42,parlvotes_lh!$A$11:$ZZ$200,286,FALSE))=TRUE,"",IF(VLOOKUP($A42,parlvotes_lh!$A$11:$ZZ$200,286,FALSE)=0,"",VLOOKUP($A42,parlvotes_lh!$A$11:$ZZ$200,286,FALSE)))</f>
        <v/>
      </c>
      <c r="Y42" s="177" t="str">
        <f>IF(ISERROR(VLOOKUP($A42,parlvotes_lh!$A$11:$ZZ$200,306,FALSE))=TRUE,"",IF(VLOOKUP($A42,parlvotes_lh!$A$11:$ZZ$200,306,FALSE)=0,"",VLOOKUP($A42,parlvotes_lh!$A$11:$ZZ$200,306,FALSE)))</f>
        <v/>
      </c>
      <c r="Z42" s="177" t="str">
        <f>IF(ISERROR(VLOOKUP($A42,parlvotes_lh!$A$11:$ZZ$200,326,FALSE))=TRUE,"",IF(VLOOKUP($A42,parlvotes_lh!$A$11:$ZZ$200,326,FALSE)=0,"",VLOOKUP($A42,parlvotes_lh!$A$11:$ZZ$200,326,FALSE)))</f>
        <v/>
      </c>
      <c r="AA42" s="177" t="str">
        <f>IF(ISERROR(VLOOKUP($A42,parlvotes_lh!$A$11:$ZZ$200,346,FALSE))=TRUE,"",IF(VLOOKUP($A42,parlvotes_lh!$A$11:$ZZ$200,346,FALSE)=0,"",VLOOKUP($A42,parlvotes_lh!$A$11:$ZZ$200,346,FALSE)))</f>
        <v/>
      </c>
      <c r="AB42" s="177" t="str">
        <f>IF(ISERROR(VLOOKUP($A42,parlvotes_lh!$A$11:$ZZ$200,366,FALSE))=TRUE,"",IF(VLOOKUP($A42,parlvotes_lh!$A$11:$ZZ$200,366,FALSE)=0,"",VLOOKUP($A42,parlvotes_lh!$A$11:$ZZ$200,366,FALSE)))</f>
        <v/>
      </c>
      <c r="AC42" s="177" t="str">
        <f>IF(ISERROR(VLOOKUP($A42,parlvotes_lh!$A$11:$ZZ$200,386,FALSE))=TRUE,"",IF(VLOOKUP($A42,parlvotes_lh!$A$11:$ZZ$200,386,FALSE)=0,"",VLOOKUP($A42,parlvotes_lh!$A$11:$ZZ$200,386,FALSE)))</f>
        <v/>
      </c>
    </row>
    <row r="43" spans="1:29" ht="13.5" customHeight="1" x14ac:dyDescent="0.25">
      <c r="A43" s="171" t="str">
        <f>IF(info_parties!A43="","",info_parties!A43)</f>
        <v/>
      </c>
      <c r="B43" s="99" t="str">
        <f>IF(A43="","",MID(info_weblinks!$C$3,32,3))</f>
        <v/>
      </c>
      <c r="C43" s="99" t="str">
        <f>IF(info_parties!G43="","",info_parties!G43)</f>
        <v/>
      </c>
      <c r="D43" s="99" t="str">
        <f>IF(info_parties!K43="","",info_parties!K43)</f>
        <v/>
      </c>
      <c r="E43" s="99" t="str">
        <f>IF(info_parties!H43="","",info_parties!H43)</f>
        <v/>
      </c>
      <c r="F43" s="172" t="str">
        <f t="shared" si="0"/>
        <v/>
      </c>
      <c r="G43" s="173" t="str">
        <f t="shared" si="1"/>
        <v/>
      </c>
      <c r="H43" s="174" t="str">
        <f t="shared" si="2"/>
        <v/>
      </c>
      <c r="I43" s="175" t="str">
        <f t="shared" si="3"/>
        <v/>
      </c>
      <c r="J43" s="176" t="str">
        <f>IF(ISERROR(VLOOKUP($A43,parlvotes_lh!$A$11:$ZZ$200,6,FALSE))=TRUE,"",IF(VLOOKUP($A43,parlvotes_lh!$A$11:$ZZ$200,6,FALSE)=0,"",VLOOKUP($A43,parlvotes_lh!$A$11:$ZZ$200,6,FALSE)))</f>
        <v/>
      </c>
      <c r="K43" s="176" t="str">
        <f>IF(ISERROR(VLOOKUP($A43,parlvotes_lh!$A$11:$ZZ$200,26,FALSE))=TRUE,"",IF(VLOOKUP($A43,parlvotes_lh!$A$11:$ZZ$200,26,FALSE)=0,"",VLOOKUP($A43,parlvotes_lh!$A$11:$ZZ$200,26,FALSE)))</f>
        <v/>
      </c>
      <c r="L43" s="176" t="str">
        <f>IF(ISERROR(VLOOKUP($A43,parlvotes_lh!$A$11:$ZZ$200,46,FALSE))=TRUE,"",IF(VLOOKUP($A43,parlvotes_lh!$A$11:$ZZ$200,46,FALSE)=0,"",VLOOKUP($A43,parlvotes_lh!$A$11:$ZZ$200,46,FALSE)))</f>
        <v/>
      </c>
      <c r="M43" s="176" t="str">
        <f>IF(ISERROR(VLOOKUP($A43,parlvotes_lh!$A$11:$ZZ$200,66,FALSE))=TRUE,"",IF(VLOOKUP($A43,parlvotes_lh!$A$11:$ZZ$200,66,FALSE)=0,"",VLOOKUP($A43,parlvotes_lh!$A$11:$ZZ$200,66,FALSE)))</f>
        <v/>
      </c>
      <c r="N43" s="176" t="str">
        <f>IF(ISERROR(VLOOKUP($A43,parlvotes_lh!$A$11:$ZZ$200,86,FALSE))=TRUE,"",IF(VLOOKUP($A43,parlvotes_lh!$A$11:$ZZ$200,86,FALSE)=0,"",VLOOKUP($A43,parlvotes_lh!$A$11:$ZZ$200,86,FALSE)))</f>
        <v/>
      </c>
      <c r="O43" s="176" t="str">
        <f>IF(ISERROR(VLOOKUP($A43,parlvotes_lh!$A$11:$ZZ$200,106,FALSE))=TRUE,"",IF(VLOOKUP($A43,parlvotes_lh!$A$11:$ZZ$200,106,FALSE)=0,"",VLOOKUP($A43,parlvotes_lh!$A$11:$ZZ$200,106,FALSE)))</f>
        <v/>
      </c>
      <c r="P43" s="176" t="str">
        <f>IF(ISERROR(VLOOKUP($A43,parlvotes_lh!$A$11:$ZZ$200,126,FALSE))=TRUE,"",IF(VLOOKUP($A43,parlvotes_lh!$A$11:$ZZ$200,126,FALSE)=0,"",VLOOKUP($A43,parlvotes_lh!$A$11:$ZZ$200,126,FALSE)))</f>
        <v/>
      </c>
      <c r="Q43" s="177" t="str">
        <f>IF(ISERROR(VLOOKUP($A43,parlvotes_lh!$A$11:$ZZ$200,146,FALSE))=TRUE,"",IF(VLOOKUP($A43,parlvotes_lh!$A$11:$ZZ$200,146,FALSE)=0,"",VLOOKUP($A43,parlvotes_lh!$A$11:$ZZ$200,146,FALSE)))</f>
        <v/>
      </c>
      <c r="R43" s="177" t="str">
        <f>IF(ISERROR(VLOOKUP($A43,parlvotes_lh!$A$11:$ZZ$200,166,FALSE))=TRUE,"",IF(VLOOKUP($A43,parlvotes_lh!$A$11:$ZZ$200,166,FALSE)=0,"",VLOOKUP($A43,parlvotes_lh!$A$11:$ZZ$200,166,FALSE)))</f>
        <v/>
      </c>
      <c r="S43" s="177" t="str">
        <f>IF(ISERROR(VLOOKUP($A43,parlvotes_lh!$A$11:$ZZ$200,186,FALSE))=TRUE,"",IF(VLOOKUP($A43,parlvotes_lh!$A$11:$ZZ$200,186,FALSE)=0,"",VLOOKUP($A43,parlvotes_lh!$A$11:$ZZ$200,186,FALSE)))</f>
        <v/>
      </c>
      <c r="T43" s="177" t="str">
        <f>IF(ISERROR(VLOOKUP($A43,parlvotes_lh!$A$11:$ZZ$200,206,FALSE))=TRUE,"",IF(VLOOKUP($A43,parlvotes_lh!$A$11:$ZZ$200,206,FALSE)=0,"",VLOOKUP($A43,parlvotes_lh!$A$11:$ZZ$200,206,FALSE)))</f>
        <v/>
      </c>
      <c r="U43" s="177" t="str">
        <f>IF(ISERROR(VLOOKUP($A43,parlvotes_lh!$A$11:$ZZ$200,226,FALSE))=TRUE,"",IF(VLOOKUP($A43,parlvotes_lh!$A$11:$ZZ$200,226,FALSE)=0,"",VLOOKUP($A43,parlvotes_lh!$A$11:$ZZ$200,226,FALSE)))</f>
        <v/>
      </c>
      <c r="V43" s="177" t="str">
        <f>IF(ISERROR(VLOOKUP($A43,parlvotes_lh!$A$11:$ZZ$200,246,FALSE))=TRUE,"",IF(VLOOKUP($A43,parlvotes_lh!$A$11:$ZZ$200,246,FALSE)=0,"",VLOOKUP($A43,parlvotes_lh!$A$11:$ZZ$200,246,FALSE)))</f>
        <v/>
      </c>
      <c r="W43" s="177" t="str">
        <f>IF(ISERROR(VLOOKUP($A43,parlvotes_lh!$A$11:$ZZ$200,266,FALSE))=TRUE,"",IF(VLOOKUP($A43,parlvotes_lh!$A$11:$ZZ$200,266,FALSE)=0,"",VLOOKUP($A43,parlvotes_lh!$A$11:$ZZ$200,266,FALSE)))</f>
        <v/>
      </c>
      <c r="X43" s="177" t="str">
        <f>IF(ISERROR(VLOOKUP($A43,parlvotes_lh!$A$11:$ZZ$200,286,FALSE))=TRUE,"",IF(VLOOKUP($A43,parlvotes_lh!$A$11:$ZZ$200,286,FALSE)=0,"",VLOOKUP($A43,parlvotes_lh!$A$11:$ZZ$200,286,FALSE)))</f>
        <v/>
      </c>
      <c r="Y43" s="177" t="str">
        <f>IF(ISERROR(VLOOKUP($A43,parlvotes_lh!$A$11:$ZZ$200,306,FALSE))=TRUE,"",IF(VLOOKUP($A43,parlvotes_lh!$A$11:$ZZ$200,306,FALSE)=0,"",VLOOKUP($A43,parlvotes_lh!$A$11:$ZZ$200,306,FALSE)))</f>
        <v/>
      </c>
      <c r="Z43" s="177" t="str">
        <f>IF(ISERROR(VLOOKUP($A43,parlvotes_lh!$A$11:$ZZ$200,326,FALSE))=TRUE,"",IF(VLOOKUP($A43,parlvotes_lh!$A$11:$ZZ$200,326,FALSE)=0,"",VLOOKUP($A43,parlvotes_lh!$A$11:$ZZ$200,326,FALSE)))</f>
        <v/>
      </c>
      <c r="AA43" s="177" t="str">
        <f>IF(ISERROR(VLOOKUP($A43,parlvotes_lh!$A$11:$ZZ$200,346,FALSE))=TRUE,"",IF(VLOOKUP($A43,parlvotes_lh!$A$11:$ZZ$200,346,FALSE)=0,"",VLOOKUP($A43,parlvotes_lh!$A$11:$ZZ$200,346,FALSE)))</f>
        <v/>
      </c>
      <c r="AB43" s="177" t="str">
        <f>IF(ISERROR(VLOOKUP($A43,parlvotes_lh!$A$11:$ZZ$200,366,FALSE))=TRUE,"",IF(VLOOKUP($A43,parlvotes_lh!$A$11:$ZZ$200,366,FALSE)=0,"",VLOOKUP($A43,parlvotes_lh!$A$11:$ZZ$200,366,FALSE)))</f>
        <v/>
      </c>
      <c r="AC43" s="177" t="str">
        <f>IF(ISERROR(VLOOKUP($A43,parlvotes_lh!$A$11:$ZZ$200,386,FALSE))=TRUE,"",IF(VLOOKUP($A43,parlvotes_lh!$A$11:$ZZ$200,386,FALSE)=0,"",VLOOKUP($A43,parlvotes_lh!$A$11:$ZZ$200,386,FALSE)))</f>
        <v/>
      </c>
    </row>
    <row r="44" spans="1:29" ht="13.5" customHeight="1" x14ac:dyDescent="0.25">
      <c r="A44" s="171" t="str">
        <f>IF(info_parties!A44="","",info_parties!A44)</f>
        <v/>
      </c>
      <c r="B44" s="99" t="str">
        <f>IF(A44="","",MID(info_weblinks!$C$3,32,3))</f>
        <v/>
      </c>
      <c r="C44" s="99" t="str">
        <f>IF(info_parties!G44="","",info_parties!G44)</f>
        <v/>
      </c>
      <c r="D44" s="99" t="str">
        <f>IF(info_parties!K44="","",info_parties!K44)</f>
        <v/>
      </c>
      <c r="E44" s="99" t="str">
        <f>IF(info_parties!H44="","",info_parties!H44)</f>
        <v/>
      </c>
      <c r="F44" s="172" t="str">
        <f t="shared" si="0"/>
        <v/>
      </c>
      <c r="G44" s="173" t="str">
        <f t="shared" si="1"/>
        <v/>
      </c>
      <c r="H44" s="174" t="str">
        <f t="shared" si="2"/>
        <v/>
      </c>
      <c r="I44" s="175" t="str">
        <f t="shared" si="3"/>
        <v/>
      </c>
      <c r="J44" s="176" t="str">
        <f>IF(ISERROR(VLOOKUP($A44,parlvotes_lh!$A$11:$ZZ$200,6,FALSE))=TRUE,"",IF(VLOOKUP($A44,parlvotes_lh!$A$11:$ZZ$200,6,FALSE)=0,"",VLOOKUP($A44,parlvotes_lh!$A$11:$ZZ$200,6,FALSE)))</f>
        <v/>
      </c>
      <c r="K44" s="176" t="str">
        <f>IF(ISERROR(VLOOKUP($A44,parlvotes_lh!$A$11:$ZZ$200,26,FALSE))=TRUE,"",IF(VLOOKUP($A44,parlvotes_lh!$A$11:$ZZ$200,26,FALSE)=0,"",VLOOKUP($A44,parlvotes_lh!$A$11:$ZZ$200,26,FALSE)))</f>
        <v/>
      </c>
      <c r="L44" s="176" t="str">
        <f>IF(ISERROR(VLOOKUP($A44,parlvotes_lh!$A$11:$ZZ$200,46,FALSE))=TRUE,"",IF(VLOOKUP($A44,parlvotes_lh!$A$11:$ZZ$200,46,FALSE)=0,"",VLOOKUP($A44,parlvotes_lh!$A$11:$ZZ$200,46,FALSE)))</f>
        <v/>
      </c>
      <c r="M44" s="176" t="str">
        <f>IF(ISERROR(VLOOKUP($A44,parlvotes_lh!$A$11:$ZZ$200,66,FALSE))=TRUE,"",IF(VLOOKUP($A44,parlvotes_lh!$A$11:$ZZ$200,66,FALSE)=0,"",VLOOKUP($A44,parlvotes_lh!$A$11:$ZZ$200,66,FALSE)))</f>
        <v/>
      </c>
      <c r="N44" s="176" t="str">
        <f>IF(ISERROR(VLOOKUP($A44,parlvotes_lh!$A$11:$ZZ$200,86,FALSE))=TRUE,"",IF(VLOOKUP($A44,parlvotes_lh!$A$11:$ZZ$200,86,FALSE)=0,"",VLOOKUP($A44,parlvotes_lh!$A$11:$ZZ$200,86,FALSE)))</f>
        <v/>
      </c>
      <c r="O44" s="176" t="str">
        <f>IF(ISERROR(VLOOKUP($A44,parlvotes_lh!$A$11:$ZZ$200,106,FALSE))=TRUE,"",IF(VLOOKUP($A44,parlvotes_lh!$A$11:$ZZ$200,106,FALSE)=0,"",VLOOKUP($A44,parlvotes_lh!$A$11:$ZZ$200,106,FALSE)))</f>
        <v/>
      </c>
      <c r="P44" s="176" t="str">
        <f>IF(ISERROR(VLOOKUP($A44,parlvotes_lh!$A$11:$ZZ$200,126,FALSE))=TRUE,"",IF(VLOOKUP($A44,parlvotes_lh!$A$11:$ZZ$200,126,FALSE)=0,"",VLOOKUP($A44,parlvotes_lh!$A$11:$ZZ$200,126,FALSE)))</f>
        <v/>
      </c>
      <c r="Q44" s="177" t="str">
        <f>IF(ISERROR(VLOOKUP($A44,parlvotes_lh!$A$11:$ZZ$200,146,FALSE))=TRUE,"",IF(VLOOKUP($A44,parlvotes_lh!$A$11:$ZZ$200,146,FALSE)=0,"",VLOOKUP($A44,parlvotes_lh!$A$11:$ZZ$200,146,FALSE)))</f>
        <v/>
      </c>
      <c r="R44" s="177" t="str">
        <f>IF(ISERROR(VLOOKUP($A44,parlvotes_lh!$A$11:$ZZ$200,166,FALSE))=TRUE,"",IF(VLOOKUP($A44,parlvotes_lh!$A$11:$ZZ$200,166,FALSE)=0,"",VLOOKUP($A44,parlvotes_lh!$A$11:$ZZ$200,166,FALSE)))</f>
        <v/>
      </c>
      <c r="S44" s="177" t="str">
        <f>IF(ISERROR(VLOOKUP($A44,parlvotes_lh!$A$11:$ZZ$200,186,FALSE))=TRUE,"",IF(VLOOKUP($A44,parlvotes_lh!$A$11:$ZZ$200,186,FALSE)=0,"",VLOOKUP($A44,parlvotes_lh!$A$11:$ZZ$200,186,FALSE)))</f>
        <v/>
      </c>
      <c r="T44" s="177" t="str">
        <f>IF(ISERROR(VLOOKUP($A44,parlvotes_lh!$A$11:$ZZ$200,206,FALSE))=TRUE,"",IF(VLOOKUP($A44,parlvotes_lh!$A$11:$ZZ$200,206,FALSE)=0,"",VLOOKUP($A44,parlvotes_lh!$A$11:$ZZ$200,206,FALSE)))</f>
        <v/>
      </c>
      <c r="U44" s="177" t="str">
        <f>IF(ISERROR(VLOOKUP($A44,parlvotes_lh!$A$11:$ZZ$200,226,FALSE))=TRUE,"",IF(VLOOKUP($A44,parlvotes_lh!$A$11:$ZZ$200,226,FALSE)=0,"",VLOOKUP($A44,parlvotes_lh!$A$11:$ZZ$200,226,FALSE)))</f>
        <v/>
      </c>
      <c r="V44" s="177" t="str">
        <f>IF(ISERROR(VLOOKUP($A44,parlvotes_lh!$A$11:$ZZ$200,246,FALSE))=TRUE,"",IF(VLOOKUP($A44,parlvotes_lh!$A$11:$ZZ$200,246,FALSE)=0,"",VLOOKUP($A44,parlvotes_lh!$A$11:$ZZ$200,246,FALSE)))</f>
        <v/>
      </c>
      <c r="W44" s="177" t="str">
        <f>IF(ISERROR(VLOOKUP($A44,parlvotes_lh!$A$11:$ZZ$200,266,FALSE))=TRUE,"",IF(VLOOKUP($A44,parlvotes_lh!$A$11:$ZZ$200,266,FALSE)=0,"",VLOOKUP($A44,parlvotes_lh!$A$11:$ZZ$200,266,FALSE)))</f>
        <v/>
      </c>
      <c r="X44" s="177" t="str">
        <f>IF(ISERROR(VLOOKUP($A44,parlvotes_lh!$A$11:$ZZ$200,286,FALSE))=TRUE,"",IF(VLOOKUP($A44,parlvotes_lh!$A$11:$ZZ$200,286,FALSE)=0,"",VLOOKUP($A44,parlvotes_lh!$A$11:$ZZ$200,286,FALSE)))</f>
        <v/>
      </c>
      <c r="Y44" s="177" t="str">
        <f>IF(ISERROR(VLOOKUP($A44,parlvotes_lh!$A$11:$ZZ$200,306,FALSE))=TRUE,"",IF(VLOOKUP($A44,parlvotes_lh!$A$11:$ZZ$200,306,FALSE)=0,"",VLOOKUP($A44,parlvotes_lh!$A$11:$ZZ$200,306,FALSE)))</f>
        <v/>
      </c>
      <c r="Z44" s="177" t="str">
        <f>IF(ISERROR(VLOOKUP($A44,parlvotes_lh!$A$11:$ZZ$200,326,FALSE))=TRUE,"",IF(VLOOKUP($A44,parlvotes_lh!$A$11:$ZZ$200,326,FALSE)=0,"",VLOOKUP($A44,parlvotes_lh!$A$11:$ZZ$200,326,FALSE)))</f>
        <v/>
      </c>
      <c r="AA44" s="177" t="str">
        <f>IF(ISERROR(VLOOKUP($A44,parlvotes_lh!$A$11:$ZZ$200,346,FALSE))=TRUE,"",IF(VLOOKUP($A44,parlvotes_lh!$A$11:$ZZ$200,346,FALSE)=0,"",VLOOKUP($A44,parlvotes_lh!$A$11:$ZZ$200,346,FALSE)))</f>
        <v/>
      </c>
      <c r="AB44" s="177" t="str">
        <f>IF(ISERROR(VLOOKUP($A44,parlvotes_lh!$A$11:$ZZ$200,366,FALSE))=TRUE,"",IF(VLOOKUP($A44,parlvotes_lh!$A$11:$ZZ$200,366,FALSE)=0,"",VLOOKUP($A44,parlvotes_lh!$A$11:$ZZ$200,366,FALSE)))</f>
        <v/>
      </c>
      <c r="AC44" s="177" t="str">
        <f>IF(ISERROR(VLOOKUP($A44,parlvotes_lh!$A$11:$ZZ$200,386,FALSE))=TRUE,"",IF(VLOOKUP($A44,parlvotes_lh!$A$11:$ZZ$200,386,FALSE)=0,"",VLOOKUP($A44,parlvotes_lh!$A$11:$ZZ$200,386,FALSE)))</f>
        <v/>
      </c>
    </row>
    <row r="45" spans="1:29" ht="13.5" customHeight="1" x14ac:dyDescent="0.25">
      <c r="A45" s="171" t="str">
        <f>IF(info_parties!A45="","",info_parties!A45)</f>
        <v/>
      </c>
      <c r="B45" s="99" t="str">
        <f>IF(A45="","",MID(info_weblinks!$C$3,32,3))</f>
        <v/>
      </c>
      <c r="C45" s="99" t="str">
        <f>IF(info_parties!G45="","",info_parties!G45)</f>
        <v/>
      </c>
      <c r="D45" s="99" t="str">
        <f>IF(info_parties!K45="","",info_parties!K45)</f>
        <v/>
      </c>
      <c r="E45" s="99" t="str">
        <f>IF(info_parties!H45="","",info_parties!H45)</f>
        <v/>
      </c>
      <c r="F45" s="172" t="str">
        <f t="shared" si="0"/>
        <v/>
      </c>
      <c r="G45" s="173" t="str">
        <f t="shared" si="1"/>
        <v/>
      </c>
      <c r="H45" s="174" t="str">
        <f t="shared" si="2"/>
        <v/>
      </c>
      <c r="I45" s="175" t="str">
        <f t="shared" si="3"/>
        <v/>
      </c>
      <c r="J45" s="176" t="str">
        <f>IF(ISERROR(VLOOKUP($A45,parlvotes_lh!$A$11:$ZZ$200,6,FALSE))=TRUE,"",IF(VLOOKUP($A45,parlvotes_lh!$A$11:$ZZ$200,6,FALSE)=0,"",VLOOKUP($A45,parlvotes_lh!$A$11:$ZZ$200,6,FALSE)))</f>
        <v/>
      </c>
      <c r="K45" s="176" t="str">
        <f>IF(ISERROR(VLOOKUP($A45,parlvotes_lh!$A$11:$ZZ$200,26,FALSE))=TRUE,"",IF(VLOOKUP($A45,parlvotes_lh!$A$11:$ZZ$200,26,FALSE)=0,"",VLOOKUP($A45,parlvotes_lh!$A$11:$ZZ$200,26,FALSE)))</f>
        <v/>
      </c>
      <c r="L45" s="176" t="str">
        <f>IF(ISERROR(VLOOKUP($A45,parlvotes_lh!$A$11:$ZZ$200,46,FALSE))=TRUE,"",IF(VLOOKUP($A45,parlvotes_lh!$A$11:$ZZ$200,46,FALSE)=0,"",VLOOKUP($A45,parlvotes_lh!$A$11:$ZZ$200,46,FALSE)))</f>
        <v/>
      </c>
      <c r="M45" s="176" t="str">
        <f>IF(ISERROR(VLOOKUP($A45,parlvotes_lh!$A$11:$ZZ$200,66,FALSE))=TRUE,"",IF(VLOOKUP($A45,parlvotes_lh!$A$11:$ZZ$200,66,FALSE)=0,"",VLOOKUP($A45,parlvotes_lh!$A$11:$ZZ$200,66,FALSE)))</f>
        <v/>
      </c>
      <c r="N45" s="176" t="str">
        <f>IF(ISERROR(VLOOKUP($A45,parlvotes_lh!$A$11:$ZZ$200,86,FALSE))=TRUE,"",IF(VLOOKUP($A45,parlvotes_lh!$A$11:$ZZ$200,86,FALSE)=0,"",VLOOKUP($A45,parlvotes_lh!$A$11:$ZZ$200,86,FALSE)))</f>
        <v/>
      </c>
      <c r="O45" s="176" t="str">
        <f>IF(ISERROR(VLOOKUP($A45,parlvotes_lh!$A$11:$ZZ$200,106,FALSE))=TRUE,"",IF(VLOOKUP($A45,parlvotes_lh!$A$11:$ZZ$200,106,FALSE)=0,"",VLOOKUP($A45,parlvotes_lh!$A$11:$ZZ$200,106,FALSE)))</f>
        <v/>
      </c>
      <c r="P45" s="176" t="str">
        <f>IF(ISERROR(VLOOKUP($A45,parlvotes_lh!$A$11:$ZZ$200,126,FALSE))=TRUE,"",IF(VLOOKUP($A45,parlvotes_lh!$A$11:$ZZ$200,126,FALSE)=0,"",VLOOKUP($A45,parlvotes_lh!$A$11:$ZZ$200,126,FALSE)))</f>
        <v/>
      </c>
      <c r="Q45" s="177" t="str">
        <f>IF(ISERROR(VLOOKUP($A45,parlvotes_lh!$A$11:$ZZ$200,146,FALSE))=TRUE,"",IF(VLOOKUP($A45,parlvotes_lh!$A$11:$ZZ$200,146,FALSE)=0,"",VLOOKUP($A45,parlvotes_lh!$A$11:$ZZ$200,146,FALSE)))</f>
        <v/>
      </c>
      <c r="R45" s="177" t="str">
        <f>IF(ISERROR(VLOOKUP($A45,parlvotes_lh!$A$11:$ZZ$200,166,FALSE))=TRUE,"",IF(VLOOKUP($A45,parlvotes_lh!$A$11:$ZZ$200,166,FALSE)=0,"",VLOOKUP($A45,parlvotes_lh!$A$11:$ZZ$200,166,FALSE)))</f>
        <v/>
      </c>
      <c r="S45" s="177" t="str">
        <f>IF(ISERROR(VLOOKUP($A45,parlvotes_lh!$A$11:$ZZ$200,186,FALSE))=TRUE,"",IF(VLOOKUP($A45,parlvotes_lh!$A$11:$ZZ$200,186,FALSE)=0,"",VLOOKUP($A45,parlvotes_lh!$A$11:$ZZ$200,186,FALSE)))</f>
        <v/>
      </c>
      <c r="T45" s="177" t="str">
        <f>IF(ISERROR(VLOOKUP($A45,parlvotes_lh!$A$11:$ZZ$200,206,FALSE))=TRUE,"",IF(VLOOKUP($A45,parlvotes_lh!$A$11:$ZZ$200,206,FALSE)=0,"",VLOOKUP($A45,parlvotes_lh!$A$11:$ZZ$200,206,FALSE)))</f>
        <v/>
      </c>
      <c r="U45" s="177" t="str">
        <f>IF(ISERROR(VLOOKUP($A45,parlvotes_lh!$A$11:$ZZ$200,226,FALSE))=TRUE,"",IF(VLOOKUP($A45,parlvotes_lh!$A$11:$ZZ$200,226,FALSE)=0,"",VLOOKUP($A45,parlvotes_lh!$A$11:$ZZ$200,226,FALSE)))</f>
        <v/>
      </c>
      <c r="V45" s="177" t="str">
        <f>IF(ISERROR(VLOOKUP($A45,parlvotes_lh!$A$11:$ZZ$200,246,FALSE))=TRUE,"",IF(VLOOKUP($A45,parlvotes_lh!$A$11:$ZZ$200,246,FALSE)=0,"",VLOOKUP($A45,parlvotes_lh!$A$11:$ZZ$200,246,FALSE)))</f>
        <v/>
      </c>
      <c r="W45" s="177" t="str">
        <f>IF(ISERROR(VLOOKUP($A45,parlvotes_lh!$A$11:$ZZ$200,266,FALSE))=TRUE,"",IF(VLOOKUP($A45,parlvotes_lh!$A$11:$ZZ$200,266,FALSE)=0,"",VLOOKUP($A45,parlvotes_lh!$A$11:$ZZ$200,266,FALSE)))</f>
        <v/>
      </c>
      <c r="X45" s="177" t="str">
        <f>IF(ISERROR(VLOOKUP($A45,parlvotes_lh!$A$11:$ZZ$200,286,FALSE))=TRUE,"",IF(VLOOKUP($A45,parlvotes_lh!$A$11:$ZZ$200,286,FALSE)=0,"",VLOOKUP($A45,parlvotes_lh!$A$11:$ZZ$200,286,FALSE)))</f>
        <v/>
      </c>
      <c r="Y45" s="177" t="str">
        <f>IF(ISERROR(VLOOKUP($A45,parlvotes_lh!$A$11:$ZZ$200,306,FALSE))=TRUE,"",IF(VLOOKUP($A45,parlvotes_lh!$A$11:$ZZ$200,306,FALSE)=0,"",VLOOKUP($A45,parlvotes_lh!$A$11:$ZZ$200,306,FALSE)))</f>
        <v/>
      </c>
      <c r="Z45" s="177" t="str">
        <f>IF(ISERROR(VLOOKUP($A45,parlvotes_lh!$A$11:$ZZ$200,326,FALSE))=TRUE,"",IF(VLOOKUP($A45,parlvotes_lh!$A$11:$ZZ$200,326,FALSE)=0,"",VLOOKUP($A45,parlvotes_lh!$A$11:$ZZ$200,326,FALSE)))</f>
        <v/>
      </c>
      <c r="AA45" s="177" t="str">
        <f>IF(ISERROR(VLOOKUP($A45,parlvotes_lh!$A$11:$ZZ$200,346,FALSE))=TRUE,"",IF(VLOOKUP($A45,parlvotes_lh!$A$11:$ZZ$200,346,FALSE)=0,"",VLOOKUP($A45,parlvotes_lh!$A$11:$ZZ$200,346,FALSE)))</f>
        <v/>
      </c>
      <c r="AB45" s="177" t="str">
        <f>IF(ISERROR(VLOOKUP($A45,parlvotes_lh!$A$11:$ZZ$200,366,FALSE))=TRUE,"",IF(VLOOKUP($A45,parlvotes_lh!$A$11:$ZZ$200,366,FALSE)=0,"",VLOOKUP($A45,parlvotes_lh!$A$11:$ZZ$200,366,FALSE)))</f>
        <v/>
      </c>
      <c r="AC45" s="177" t="str">
        <f>IF(ISERROR(VLOOKUP($A45,parlvotes_lh!$A$11:$ZZ$200,386,FALSE))=TRUE,"",IF(VLOOKUP($A45,parlvotes_lh!$A$11:$ZZ$200,386,FALSE)=0,"",VLOOKUP($A45,parlvotes_lh!$A$11:$ZZ$200,386,FALSE)))</f>
        <v/>
      </c>
    </row>
    <row r="46" spans="1:29" ht="13.5" customHeight="1" x14ac:dyDescent="0.25">
      <c r="A46" s="171" t="str">
        <f>IF(info_parties!A46="","",info_parties!A46)</f>
        <v/>
      </c>
      <c r="B46" s="99" t="str">
        <f>IF(A46="","",MID(info_weblinks!$C$3,32,3))</f>
        <v/>
      </c>
      <c r="C46" s="99" t="str">
        <f>IF(info_parties!G46="","",info_parties!G46)</f>
        <v/>
      </c>
      <c r="D46" s="99" t="str">
        <f>IF(info_parties!K46="","",info_parties!K46)</f>
        <v/>
      </c>
      <c r="E46" s="99" t="str">
        <f>IF(info_parties!H46="","",info_parties!H46)</f>
        <v/>
      </c>
      <c r="F46" s="172" t="str">
        <f t="shared" si="0"/>
        <v/>
      </c>
      <c r="G46" s="173" t="str">
        <f t="shared" si="1"/>
        <v/>
      </c>
      <c r="H46" s="174" t="str">
        <f t="shared" si="2"/>
        <v/>
      </c>
      <c r="I46" s="175" t="str">
        <f t="shared" si="3"/>
        <v/>
      </c>
      <c r="J46" s="176" t="str">
        <f>IF(ISERROR(VLOOKUP($A46,parlvotes_lh!$A$11:$ZZ$200,6,FALSE))=TRUE,"",IF(VLOOKUP($A46,parlvotes_lh!$A$11:$ZZ$200,6,FALSE)=0,"",VLOOKUP($A46,parlvotes_lh!$A$11:$ZZ$200,6,FALSE)))</f>
        <v/>
      </c>
      <c r="K46" s="176" t="str">
        <f>IF(ISERROR(VLOOKUP($A46,parlvotes_lh!$A$11:$ZZ$200,26,FALSE))=TRUE,"",IF(VLOOKUP($A46,parlvotes_lh!$A$11:$ZZ$200,26,FALSE)=0,"",VLOOKUP($A46,parlvotes_lh!$A$11:$ZZ$200,26,FALSE)))</f>
        <v/>
      </c>
      <c r="L46" s="176" t="str">
        <f>IF(ISERROR(VLOOKUP($A46,parlvotes_lh!$A$11:$ZZ$200,46,FALSE))=TRUE,"",IF(VLOOKUP($A46,parlvotes_lh!$A$11:$ZZ$200,46,FALSE)=0,"",VLOOKUP($A46,parlvotes_lh!$A$11:$ZZ$200,46,FALSE)))</f>
        <v/>
      </c>
      <c r="M46" s="176" t="str">
        <f>IF(ISERROR(VLOOKUP($A46,parlvotes_lh!$A$11:$ZZ$200,66,FALSE))=TRUE,"",IF(VLOOKUP($A46,parlvotes_lh!$A$11:$ZZ$200,66,FALSE)=0,"",VLOOKUP($A46,parlvotes_lh!$A$11:$ZZ$200,66,FALSE)))</f>
        <v/>
      </c>
      <c r="N46" s="176" t="str">
        <f>IF(ISERROR(VLOOKUP($A46,parlvotes_lh!$A$11:$ZZ$200,86,FALSE))=TRUE,"",IF(VLOOKUP($A46,parlvotes_lh!$A$11:$ZZ$200,86,FALSE)=0,"",VLOOKUP($A46,parlvotes_lh!$A$11:$ZZ$200,86,FALSE)))</f>
        <v/>
      </c>
      <c r="O46" s="176" t="str">
        <f>IF(ISERROR(VLOOKUP($A46,parlvotes_lh!$A$11:$ZZ$200,106,FALSE))=TRUE,"",IF(VLOOKUP($A46,parlvotes_lh!$A$11:$ZZ$200,106,FALSE)=0,"",VLOOKUP($A46,parlvotes_lh!$A$11:$ZZ$200,106,FALSE)))</f>
        <v/>
      </c>
      <c r="P46" s="176" t="str">
        <f>IF(ISERROR(VLOOKUP($A46,parlvotes_lh!$A$11:$ZZ$200,126,FALSE))=TRUE,"",IF(VLOOKUP($A46,parlvotes_lh!$A$11:$ZZ$200,126,FALSE)=0,"",VLOOKUP($A46,parlvotes_lh!$A$11:$ZZ$200,126,FALSE)))</f>
        <v/>
      </c>
      <c r="Q46" s="177" t="str">
        <f>IF(ISERROR(VLOOKUP($A46,parlvotes_lh!$A$11:$ZZ$200,146,FALSE))=TRUE,"",IF(VLOOKUP($A46,parlvotes_lh!$A$11:$ZZ$200,146,FALSE)=0,"",VLOOKUP($A46,parlvotes_lh!$A$11:$ZZ$200,146,FALSE)))</f>
        <v/>
      </c>
      <c r="R46" s="177" t="str">
        <f>IF(ISERROR(VLOOKUP($A46,parlvotes_lh!$A$11:$ZZ$200,166,FALSE))=TRUE,"",IF(VLOOKUP($A46,parlvotes_lh!$A$11:$ZZ$200,166,FALSE)=0,"",VLOOKUP($A46,parlvotes_lh!$A$11:$ZZ$200,166,FALSE)))</f>
        <v/>
      </c>
      <c r="S46" s="177" t="str">
        <f>IF(ISERROR(VLOOKUP($A46,parlvotes_lh!$A$11:$ZZ$200,186,FALSE))=TRUE,"",IF(VLOOKUP($A46,parlvotes_lh!$A$11:$ZZ$200,186,FALSE)=0,"",VLOOKUP($A46,parlvotes_lh!$A$11:$ZZ$200,186,FALSE)))</f>
        <v/>
      </c>
      <c r="T46" s="177" t="str">
        <f>IF(ISERROR(VLOOKUP($A46,parlvotes_lh!$A$11:$ZZ$200,206,FALSE))=TRUE,"",IF(VLOOKUP($A46,parlvotes_lh!$A$11:$ZZ$200,206,FALSE)=0,"",VLOOKUP($A46,parlvotes_lh!$A$11:$ZZ$200,206,FALSE)))</f>
        <v/>
      </c>
      <c r="U46" s="177" t="str">
        <f>IF(ISERROR(VLOOKUP($A46,parlvotes_lh!$A$11:$ZZ$200,226,FALSE))=TRUE,"",IF(VLOOKUP($A46,parlvotes_lh!$A$11:$ZZ$200,226,FALSE)=0,"",VLOOKUP($A46,parlvotes_lh!$A$11:$ZZ$200,226,FALSE)))</f>
        <v/>
      </c>
      <c r="V46" s="177" t="str">
        <f>IF(ISERROR(VLOOKUP($A46,parlvotes_lh!$A$11:$ZZ$200,246,FALSE))=TRUE,"",IF(VLOOKUP($A46,parlvotes_lh!$A$11:$ZZ$200,246,FALSE)=0,"",VLOOKUP($A46,parlvotes_lh!$A$11:$ZZ$200,246,FALSE)))</f>
        <v/>
      </c>
      <c r="W46" s="177" t="str">
        <f>IF(ISERROR(VLOOKUP($A46,parlvotes_lh!$A$11:$ZZ$200,266,FALSE))=TRUE,"",IF(VLOOKUP($A46,parlvotes_lh!$A$11:$ZZ$200,266,FALSE)=0,"",VLOOKUP($A46,parlvotes_lh!$A$11:$ZZ$200,266,FALSE)))</f>
        <v/>
      </c>
      <c r="X46" s="177" t="str">
        <f>IF(ISERROR(VLOOKUP($A46,parlvotes_lh!$A$11:$ZZ$200,286,FALSE))=TRUE,"",IF(VLOOKUP($A46,parlvotes_lh!$A$11:$ZZ$200,286,FALSE)=0,"",VLOOKUP($A46,parlvotes_lh!$A$11:$ZZ$200,286,FALSE)))</f>
        <v/>
      </c>
      <c r="Y46" s="177" t="str">
        <f>IF(ISERROR(VLOOKUP($A46,parlvotes_lh!$A$11:$ZZ$200,306,FALSE))=TRUE,"",IF(VLOOKUP($A46,parlvotes_lh!$A$11:$ZZ$200,306,FALSE)=0,"",VLOOKUP($A46,parlvotes_lh!$A$11:$ZZ$200,306,FALSE)))</f>
        <v/>
      </c>
      <c r="Z46" s="177" t="str">
        <f>IF(ISERROR(VLOOKUP($A46,parlvotes_lh!$A$11:$ZZ$200,326,FALSE))=TRUE,"",IF(VLOOKUP($A46,parlvotes_lh!$A$11:$ZZ$200,326,FALSE)=0,"",VLOOKUP($A46,parlvotes_lh!$A$11:$ZZ$200,326,FALSE)))</f>
        <v/>
      </c>
      <c r="AA46" s="177" t="str">
        <f>IF(ISERROR(VLOOKUP($A46,parlvotes_lh!$A$11:$ZZ$200,346,FALSE))=TRUE,"",IF(VLOOKUP($A46,parlvotes_lh!$A$11:$ZZ$200,346,FALSE)=0,"",VLOOKUP($A46,parlvotes_lh!$A$11:$ZZ$200,346,FALSE)))</f>
        <v/>
      </c>
      <c r="AB46" s="177" t="str">
        <f>IF(ISERROR(VLOOKUP($A46,parlvotes_lh!$A$11:$ZZ$200,366,FALSE))=TRUE,"",IF(VLOOKUP($A46,parlvotes_lh!$A$11:$ZZ$200,366,FALSE)=0,"",VLOOKUP($A46,parlvotes_lh!$A$11:$ZZ$200,366,FALSE)))</f>
        <v/>
      </c>
      <c r="AC46" s="177" t="str">
        <f>IF(ISERROR(VLOOKUP($A46,parlvotes_lh!$A$11:$ZZ$200,386,FALSE))=TRUE,"",IF(VLOOKUP($A46,parlvotes_lh!$A$11:$ZZ$200,386,FALSE)=0,"",VLOOKUP($A46,parlvotes_lh!$A$11:$ZZ$200,386,FALSE)))</f>
        <v/>
      </c>
    </row>
    <row r="47" spans="1:29" ht="13.5" customHeight="1" x14ac:dyDescent="0.25">
      <c r="A47" s="171" t="str">
        <f>IF(info_parties!A47="","",info_parties!A47)</f>
        <v/>
      </c>
      <c r="B47" s="99" t="str">
        <f>IF(A47="","",MID(info_weblinks!$C$3,32,3))</f>
        <v/>
      </c>
      <c r="C47" s="99" t="str">
        <f>IF(info_parties!G47="","",info_parties!G47)</f>
        <v/>
      </c>
      <c r="D47" s="99" t="str">
        <f>IF(info_parties!K47="","",info_parties!K47)</f>
        <v/>
      </c>
      <c r="E47" s="99" t="str">
        <f>IF(info_parties!H47="","",info_parties!H47)</f>
        <v/>
      </c>
      <c r="F47" s="172" t="str">
        <f t="shared" si="0"/>
        <v/>
      </c>
      <c r="G47" s="173" t="str">
        <f t="shared" si="1"/>
        <v/>
      </c>
      <c r="H47" s="174" t="str">
        <f t="shared" si="2"/>
        <v/>
      </c>
      <c r="I47" s="175" t="str">
        <f t="shared" si="3"/>
        <v/>
      </c>
      <c r="J47" s="176" t="str">
        <f>IF(ISERROR(VLOOKUP($A47,parlvotes_lh!$A$11:$ZZ$200,6,FALSE))=TRUE,"",IF(VLOOKUP($A47,parlvotes_lh!$A$11:$ZZ$200,6,FALSE)=0,"",VLOOKUP($A47,parlvotes_lh!$A$11:$ZZ$200,6,FALSE)))</f>
        <v/>
      </c>
      <c r="K47" s="176" t="str">
        <f>IF(ISERROR(VLOOKUP($A47,parlvotes_lh!$A$11:$ZZ$200,26,FALSE))=TRUE,"",IF(VLOOKUP($A47,parlvotes_lh!$A$11:$ZZ$200,26,FALSE)=0,"",VLOOKUP($A47,parlvotes_lh!$A$11:$ZZ$200,26,FALSE)))</f>
        <v/>
      </c>
      <c r="L47" s="176" t="str">
        <f>IF(ISERROR(VLOOKUP($A47,parlvotes_lh!$A$11:$ZZ$200,46,FALSE))=TRUE,"",IF(VLOOKUP($A47,parlvotes_lh!$A$11:$ZZ$200,46,FALSE)=0,"",VLOOKUP($A47,parlvotes_lh!$A$11:$ZZ$200,46,FALSE)))</f>
        <v/>
      </c>
      <c r="M47" s="176" t="str">
        <f>IF(ISERROR(VLOOKUP($A47,parlvotes_lh!$A$11:$ZZ$200,66,FALSE))=TRUE,"",IF(VLOOKUP($A47,parlvotes_lh!$A$11:$ZZ$200,66,FALSE)=0,"",VLOOKUP($A47,parlvotes_lh!$A$11:$ZZ$200,66,FALSE)))</f>
        <v/>
      </c>
      <c r="N47" s="176" t="str">
        <f>IF(ISERROR(VLOOKUP($A47,parlvotes_lh!$A$11:$ZZ$200,86,FALSE))=TRUE,"",IF(VLOOKUP($A47,parlvotes_lh!$A$11:$ZZ$200,86,FALSE)=0,"",VLOOKUP($A47,parlvotes_lh!$A$11:$ZZ$200,86,FALSE)))</f>
        <v/>
      </c>
      <c r="O47" s="176" t="str">
        <f>IF(ISERROR(VLOOKUP($A47,parlvotes_lh!$A$11:$ZZ$200,106,FALSE))=TRUE,"",IF(VLOOKUP($A47,parlvotes_lh!$A$11:$ZZ$200,106,FALSE)=0,"",VLOOKUP($A47,parlvotes_lh!$A$11:$ZZ$200,106,FALSE)))</f>
        <v/>
      </c>
      <c r="P47" s="176" t="str">
        <f>IF(ISERROR(VLOOKUP($A47,parlvotes_lh!$A$11:$ZZ$200,126,FALSE))=TRUE,"",IF(VLOOKUP($A47,parlvotes_lh!$A$11:$ZZ$200,126,FALSE)=0,"",VLOOKUP($A47,parlvotes_lh!$A$11:$ZZ$200,126,FALSE)))</f>
        <v/>
      </c>
      <c r="Q47" s="177" t="str">
        <f>IF(ISERROR(VLOOKUP($A47,parlvotes_lh!$A$11:$ZZ$200,146,FALSE))=TRUE,"",IF(VLOOKUP($A47,parlvotes_lh!$A$11:$ZZ$200,146,FALSE)=0,"",VLOOKUP($A47,parlvotes_lh!$A$11:$ZZ$200,146,FALSE)))</f>
        <v/>
      </c>
      <c r="R47" s="177" t="str">
        <f>IF(ISERROR(VLOOKUP($A47,parlvotes_lh!$A$11:$ZZ$200,166,FALSE))=TRUE,"",IF(VLOOKUP($A47,parlvotes_lh!$A$11:$ZZ$200,166,FALSE)=0,"",VLOOKUP($A47,parlvotes_lh!$A$11:$ZZ$200,166,FALSE)))</f>
        <v/>
      </c>
      <c r="S47" s="177" t="str">
        <f>IF(ISERROR(VLOOKUP($A47,parlvotes_lh!$A$11:$ZZ$200,186,FALSE))=TRUE,"",IF(VLOOKUP($A47,parlvotes_lh!$A$11:$ZZ$200,186,FALSE)=0,"",VLOOKUP($A47,parlvotes_lh!$A$11:$ZZ$200,186,FALSE)))</f>
        <v/>
      </c>
      <c r="T47" s="177" t="str">
        <f>IF(ISERROR(VLOOKUP($A47,parlvotes_lh!$A$11:$ZZ$200,206,FALSE))=TRUE,"",IF(VLOOKUP($A47,parlvotes_lh!$A$11:$ZZ$200,206,FALSE)=0,"",VLOOKUP($A47,parlvotes_lh!$A$11:$ZZ$200,206,FALSE)))</f>
        <v/>
      </c>
      <c r="U47" s="177" t="str">
        <f>IF(ISERROR(VLOOKUP($A47,parlvotes_lh!$A$11:$ZZ$200,226,FALSE))=TRUE,"",IF(VLOOKUP($A47,parlvotes_lh!$A$11:$ZZ$200,226,FALSE)=0,"",VLOOKUP($A47,parlvotes_lh!$A$11:$ZZ$200,226,FALSE)))</f>
        <v/>
      </c>
      <c r="V47" s="177" t="str">
        <f>IF(ISERROR(VLOOKUP($A47,parlvotes_lh!$A$11:$ZZ$200,246,FALSE))=TRUE,"",IF(VLOOKUP($A47,parlvotes_lh!$A$11:$ZZ$200,246,FALSE)=0,"",VLOOKUP($A47,parlvotes_lh!$A$11:$ZZ$200,246,FALSE)))</f>
        <v/>
      </c>
      <c r="W47" s="177" t="str">
        <f>IF(ISERROR(VLOOKUP($A47,parlvotes_lh!$A$11:$ZZ$200,266,FALSE))=TRUE,"",IF(VLOOKUP($A47,parlvotes_lh!$A$11:$ZZ$200,266,FALSE)=0,"",VLOOKUP($A47,parlvotes_lh!$A$11:$ZZ$200,266,FALSE)))</f>
        <v/>
      </c>
      <c r="X47" s="177" t="str">
        <f>IF(ISERROR(VLOOKUP($A47,parlvotes_lh!$A$11:$ZZ$200,286,FALSE))=TRUE,"",IF(VLOOKUP($A47,parlvotes_lh!$A$11:$ZZ$200,286,FALSE)=0,"",VLOOKUP($A47,parlvotes_lh!$A$11:$ZZ$200,286,FALSE)))</f>
        <v/>
      </c>
      <c r="Y47" s="177" t="str">
        <f>IF(ISERROR(VLOOKUP($A47,parlvotes_lh!$A$11:$ZZ$200,306,FALSE))=TRUE,"",IF(VLOOKUP($A47,parlvotes_lh!$A$11:$ZZ$200,306,FALSE)=0,"",VLOOKUP($A47,parlvotes_lh!$A$11:$ZZ$200,306,FALSE)))</f>
        <v/>
      </c>
      <c r="Z47" s="177" t="str">
        <f>IF(ISERROR(VLOOKUP($A47,parlvotes_lh!$A$11:$ZZ$200,326,FALSE))=TRUE,"",IF(VLOOKUP($A47,parlvotes_lh!$A$11:$ZZ$200,326,FALSE)=0,"",VLOOKUP($A47,parlvotes_lh!$A$11:$ZZ$200,326,FALSE)))</f>
        <v/>
      </c>
      <c r="AA47" s="177" t="str">
        <f>IF(ISERROR(VLOOKUP($A47,parlvotes_lh!$A$11:$ZZ$200,346,FALSE))=TRUE,"",IF(VLOOKUP($A47,parlvotes_lh!$A$11:$ZZ$200,346,FALSE)=0,"",VLOOKUP($A47,parlvotes_lh!$A$11:$ZZ$200,346,FALSE)))</f>
        <v/>
      </c>
      <c r="AB47" s="177" t="str">
        <f>IF(ISERROR(VLOOKUP($A47,parlvotes_lh!$A$11:$ZZ$200,366,FALSE))=TRUE,"",IF(VLOOKUP($A47,parlvotes_lh!$A$11:$ZZ$200,366,FALSE)=0,"",VLOOKUP($A47,parlvotes_lh!$A$11:$ZZ$200,366,FALSE)))</f>
        <v/>
      </c>
      <c r="AC47" s="177" t="str">
        <f>IF(ISERROR(VLOOKUP($A47,parlvotes_lh!$A$11:$ZZ$200,386,FALSE))=TRUE,"",IF(VLOOKUP($A47,parlvotes_lh!$A$11:$ZZ$200,386,FALSE)=0,"",VLOOKUP($A47,parlvotes_lh!$A$11:$ZZ$200,386,FALSE)))</f>
        <v/>
      </c>
    </row>
    <row r="48" spans="1:29" ht="13.5" customHeight="1" x14ac:dyDescent="0.25">
      <c r="A48" s="171" t="str">
        <f>IF(info_parties!A48="","",info_parties!A48)</f>
        <v/>
      </c>
      <c r="B48" s="99" t="str">
        <f>IF(A48="","",MID(info_weblinks!$C$3,32,3))</f>
        <v/>
      </c>
      <c r="C48" s="99" t="str">
        <f>IF(info_parties!G48="","",info_parties!G48)</f>
        <v/>
      </c>
      <c r="D48" s="99" t="str">
        <f>IF(info_parties!K48="","",info_parties!K48)</f>
        <v/>
      </c>
      <c r="E48" s="99" t="str">
        <f>IF(info_parties!H48="","",info_parties!H48)</f>
        <v/>
      </c>
      <c r="F48" s="172" t="str">
        <f t="shared" si="0"/>
        <v/>
      </c>
      <c r="G48" s="173" t="str">
        <f t="shared" si="1"/>
        <v/>
      </c>
      <c r="H48" s="174" t="str">
        <f t="shared" si="2"/>
        <v/>
      </c>
      <c r="I48" s="175" t="str">
        <f t="shared" si="3"/>
        <v/>
      </c>
      <c r="J48" s="176" t="str">
        <f>IF(ISERROR(VLOOKUP($A48,parlvotes_lh!$A$11:$ZZ$200,6,FALSE))=TRUE,"",IF(VLOOKUP($A48,parlvotes_lh!$A$11:$ZZ$200,6,FALSE)=0,"",VLOOKUP($A48,parlvotes_lh!$A$11:$ZZ$200,6,FALSE)))</f>
        <v/>
      </c>
      <c r="K48" s="176" t="str">
        <f>IF(ISERROR(VLOOKUP($A48,parlvotes_lh!$A$11:$ZZ$200,26,FALSE))=TRUE,"",IF(VLOOKUP($A48,parlvotes_lh!$A$11:$ZZ$200,26,FALSE)=0,"",VLOOKUP($A48,parlvotes_lh!$A$11:$ZZ$200,26,FALSE)))</f>
        <v/>
      </c>
      <c r="L48" s="176" t="str">
        <f>IF(ISERROR(VLOOKUP($A48,parlvotes_lh!$A$11:$ZZ$200,46,FALSE))=TRUE,"",IF(VLOOKUP($A48,parlvotes_lh!$A$11:$ZZ$200,46,FALSE)=0,"",VLOOKUP($A48,parlvotes_lh!$A$11:$ZZ$200,46,FALSE)))</f>
        <v/>
      </c>
      <c r="M48" s="176" t="str">
        <f>IF(ISERROR(VLOOKUP($A48,parlvotes_lh!$A$11:$ZZ$200,66,FALSE))=TRUE,"",IF(VLOOKUP($A48,parlvotes_lh!$A$11:$ZZ$200,66,FALSE)=0,"",VLOOKUP($A48,parlvotes_lh!$A$11:$ZZ$200,66,FALSE)))</f>
        <v/>
      </c>
      <c r="N48" s="176" t="str">
        <f>IF(ISERROR(VLOOKUP($A48,parlvotes_lh!$A$11:$ZZ$200,86,FALSE))=TRUE,"",IF(VLOOKUP($A48,parlvotes_lh!$A$11:$ZZ$200,86,FALSE)=0,"",VLOOKUP($A48,parlvotes_lh!$A$11:$ZZ$200,86,FALSE)))</f>
        <v/>
      </c>
      <c r="O48" s="176" t="str">
        <f>IF(ISERROR(VLOOKUP($A48,parlvotes_lh!$A$11:$ZZ$200,106,FALSE))=TRUE,"",IF(VLOOKUP($A48,parlvotes_lh!$A$11:$ZZ$200,106,FALSE)=0,"",VLOOKUP($A48,parlvotes_lh!$A$11:$ZZ$200,106,FALSE)))</f>
        <v/>
      </c>
      <c r="P48" s="176" t="str">
        <f>IF(ISERROR(VLOOKUP($A48,parlvotes_lh!$A$11:$ZZ$200,126,FALSE))=TRUE,"",IF(VLOOKUP($A48,parlvotes_lh!$A$11:$ZZ$200,126,FALSE)=0,"",VLOOKUP($A48,parlvotes_lh!$A$11:$ZZ$200,126,FALSE)))</f>
        <v/>
      </c>
      <c r="Q48" s="177" t="str">
        <f>IF(ISERROR(VLOOKUP($A48,parlvotes_lh!$A$11:$ZZ$200,146,FALSE))=TRUE,"",IF(VLOOKUP($A48,parlvotes_lh!$A$11:$ZZ$200,146,FALSE)=0,"",VLOOKUP($A48,parlvotes_lh!$A$11:$ZZ$200,146,FALSE)))</f>
        <v/>
      </c>
      <c r="R48" s="177" t="str">
        <f>IF(ISERROR(VLOOKUP($A48,parlvotes_lh!$A$11:$ZZ$200,166,FALSE))=TRUE,"",IF(VLOOKUP($A48,parlvotes_lh!$A$11:$ZZ$200,166,FALSE)=0,"",VLOOKUP($A48,parlvotes_lh!$A$11:$ZZ$200,166,FALSE)))</f>
        <v/>
      </c>
      <c r="S48" s="177" t="str">
        <f>IF(ISERROR(VLOOKUP($A48,parlvotes_lh!$A$11:$ZZ$200,186,FALSE))=TRUE,"",IF(VLOOKUP($A48,parlvotes_lh!$A$11:$ZZ$200,186,FALSE)=0,"",VLOOKUP($A48,parlvotes_lh!$A$11:$ZZ$200,186,FALSE)))</f>
        <v/>
      </c>
      <c r="T48" s="177" t="str">
        <f>IF(ISERROR(VLOOKUP($A48,parlvotes_lh!$A$11:$ZZ$200,206,FALSE))=TRUE,"",IF(VLOOKUP($A48,parlvotes_lh!$A$11:$ZZ$200,206,FALSE)=0,"",VLOOKUP($A48,parlvotes_lh!$A$11:$ZZ$200,206,FALSE)))</f>
        <v/>
      </c>
      <c r="U48" s="177" t="str">
        <f>IF(ISERROR(VLOOKUP($A48,parlvotes_lh!$A$11:$ZZ$200,226,FALSE))=TRUE,"",IF(VLOOKUP($A48,parlvotes_lh!$A$11:$ZZ$200,226,FALSE)=0,"",VLOOKUP($A48,parlvotes_lh!$A$11:$ZZ$200,226,FALSE)))</f>
        <v/>
      </c>
      <c r="V48" s="177" t="str">
        <f>IF(ISERROR(VLOOKUP($A48,parlvotes_lh!$A$11:$ZZ$200,246,FALSE))=TRUE,"",IF(VLOOKUP($A48,parlvotes_lh!$A$11:$ZZ$200,246,FALSE)=0,"",VLOOKUP($A48,parlvotes_lh!$A$11:$ZZ$200,246,FALSE)))</f>
        <v/>
      </c>
      <c r="W48" s="177" t="str">
        <f>IF(ISERROR(VLOOKUP($A48,parlvotes_lh!$A$11:$ZZ$200,266,FALSE))=TRUE,"",IF(VLOOKUP($A48,parlvotes_lh!$A$11:$ZZ$200,266,FALSE)=0,"",VLOOKUP($A48,parlvotes_lh!$A$11:$ZZ$200,266,FALSE)))</f>
        <v/>
      </c>
      <c r="X48" s="177" t="str">
        <f>IF(ISERROR(VLOOKUP($A48,parlvotes_lh!$A$11:$ZZ$200,286,FALSE))=TRUE,"",IF(VLOOKUP($A48,parlvotes_lh!$A$11:$ZZ$200,286,FALSE)=0,"",VLOOKUP($A48,parlvotes_lh!$A$11:$ZZ$200,286,FALSE)))</f>
        <v/>
      </c>
      <c r="Y48" s="177" t="str">
        <f>IF(ISERROR(VLOOKUP($A48,parlvotes_lh!$A$11:$ZZ$200,306,FALSE))=TRUE,"",IF(VLOOKUP($A48,parlvotes_lh!$A$11:$ZZ$200,306,FALSE)=0,"",VLOOKUP($A48,parlvotes_lh!$A$11:$ZZ$200,306,FALSE)))</f>
        <v/>
      </c>
      <c r="Z48" s="177" t="str">
        <f>IF(ISERROR(VLOOKUP($A48,parlvotes_lh!$A$11:$ZZ$200,326,FALSE))=TRUE,"",IF(VLOOKUP($A48,parlvotes_lh!$A$11:$ZZ$200,326,FALSE)=0,"",VLOOKUP($A48,parlvotes_lh!$A$11:$ZZ$200,326,FALSE)))</f>
        <v/>
      </c>
      <c r="AA48" s="177" t="str">
        <f>IF(ISERROR(VLOOKUP($A48,parlvotes_lh!$A$11:$ZZ$200,346,FALSE))=TRUE,"",IF(VLOOKUP($A48,parlvotes_lh!$A$11:$ZZ$200,346,FALSE)=0,"",VLOOKUP($A48,parlvotes_lh!$A$11:$ZZ$200,346,FALSE)))</f>
        <v/>
      </c>
      <c r="AB48" s="177" t="str">
        <f>IF(ISERROR(VLOOKUP($A48,parlvotes_lh!$A$11:$ZZ$200,366,FALSE))=TRUE,"",IF(VLOOKUP($A48,parlvotes_lh!$A$11:$ZZ$200,366,FALSE)=0,"",VLOOKUP($A48,parlvotes_lh!$A$11:$ZZ$200,366,FALSE)))</f>
        <v/>
      </c>
      <c r="AC48" s="177" t="str">
        <f>IF(ISERROR(VLOOKUP($A48,parlvotes_lh!$A$11:$ZZ$200,386,FALSE))=TRUE,"",IF(VLOOKUP($A48,parlvotes_lh!$A$11:$ZZ$200,386,FALSE)=0,"",VLOOKUP($A48,parlvotes_lh!$A$11:$ZZ$200,386,FALSE)))</f>
        <v/>
      </c>
    </row>
    <row r="49" spans="1:29" ht="13.5" customHeight="1" x14ac:dyDescent="0.25">
      <c r="A49" s="171" t="str">
        <f>IF(info_parties!A49="","",info_parties!A49)</f>
        <v/>
      </c>
      <c r="B49" s="99" t="str">
        <f>IF(A49="","",MID(info_weblinks!$C$3,32,3))</f>
        <v/>
      </c>
      <c r="C49" s="99" t="str">
        <f>IF(info_parties!G49="","",info_parties!G49)</f>
        <v/>
      </c>
      <c r="D49" s="99" t="str">
        <f>IF(info_parties!K49="","",info_parties!K49)</f>
        <v/>
      </c>
      <c r="E49" s="99" t="str">
        <f>IF(info_parties!H49="","",info_parties!H49)</f>
        <v/>
      </c>
      <c r="F49" s="172" t="str">
        <f t="shared" si="0"/>
        <v/>
      </c>
      <c r="G49" s="173" t="str">
        <f t="shared" si="1"/>
        <v/>
      </c>
      <c r="H49" s="174" t="str">
        <f t="shared" si="2"/>
        <v/>
      </c>
      <c r="I49" s="175" t="str">
        <f t="shared" si="3"/>
        <v/>
      </c>
      <c r="J49" s="176" t="str">
        <f>IF(ISERROR(VLOOKUP($A49,parlvotes_lh!$A$11:$ZZ$200,6,FALSE))=TRUE,"",IF(VLOOKUP($A49,parlvotes_lh!$A$11:$ZZ$200,6,FALSE)=0,"",VLOOKUP($A49,parlvotes_lh!$A$11:$ZZ$200,6,FALSE)))</f>
        <v/>
      </c>
      <c r="K49" s="176" t="str">
        <f>IF(ISERROR(VLOOKUP($A49,parlvotes_lh!$A$11:$ZZ$200,26,FALSE))=TRUE,"",IF(VLOOKUP($A49,parlvotes_lh!$A$11:$ZZ$200,26,FALSE)=0,"",VLOOKUP($A49,parlvotes_lh!$A$11:$ZZ$200,26,FALSE)))</f>
        <v/>
      </c>
      <c r="L49" s="176" t="str">
        <f>IF(ISERROR(VLOOKUP($A49,parlvotes_lh!$A$11:$ZZ$200,46,FALSE))=TRUE,"",IF(VLOOKUP($A49,parlvotes_lh!$A$11:$ZZ$200,46,FALSE)=0,"",VLOOKUP($A49,parlvotes_lh!$A$11:$ZZ$200,46,FALSE)))</f>
        <v/>
      </c>
      <c r="M49" s="176" t="str">
        <f>IF(ISERROR(VLOOKUP($A49,parlvotes_lh!$A$11:$ZZ$200,66,FALSE))=TRUE,"",IF(VLOOKUP($A49,parlvotes_lh!$A$11:$ZZ$200,66,FALSE)=0,"",VLOOKUP($A49,parlvotes_lh!$A$11:$ZZ$200,66,FALSE)))</f>
        <v/>
      </c>
      <c r="N49" s="176" t="str">
        <f>IF(ISERROR(VLOOKUP($A49,parlvotes_lh!$A$11:$ZZ$200,86,FALSE))=TRUE,"",IF(VLOOKUP($A49,parlvotes_lh!$A$11:$ZZ$200,86,FALSE)=0,"",VLOOKUP($A49,parlvotes_lh!$A$11:$ZZ$200,86,FALSE)))</f>
        <v/>
      </c>
      <c r="O49" s="176" t="str">
        <f>IF(ISERROR(VLOOKUP($A49,parlvotes_lh!$A$11:$ZZ$200,106,FALSE))=TRUE,"",IF(VLOOKUP($A49,parlvotes_lh!$A$11:$ZZ$200,106,FALSE)=0,"",VLOOKUP($A49,parlvotes_lh!$A$11:$ZZ$200,106,FALSE)))</f>
        <v/>
      </c>
      <c r="P49" s="176" t="str">
        <f>IF(ISERROR(VLOOKUP($A49,parlvotes_lh!$A$11:$ZZ$200,126,FALSE))=TRUE,"",IF(VLOOKUP($A49,parlvotes_lh!$A$11:$ZZ$200,126,FALSE)=0,"",VLOOKUP($A49,parlvotes_lh!$A$11:$ZZ$200,126,FALSE)))</f>
        <v/>
      </c>
      <c r="Q49" s="177" t="str">
        <f>IF(ISERROR(VLOOKUP($A49,parlvotes_lh!$A$11:$ZZ$200,146,FALSE))=TRUE,"",IF(VLOOKUP($A49,parlvotes_lh!$A$11:$ZZ$200,146,FALSE)=0,"",VLOOKUP($A49,parlvotes_lh!$A$11:$ZZ$200,146,FALSE)))</f>
        <v/>
      </c>
      <c r="R49" s="177" t="str">
        <f>IF(ISERROR(VLOOKUP($A49,parlvotes_lh!$A$11:$ZZ$200,166,FALSE))=TRUE,"",IF(VLOOKUP($A49,parlvotes_lh!$A$11:$ZZ$200,166,FALSE)=0,"",VLOOKUP($A49,parlvotes_lh!$A$11:$ZZ$200,166,FALSE)))</f>
        <v/>
      </c>
      <c r="S49" s="177" t="str">
        <f>IF(ISERROR(VLOOKUP($A49,parlvotes_lh!$A$11:$ZZ$200,186,FALSE))=TRUE,"",IF(VLOOKUP($A49,parlvotes_lh!$A$11:$ZZ$200,186,FALSE)=0,"",VLOOKUP($A49,parlvotes_lh!$A$11:$ZZ$200,186,FALSE)))</f>
        <v/>
      </c>
      <c r="T49" s="177" t="str">
        <f>IF(ISERROR(VLOOKUP($A49,parlvotes_lh!$A$11:$ZZ$200,206,FALSE))=TRUE,"",IF(VLOOKUP($A49,parlvotes_lh!$A$11:$ZZ$200,206,FALSE)=0,"",VLOOKUP($A49,parlvotes_lh!$A$11:$ZZ$200,206,FALSE)))</f>
        <v/>
      </c>
      <c r="U49" s="177" t="str">
        <f>IF(ISERROR(VLOOKUP($A49,parlvotes_lh!$A$11:$ZZ$200,226,FALSE))=TRUE,"",IF(VLOOKUP($A49,parlvotes_lh!$A$11:$ZZ$200,226,FALSE)=0,"",VLOOKUP($A49,parlvotes_lh!$A$11:$ZZ$200,226,FALSE)))</f>
        <v/>
      </c>
      <c r="V49" s="177" t="str">
        <f>IF(ISERROR(VLOOKUP($A49,parlvotes_lh!$A$11:$ZZ$200,246,FALSE))=TRUE,"",IF(VLOOKUP($A49,parlvotes_lh!$A$11:$ZZ$200,246,FALSE)=0,"",VLOOKUP($A49,parlvotes_lh!$A$11:$ZZ$200,246,FALSE)))</f>
        <v/>
      </c>
      <c r="W49" s="177" t="str">
        <f>IF(ISERROR(VLOOKUP($A49,parlvotes_lh!$A$11:$ZZ$200,266,FALSE))=TRUE,"",IF(VLOOKUP($A49,parlvotes_lh!$A$11:$ZZ$200,266,FALSE)=0,"",VLOOKUP($A49,parlvotes_lh!$A$11:$ZZ$200,266,FALSE)))</f>
        <v/>
      </c>
      <c r="X49" s="177" t="str">
        <f>IF(ISERROR(VLOOKUP($A49,parlvotes_lh!$A$11:$ZZ$200,286,FALSE))=TRUE,"",IF(VLOOKUP($A49,parlvotes_lh!$A$11:$ZZ$200,286,FALSE)=0,"",VLOOKUP($A49,parlvotes_lh!$A$11:$ZZ$200,286,FALSE)))</f>
        <v/>
      </c>
      <c r="Y49" s="177" t="str">
        <f>IF(ISERROR(VLOOKUP($A49,parlvotes_lh!$A$11:$ZZ$200,306,FALSE))=TRUE,"",IF(VLOOKUP($A49,parlvotes_lh!$A$11:$ZZ$200,306,FALSE)=0,"",VLOOKUP($A49,parlvotes_lh!$A$11:$ZZ$200,306,FALSE)))</f>
        <v/>
      </c>
      <c r="Z49" s="177" t="str">
        <f>IF(ISERROR(VLOOKUP($A49,parlvotes_lh!$A$11:$ZZ$200,326,FALSE))=TRUE,"",IF(VLOOKUP($A49,parlvotes_lh!$A$11:$ZZ$200,326,FALSE)=0,"",VLOOKUP($A49,parlvotes_lh!$A$11:$ZZ$200,326,FALSE)))</f>
        <v/>
      </c>
      <c r="AA49" s="177" t="str">
        <f>IF(ISERROR(VLOOKUP($A49,parlvotes_lh!$A$11:$ZZ$200,346,FALSE))=TRUE,"",IF(VLOOKUP($A49,parlvotes_lh!$A$11:$ZZ$200,346,FALSE)=0,"",VLOOKUP($A49,parlvotes_lh!$A$11:$ZZ$200,346,FALSE)))</f>
        <v/>
      </c>
      <c r="AB49" s="177" t="str">
        <f>IF(ISERROR(VLOOKUP($A49,parlvotes_lh!$A$11:$ZZ$200,366,FALSE))=TRUE,"",IF(VLOOKUP($A49,parlvotes_lh!$A$11:$ZZ$200,366,FALSE)=0,"",VLOOKUP($A49,parlvotes_lh!$A$11:$ZZ$200,366,FALSE)))</f>
        <v/>
      </c>
      <c r="AC49" s="177" t="str">
        <f>IF(ISERROR(VLOOKUP($A49,parlvotes_lh!$A$11:$ZZ$200,386,FALSE))=TRUE,"",IF(VLOOKUP($A49,parlvotes_lh!$A$11:$ZZ$200,386,FALSE)=0,"",VLOOKUP($A49,parlvotes_lh!$A$11:$ZZ$200,386,FALSE)))</f>
        <v/>
      </c>
    </row>
    <row r="50" spans="1:29" ht="13.5" customHeight="1" x14ac:dyDescent="0.25">
      <c r="A50" s="171" t="str">
        <f>IF(info_parties!A50="","",info_parties!A50)</f>
        <v/>
      </c>
      <c r="B50" s="99" t="str">
        <f>IF(A50="","",MID(info_weblinks!$C$3,32,3))</f>
        <v/>
      </c>
      <c r="C50" s="99" t="str">
        <f>IF(info_parties!G50="","",info_parties!G50)</f>
        <v/>
      </c>
      <c r="D50" s="99" t="str">
        <f>IF(info_parties!K50="","",info_parties!K50)</f>
        <v/>
      </c>
      <c r="E50" s="99" t="str">
        <f>IF(info_parties!H50="","",info_parties!H50)</f>
        <v/>
      </c>
      <c r="F50" s="172" t="str">
        <f t="shared" si="0"/>
        <v/>
      </c>
      <c r="G50" s="173" t="str">
        <f t="shared" si="1"/>
        <v/>
      </c>
      <c r="H50" s="174" t="str">
        <f t="shared" si="2"/>
        <v/>
      </c>
      <c r="I50" s="175" t="str">
        <f t="shared" si="3"/>
        <v/>
      </c>
      <c r="J50" s="176" t="str">
        <f>IF(ISERROR(VLOOKUP($A50,parlvotes_lh!$A$11:$ZZ$200,6,FALSE))=TRUE,"",IF(VLOOKUP($A50,parlvotes_lh!$A$11:$ZZ$200,6,FALSE)=0,"",VLOOKUP($A50,parlvotes_lh!$A$11:$ZZ$200,6,FALSE)))</f>
        <v/>
      </c>
      <c r="K50" s="176" t="str">
        <f>IF(ISERROR(VLOOKUP($A50,parlvotes_lh!$A$11:$ZZ$200,26,FALSE))=TRUE,"",IF(VLOOKUP($A50,parlvotes_lh!$A$11:$ZZ$200,26,FALSE)=0,"",VLOOKUP($A50,parlvotes_lh!$A$11:$ZZ$200,26,FALSE)))</f>
        <v/>
      </c>
      <c r="L50" s="176" t="str">
        <f>IF(ISERROR(VLOOKUP($A50,parlvotes_lh!$A$11:$ZZ$200,46,FALSE))=TRUE,"",IF(VLOOKUP($A50,parlvotes_lh!$A$11:$ZZ$200,46,FALSE)=0,"",VLOOKUP($A50,parlvotes_lh!$A$11:$ZZ$200,46,FALSE)))</f>
        <v/>
      </c>
      <c r="M50" s="176" t="str">
        <f>IF(ISERROR(VLOOKUP($A50,parlvotes_lh!$A$11:$ZZ$200,66,FALSE))=TRUE,"",IF(VLOOKUP($A50,parlvotes_lh!$A$11:$ZZ$200,66,FALSE)=0,"",VLOOKUP($A50,parlvotes_lh!$A$11:$ZZ$200,66,FALSE)))</f>
        <v/>
      </c>
      <c r="N50" s="176" t="str">
        <f>IF(ISERROR(VLOOKUP($A50,parlvotes_lh!$A$11:$ZZ$200,86,FALSE))=TRUE,"",IF(VLOOKUP($A50,parlvotes_lh!$A$11:$ZZ$200,86,FALSE)=0,"",VLOOKUP($A50,parlvotes_lh!$A$11:$ZZ$200,86,FALSE)))</f>
        <v/>
      </c>
      <c r="O50" s="176" t="str">
        <f>IF(ISERROR(VLOOKUP($A50,parlvotes_lh!$A$11:$ZZ$200,106,FALSE))=TRUE,"",IF(VLOOKUP($A50,parlvotes_lh!$A$11:$ZZ$200,106,FALSE)=0,"",VLOOKUP($A50,parlvotes_lh!$A$11:$ZZ$200,106,FALSE)))</f>
        <v/>
      </c>
      <c r="P50" s="176" t="str">
        <f>IF(ISERROR(VLOOKUP($A50,parlvotes_lh!$A$11:$ZZ$200,126,FALSE))=TRUE,"",IF(VLOOKUP($A50,parlvotes_lh!$A$11:$ZZ$200,126,FALSE)=0,"",VLOOKUP($A50,parlvotes_lh!$A$11:$ZZ$200,126,FALSE)))</f>
        <v/>
      </c>
      <c r="Q50" s="177" t="str">
        <f>IF(ISERROR(VLOOKUP($A50,parlvotes_lh!$A$11:$ZZ$200,146,FALSE))=TRUE,"",IF(VLOOKUP($A50,parlvotes_lh!$A$11:$ZZ$200,146,FALSE)=0,"",VLOOKUP($A50,parlvotes_lh!$A$11:$ZZ$200,146,FALSE)))</f>
        <v/>
      </c>
      <c r="R50" s="177" t="str">
        <f>IF(ISERROR(VLOOKUP($A50,parlvotes_lh!$A$11:$ZZ$200,166,FALSE))=TRUE,"",IF(VLOOKUP($A50,parlvotes_lh!$A$11:$ZZ$200,166,FALSE)=0,"",VLOOKUP($A50,parlvotes_lh!$A$11:$ZZ$200,166,FALSE)))</f>
        <v/>
      </c>
      <c r="S50" s="177" t="str">
        <f>IF(ISERROR(VLOOKUP($A50,parlvotes_lh!$A$11:$ZZ$200,186,FALSE))=TRUE,"",IF(VLOOKUP($A50,parlvotes_lh!$A$11:$ZZ$200,186,FALSE)=0,"",VLOOKUP($A50,parlvotes_lh!$A$11:$ZZ$200,186,FALSE)))</f>
        <v/>
      </c>
      <c r="T50" s="177" t="str">
        <f>IF(ISERROR(VLOOKUP($A50,parlvotes_lh!$A$11:$ZZ$200,206,FALSE))=TRUE,"",IF(VLOOKUP($A50,parlvotes_lh!$A$11:$ZZ$200,206,FALSE)=0,"",VLOOKUP($A50,parlvotes_lh!$A$11:$ZZ$200,206,FALSE)))</f>
        <v/>
      </c>
      <c r="U50" s="177" t="str">
        <f>IF(ISERROR(VLOOKUP($A50,parlvotes_lh!$A$11:$ZZ$200,226,FALSE))=TRUE,"",IF(VLOOKUP($A50,parlvotes_lh!$A$11:$ZZ$200,226,FALSE)=0,"",VLOOKUP($A50,parlvotes_lh!$A$11:$ZZ$200,226,FALSE)))</f>
        <v/>
      </c>
      <c r="V50" s="177" t="str">
        <f>IF(ISERROR(VLOOKUP($A50,parlvotes_lh!$A$11:$ZZ$200,246,FALSE))=TRUE,"",IF(VLOOKUP($A50,parlvotes_lh!$A$11:$ZZ$200,246,FALSE)=0,"",VLOOKUP($A50,parlvotes_lh!$A$11:$ZZ$200,246,FALSE)))</f>
        <v/>
      </c>
      <c r="W50" s="177" t="str">
        <f>IF(ISERROR(VLOOKUP($A50,parlvotes_lh!$A$11:$ZZ$200,266,FALSE))=TRUE,"",IF(VLOOKUP($A50,parlvotes_lh!$A$11:$ZZ$200,266,FALSE)=0,"",VLOOKUP($A50,parlvotes_lh!$A$11:$ZZ$200,266,FALSE)))</f>
        <v/>
      </c>
      <c r="X50" s="177" t="str">
        <f>IF(ISERROR(VLOOKUP($A50,parlvotes_lh!$A$11:$ZZ$200,286,FALSE))=TRUE,"",IF(VLOOKUP($A50,parlvotes_lh!$A$11:$ZZ$200,286,FALSE)=0,"",VLOOKUP($A50,parlvotes_lh!$A$11:$ZZ$200,286,FALSE)))</f>
        <v/>
      </c>
      <c r="Y50" s="177" t="str">
        <f>IF(ISERROR(VLOOKUP($A50,parlvotes_lh!$A$11:$ZZ$200,306,FALSE))=TRUE,"",IF(VLOOKUP($A50,parlvotes_lh!$A$11:$ZZ$200,306,FALSE)=0,"",VLOOKUP($A50,parlvotes_lh!$A$11:$ZZ$200,306,FALSE)))</f>
        <v/>
      </c>
      <c r="Z50" s="177" t="str">
        <f>IF(ISERROR(VLOOKUP($A50,parlvotes_lh!$A$11:$ZZ$200,326,FALSE))=TRUE,"",IF(VLOOKUP($A50,parlvotes_lh!$A$11:$ZZ$200,326,FALSE)=0,"",VLOOKUP($A50,parlvotes_lh!$A$11:$ZZ$200,326,FALSE)))</f>
        <v/>
      </c>
      <c r="AA50" s="177" t="str">
        <f>IF(ISERROR(VLOOKUP($A50,parlvotes_lh!$A$11:$ZZ$200,346,FALSE))=TRUE,"",IF(VLOOKUP($A50,parlvotes_lh!$A$11:$ZZ$200,346,FALSE)=0,"",VLOOKUP($A50,parlvotes_lh!$A$11:$ZZ$200,346,FALSE)))</f>
        <v/>
      </c>
      <c r="AB50" s="177" t="str">
        <f>IF(ISERROR(VLOOKUP($A50,parlvotes_lh!$A$11:$ZZ$200,366,FALSE))=TRUE,"",IF(VLOOKUP($A50,parlvotes_lh!$A$11:$ZZ$200,366,FALSE)=0,"",VLOOKUP($A50,parlvotes_lh!$A$11:$ZZ$200,366,FALSE)))</f>
        <v/>
      </c>
      <c r="AC50" s="177" t="str">
        <f>IF(ISERROR(VLOOKUP($A50,parlvotes_lh!$A$11:$ZZ$200,386,FALSE))=TRUE,"",IF(VLOOKUP($A50,parlvotes_lh!$A$11:$ZZ$200,386,FALSE)=0,"",VLOOKUP($A50,parlvotes_lh!$A$11:$ZZ$200,386,FALSE)))</f>
        <v/>
      </c>
    </row>
    <row r="51" spans="1:29" ht="13.5" customHeight="1" x14ac:dyDescent="0.25">
      <c r="A51" s="171" t="str">
        <f>IF(info_parties!A51="","",info_parties!A51)</f>
        <v/>
      </c>
      <c r="B51" s="99" t="str">
        <f>IF(A51="","",MID(info_weblinks!$C$3,32,3))</f>
        <v/>
      </c>
      <c r="C51" s="99" t="str">
        <f>IF(info_parties!G51="","",info_parties!G51)</f>
        <v/>
      </c>
      <c r="D51" s="99" t="str">
        <f>IF(info_parties!K51="","",info_parties!K51)</f>
        <v/>
      </c>
      <c r="E51" s="99" t="str">
        <f>IF(info_parties!H51="","",info_parties!H51)</f>
        <v/>
      </c>
      <c r="F51" s="172" t="str">
        <f t="shared" si="0"/>
        <v/>
      </c>
      <c r="G51" s="173" t="str">
        <f t="shared" si="1"/>
        <v/>
      </c>
      <c r="H51" s="174" t="str">
        <f t="shared" si="2"/>
        <v/>
      </c>
      <c r="I51" s="175" t="str">
        <f t="shared" si="3"/>
        <v/>
      </c>
      <c r="J51" s="176" t="str">
        <f>IF(ISERROR(VLOOKUP($A51,parlvotes_lh!$A$11:$ZZ$200,6,FALSE))=TRUE,"",IF(VLOOKUP($A51,parlvotes_lh!$A$11:$ZZ$200,6,FALSE)=0,"",VLOOKUP($A51,parlvotes_lh!$A$11:$ZZ$200,6,FALSE)))</f>
        <v/>
      </c>
      <c r="K51" s="176" t="str">
        <f>IF(ISERROR(VLOOKUP($A51,parlvotes_lh!$A$11:$ZZ$200,26,FALSE))=TRUE,"",IF(VLOOKUP($A51,parlvotes_lh!$A$11:$ZZ$200,26,FALSE)=0,"",VLOOKUP($A51,parlvotes_lh!$A$11:$ZZ$200,26,FALSE)))</f>
        <v/>
      </c>
      <c r="L51" s="176" t="str">
        <f>IF(ISERROR(VLOOKUP($A51,parlvotes_lh!$A$11:$ZZ$200,46,FALSE))=TRUE,"",IF(VLOOKUP($A51,parlvotes_lh!$A$11:$ZZ$200,46,FALSE)=0,"",VLOOKUP($A51,parlvotes_lh!$A$11:$ZZ$200,46,FALSE)))</f>
        <v/>
      </c>
      <c r="M51" s="176" t="str">
        <f>IF(ISERROR(VLOOKUP($A51,parlvotes_lh!$A$11:$ZZ$200,66,FALSE))=TRUE,"",IF(VLOOKUP($A51,parlvotes_lh!$A$11:$ZZ$200,66,FALSE)=0,"",VLOOKUP($A51,parlvotes_lh!$A$11:$ZZ$200,66,FALSE)))</f>
        <v/>
      </c>
      <c r="N51" s="176" t="str">
        <f>IF(ISERROR(VLOOKUP($A51,parlvotes_lh!$A$11:$ZZ$200,86,FALSE))=TRUE,"",IF(VLOOKUP($A51,parlvotes_lh!$A$11:$ZZ$200,86,FALSE)=0,"",VLOOKUP($A51,parlvotes_lh!$A$11:$ZZ$200,86,FALSE)))</f>
        <v/>
      </c>
      <c r="O51" s="176" t="str">
        <f>IF(ISERROR(VLOOKUP($A51,parlvotes_lh!$A$11:$ZZ$200,106,FALSE))=TRUE,"",IF(VLOOKUP($A51,parlvotes_lh!$A$11:$ZZ$200,106,FALSE)=0,"",VLOOKUP($A51,parlvotes_lh!$A$11:$ZZ$200,106,FALSE)))</f>
        <v/>
      </c>
      <c r="P51" s="176" t="str">
        <f>IF(ISERROR(VLOOKUP($A51,parlvotes_lh!$A$11:$ZZ$200,126,FALSE))=TRUE,"",IF(VLOOKUP($A51,parlvotes_lh!$A$11:$ZZ$200,126,FALSE)=0,"",VLOOKUP($A51,parlvotes_lh!$A$11:$ZZ$200,126,FALSE)))</f>
        <v/>
      </c>
      <c r="Q51" s="177" t="str">
        <f>IF(ISERROR(VLOOKUP($A51,parlvotes_lh!$A$11:$ZZ$200,146,FALSE))=TRUE,"",IF(VLOOKUP($A51,parlvotes_lh!$A$11:$ZZ$200,146,FALSE)=0,"",VLOOKUP($A51,parlvotes_lh!$A$11:$ZZ$200,146,FALSE)))</f>
        <v/>
      </c>
      <c r="R51" s="177" t="str">
        <f>IF(ISERROR(VLOOKUP($A51,parlvotes_lh!$A$11:$ZZ$200,166,FALSE))=TRUE,"",IF(VLOOKUP($A51,parlvotes_lh!$A$11:$ZZ$200,166,FALSE)=0,"",VLOOKUP($A51,parlvotes_lh!$A$11:$ZZ$200,166,FALSE)))</f>
        <v/>
      </c>
      <c r="S51" s="177" t="str">
        <f>IF(ISERROR(VLOOKUP($A51,parlvotes_lh!$A$11:$ZZ$200,186,FALSE))=TRUE,"",IF(VLOOKUP($A51,parlvotes_lh!$A$11:$ZZ$200,186,FALSE)=0,"",VLOOKUP($A51,parlvotes_lh!$A$11:$ZZ$200,186,FALSE)))</f>
        <v/>
      </c>
      <c r="T51" s="177" t="str">
        <f>IF(ISERROR(VLOOKUP($A51,parlvotes_lh!$A$11:$ZZ$200,206,FALSE))=TRUE,"",IF(VLOOKUP($A51,parlvotes_lh!$A$11:$ZZ$200,206,FALSE)=0,"",VLOOKUP($A51,parlvotes_lh!$A$11:$ZZ$200,206,FALSE)))</f>
        <v/>
      </c>
      <c r="U51" s="177" t="str">
        <f>IF(ISERROR(VLOOKUP($A51,parlvotes_lh!$A$11:$ZZ$200,226,FALSE))=TRUE,"",IF(VLOOKUP($A51,parlvotes_lh!$A$11:$ZZ$200,226,FALSE)=0,"",VLOOKUP($A51,parlvotes_lh!$A$11:$ZZ$200,226,FALSE)))</f>
        <v/>
      </c>
      <c r="V51" s="177" t="str">
        <f>IF(ISERROR(VLOOKUP($A51,parlvotes_lh!$A$11:$ZZ$200,246,FALSE))=TRUE,"",IF(VLOOKUP($A51,parlvotes_lh!$A$11:$ZZ$200,246,FALSE)=0,"",VLOOKUP($A51,parlvotes_lh!$A$11:$ZZ$200,246,FALSE)))</f>
        <v/>
      </c>
      <c r="W51" s="177" t="str">
        <f>IF(ISERROR(VLOOKUP($A51,parlvotes_lh!$A$11:$ZZ$200,266,FALSE))=TRUE,"",IF(VLOOKUP($A51,parlvotes_lh!$A$11:$ZZ$200,266,FALSE)=0,"",VLOOKUP($A51,parlvotes_lh!$A$11:$ZZ$200,266,FALSE)))</f>
        <v/>
      </c>
      <c r="X51" s="177" t="str">
        <f>IF(ISERROR(VLOOKUP($A51,parlvotes_lh!$A$11:$ZZ$200,286,FALSE))=TRUE,"",IF(VLOOKUP($A51,parlvotes_lh!$A$11:$ZZ$200,286,FALSE)=0,"",VLOOKUP($A51,parlvotes_lh!$A$11:$ZZ$200,286,FALSE)))</f>
        <v/>
      </c>
      <c r="Y51" s="177" t="str">
        <f>IF(ISERROR(VLOOKUP($A51,parlvotes_lh!$A$11:$ZZ$200,306,FALSE))=TRUE,"",IF(VLOOKUP($A51,parlvotes_lh!$A$11:$ZZ$200,306,FALSE)=0,"",VLOOKUP($A51,parlvotes_lh!$A$11:$ZZ$200,306,FALSE)))</f>
        <v/>
      </c>
      <c r="Z51" s="177" t="str">
        <f>IF(ISERROR(VLOOKUP($A51,parlvotes_lh!$A$11:$ZZ$200,326,FALSE))=TRUE,"",IF(VLOOKUP($A51,parlvotes_lh!$A$11:$ZZ$200,326,FALSE)=0,"",VLOOKUP($A51,parlvotes_lh!$A$11:$ZZ$200,326,FALSE)))</f>
        <v/>
      </c>
      <c r="AA51" s="177" t="str">
        <f>IF(ISERROR(VLOOKUP($A51,parlvotes_lh!$A$11:$ZZ$200,346,FALSE))=TRUE,"",IF(VLOOKUP($A51,parlvotes_lh!$A$11:$ZZ$200,346,FALSE)=0,"",VLOOKUP($A51,parlvotes_lh!$A$11:$ZZ$200,346,FALSE)))</f>
        <v/>
      </c>
      <c r="AB51" s="177" t="str">
        <f>IF(ISERROR(VLOOKUP($A51,parlvotes_lh!$A$11:$ZZ$200,366,FALSE))=TRUE,"",IF(VLOOKUP($A51,parlvotes_lh!$A$11:$ZZ$200,366,FALSE)=0,"",VLOOKUP($A51,parlvotes_lh!$A$11:$ZZ$200,366,FALSE)))</f>
        <v/>
      </c>
      <c r="AC51" s="177" t="str">
        <f>IF(ISERROR(VLOOKUP($A51,parlvotes_lh!$A$11:$ZZ$200,386,FALSE))=TRUE,"",IF(VLOOKUP($A51,parlvotes_lh!$A$11:$ZZ$200,386,FALSE)=0,"",VLOOKUP($A51,parlvotes_lh!$A$11:$ZZ$200,386,FALSE)))</f>
        <v/>
      </c>
    </row>
    <row r="52" spans="1:29" ht="13.5" customHeight="1" x14ac:dyDescent="0.25">
      <c r="A52" s="171" t="str">
        <f>IF(info_parties!A52="","",info_parties!A52)</f>
        <v/>
      </c>
      <c r="B52" s="99" t="str">
        <f>IF(A52="","",MID(info_weblinks!$C$3,32,3))</f>
        <v/>
      </c>
      <c r="C52" s="99" t="str">
        <f>IF(info_parties!G52="","",info_parties!G52)</f>
        <v/>
      </c>
      <c r="D52" s="99" t="str">
        <f>IF(info_parties!K52="","",info_parties!K52)</f>
        <v/>
      </c>
      <c r="E52" s="99" t="str">
        <f>IF(info_parties!H52="","",info_parties!H52)</f>
        <v/>
      </c>
      <c r="F52" s="172" t="str">
        <f t="shared" si="0"/>
        <v/>
      </c>
      <c r="G52" s="173" t="str">
        <f t="shared" si="1"/>
        <v/>
      </c>
      <c r="H52" s="174" t="str">
        <f t="shared" si="2"/>
        <v/>
      </c>
      <c r="I52" s="175" t="str">
        <f t="shared" si="3"/>
        <v/>
      </c>
      <c r="J52" s="176" t="str">
        <f>IF(ISERROR(VLOOKUP($A52,parlvotes_lh!$A$11:$ZZ$200,6,FALSE))=TRUE,"",IF(VLOOKUP($A52,parlvotes_lh!$A$11:$ZZ$200,6,FALSE)=0,"",VLOOKUP($A52,parlvotes_lh!$A$11:$ZZ$200,6,FALSE)))</f>
        <v/>
      </c>
      <c r="K52" s="176" t="str">
        <f>IF(ISERROR(VLOOKUP($A52,parlvotes_lh!$A$11:$ZZ$200,26,FALSE))=TRUE,"",IF(VLOOKUP($A52,parlvotes_lh!$A$11:$ZZ$200,26,FALSE)=0,"",VLOOKUP($A52,parlvotes_lh!$A$11:$ZZ$200,26,FALSE)))</f>
        <v/>
      </c>
      <c r="L52" s="176" t="str">
        <f>IF(ISERROR(VLOOKUP($A52,parlvotes_lh!$A$11:$ZZ$200,46,FALSE))=TRUE,"",IF(VLOOKUP($A52,parlvotes_lh!$A$11:$ZZ$200,46,FALSE)=0,"",VLOOKUP($A52,parlvotes_lh!$A$11:$ZZ$200,46,FALSE)))</f>
        <v/>
      </c>
      <c r="M52" s="176" t="str">
        <f>IF(ISERROR(VLOOKUP($A52,parlvotes_lh!$A$11:$ZZ$200,66,FALSE))=TRUE,"",IF(VLOOKUP($A52,parlvotes_lh!$A$11:$ZZ$200,66,FALSE)=0,"",VLOOKUP($A52,parlvotes_lh!$A$11:$ZZ$200,66,FALSE)))</f>
        <v/>
      </c>
      <c r="N52" s="176" t="str">
        <f>IF(ISERROR(VLOOKUP($A52,parlvotes_lh!$A$11:$ZZ$200,86,FALSE))=TRUE,"",IF(VLOOKUP($A52,parlvotes_lh!$A$11:$ZZ$200,86,FALSE)=0,"",VLOOKUP($A52,parlvotes_lh!$A$11:$ZZ$200,86,FALSE)))</f>
        <v/>
      </c>
      <c r="O52" s="176" t="str">
        <f>IF(ISERROR(VLOOKUP($A52,parlvotes_lh!$A$11:$ZZ$200,106,FALSE))=TRUE,"",IF(VLOOKUP($A52,parlvotes_lh!$A$11:$ZZ$200,106,FALSE)=0,"",VLOOKUP($A52,parlvotes_lh!$A$11:$ZZ$200,106,FALSE)))</f>
        <v/>
      </c>
      <c r="P52" s="176" t="str">
        <f>IF(ISERROR(VLOOKUP($A52,parlvotes_lh!$A$11:$ZZ$200,126,FALSE))=TRUE,"",IF(VLOOKUP($A52,parlvotes_lh!$A$11:$ZZ$200,126,FALSE)=0,"",VLOOKUP($A52,parlvotes_lh!$A$11:$ZZ$200,126,FALSE)))</f>
        <v/>
      </c>
      <c r="Q52" s="177" t="str">
        <f>IF(ISERROR(VLOOKUP($A52,parlvotes_lh!$A$11:$ZZ$200,146,FALSE))=TRUE,"",IF(VLOOKUP($A52,parlvotes_lh!$A$11:$ZZ$200,146,FALSE)=0,"",VLOOKUP($A52,parlvotes_lh!$A$11:$ZZ$200,146,FALSE)))</f>
        <v/>
      </c>
      <c r="R52" s="177" t="str">
        <f>IF(ISERROR(VLOOKUP($A52,parlvotes_lh!$A$11:$ZZ$200,166,FALSE))=TRUE,"",IF(VLOOKUP($A52,parlvotes_lh!$A$11:$ZZ$200,166,FALSE)=0,"",VLOOKUP($A52,parlvotes_lh!$A$11:$ZZ$200,166,FALSE)))</f>
        <v/>
      </c>
      <c r="S52" s="177" t="str">
        <f>IF(ISERROR(VLOOKUP($A52,parlvotes_lh!$A$11:$ZZ$200,186,FALSE))=TRUE,"",IF(VLOOKUP($A52,parlvotes_lh!$A$11:$ZZ$200,186,FALSE)=0,"",VLOOKUP($A52,parlvotes_lh!$A$11:$ZZ$200,186,FALSE)))</f>
        <v/>
      </c>
      <c r="T52" s="177" t="str">
        <f>IF(ISERROR(VLOOKUP($A52,parlvotes_lh!$A$11:$ZZ$200,206,FALSE))=TRUE,"",IF(VLOOKUP($A52,parlvotes_lh!$A$11:$ZZ$200,206,FALSE)=0,"",VLOOKUP($A52,parlvotes_lh!$A$11:$ZZ$200,206,FALSE)))</f>
        <v/>
      </c>
      <c r="U52" s="177" t="str">
        <f>IF(ISERROR(VLOOKUP($A52,parlvotes_lh!$A$11:$ZZ$200,226,FALSE))=TRUE,"",IF(VLOOKUP($A52,parlvotes_lh!$A$11:$ZZ$200,226,FALSE)=0,"",VLOOKUP($A52,parlvotes_lh!$A$11:$ZZ$200,226,FALSE)))</f>
        <v/>
      </c>
      <c r="V52" s="177" t="str">
        <f>IF(ISERROR(VLOOKUP($A52,parlvotes_lh!$A$11:$ZZ$200,246,FALSE))=TRUE,"",IF(VLOOKUP($A52,parlvotes_lh!$A$11:$ZZ$200,246,FALSE)=0,"",VLOOKUP($A52,parlvotes_lh!$A$11:$ZZ$200,246,FALSE)))</f>
        <v/>
      </c>
      <c r="W52" s="177" t="str">
        <f>IF(ISERROR(VLOOKUP($A52,parlvotes_lh!$A$11:$ZZ$200,266,FALSE))=TRUE,"",IF(VLOOKUP($A52,parlvotes_lh!$A$11:$ZZ$200,266,FALSE)=0,"",VLOOKUP($A52,parlvotes_lh!$A$11:$ZZ$200,266,FALSE)))</f>
        <v/>
      </c>
      <c r="X52" s="177" t="str">
        <f>IF(ISERROR(VLOOKUP($A52,parlvotes_lh!$A$11:$ZZ$200,286,FALSE))=TRUE,"",IF(VLOOKUP($A52,parlvotes_lh!$A$11:$ZZ$200,286,FALSE)=0,"",VLOOKUP($A52,parlvotes_lh!$A$11:$ZZ$200,286,FALSE)))</f>
        <v/>
      </c>
      <c r="Y52" s="177" t="str">
        <f>IF(ISERROR(VLOOKUP($A52,parlvotes_lh!$A$11:$ZZ$200,306,FALSE))=TRUE,"",IF(VLOOKUP($A52,parlvotes_lh!$A$11:$ZZ$200,306,FALSE)=0,"",VLOOKUP($A52,parlvotes_lh!$A$11:$ZZ$200,306,FALSE)))</f>
        <v/>
      </c>
      <c r="Z52" s="177" t="str">
        <f>IF(ISERROR(VLOOKUP($A52,parlvotes_lh!$A$11:$ZZ$200,326,FALSE))=TRUE,"",IF(VLOOKUP($A52,parlvotes_lh!$A$11:$ZZ$200,326,FALSE)=0,"",VLOOKUP($A52,parlvotes_lh!$A$11:$ZZ$200,326,FALSE)))</f>
        <v/>
      </c>
      <c r="AA52" s="177" t="str">
        <f>IF(ISERROR(VLOOKUP($A52,parlvotes_lh!$A$11:$ZZ$200,346,FALSE))=TRUE,"",IF(VLOOKUP($A52,parlvotes_lh!$A$11:$ZZ$200,346,FALSE)=0,"",VLOOKUP($A52,parlvotes_lh!$A$11:$ZZ$200,346,FALSE)))</f>
        <v/>
      </c>
      <c r="AB52" s="177" t="str">
        <f>IF(ISERROR(VLOOKUP($A52,parlvotes_lh!$A$11:$ZZ$200,366,FALSE))=TRUE,"",IF(VLOOKUP($A52,parlvotes_lh!$A$11:$ZZ$200,366,FALSE)=0,"",VLOOKUP($A52,parlvotes_lh!$A$11:$ZZ$200,366,FALSE)))</f>
        <v/>
      </c>
      <c r="AC52" s="177" t="str">
        <f>IF(ISERROR(VLOOKUP($A52,parlvotes_lh!$A$11:$ZZ$200,386,FALSE))=TRUE,"",IF(VLOOKUP($A52,parlvotes_lh!$A$11:$ZZ$200,386,FALSE)=0,"",VLOOKUP($A52,parlvotes_lh!$A$11:$ZZ$200,386,FALSE)))</f>
        <v/>
      </c>
    </row>
    <row r="53" spans="1:29" ht="13.5" customHeight="1" x14ac:dyDescent="0.25">
      <c r="A53" s="171" t="str">
        <f>IF(info_parties!A53="","",info_parties!A53)</f>
        <v/>
      </c>
      <c r="B53" s="99" t="str">
        <f>IF(A53="","",MID(info_weblinks!$C$3,32,3))</f>
        <v/>
      </c>
      <c r="C53" s="99" t="str">
        <f>IF(info_parties!G53="","",info_parties!G53)</f>
        <v/>
      </c>
      <c r="D53" s="99" t="str">
        <f>IF(info_parties!K53="","",info_parties!K53)</f>
        <v/>
      </c>
      <c r="E53" s="99" t="str">
        <f>IF(info_parties!H53="","",info_parties!H53)</f>
        <v/>
      </c>
      <c r="F53" s="172" t="str">
        <f t="shared" si="0"/>
        <v/>
      </c>
      <c r="G53" s="173" t="str">
        <f t="shared" si="1"/>
        <v/>
      </c>
      <c r="H53" s="174" t="str">
        <f t="shared" si="2"/>
        <v/>
      </c>
      <c r="I53" s="175" t="str">
        <f t="shared" si="3"/>
        <v/>
      </c>
      <c r="J53" s="176" t="str">
        <f>IF(ISERROR(VLOOKUP($A53,parlvotes_lh!$A$11:$ZZ$200,6,FALSE))=TRUE,"",IF(VLOOKUP($A53,parlvotes_lh!$A$11:$ZZ$200,6,FALSE)=0,"",VLOOKUP($A53,parlvotes_lh!$A$11:$ZZ$200,6,FALSE)))</f>
        <v/>
      </c>
      <c r="K53" s="176" t="str">
        <f>IF(ISERROR(VLOOKUP($A53,parlvotes_lh!$A$11:$ZZ$200,26,FALSE))=TRUE,"",IF(VLOOKUP($A53,parlvotes_lh!$A$11:$ZZ$200,26,FALSE)=0,"",VLOOKUP($A53,parlvotes_lh!$A$11:$ZZ$200,26,FALSE)))</f>
        <v/>
      </c>
      <c r="L53" s="176" t="str">
        <f>IF(ISERROR(VLOOKUP($A53,parlvotes_lh!$A$11:$ZZ$200,46,FALSE))=TRUE,"",IF(VLOOKUP($A53,parlvotes_lh!$A$11:$ZZ$200,46,FALSE)=0,"",VLOOKUP($A53,parlvotes_lh!$A$11:$ZZ$200,46,FALSE)))</f>
        <v/>
      </c>
      <c r="M53" s="176" t="str">
        <f>IF(ISERROR(VLOOKUP($A53,parlvotes_lh!$A$11:$ZZ$200,66,FALSE))=TRUE,"",IF(VLOOKUP($A53,parlvotes_lh!$A$11:$ZZ$200,66,FALSE)=0,"",VLOOKUP($A53,parlvotes_lh!$A$11:$ZZ$200,66,FALSE)))</f>
        <v/>
      </c>
      <c r="N53" s="176" t="str">
        <f>IF(ISERROR(VLOOKUP($A53,parlvotes_lh!$A$11:$ZZ$200,86,FALSE))=TRUE,"",IF(VLOOKUP($A53,parlvotes_lh!$A$11:$ZZ$200,86,FALSE)=0,"",VLOOKUP($A53,parlvotes_lh!$A$11:$ZZ$200,86,FALSE)))</f>
        <v/>
      </c>
      <c r="O53" s="176" t="str">
        <f>IF(ISERROR(VLOOKUP($A53,parlvotes_lh!$A$11:$ZZ$200,106,FALSE))=TRUE,"",IF(VLOOKUP($A53,parlvotes_lh!$A$11:$ZZ$200,106,FALSE)=0,"",VLOOKUP($A53,parlvotes_lh!$A$11:$ZZ$200,106,FALSE)))</f>
        <v/>
      </c>
      <c r="P53" s="176" t="str">
        <f>IF(ISERROR(VLOOKUP($A53,parlvotes_lh!$A$11:$ZZ$200,126,FALSE))=TRUE,"",IF(VLOOKUP($A53,parlvotes_lh!$A$11:$ZZ$200,126,FALSE)=0,"",VLOOKUP($A53,parlvotes_lh!$A$11:$ZZ$200,126,FALSE)))</f>
        <v/>
      </c>
      <c r="Q53" s="177" t="str">
        <f>IF(ISERROR(VLOOKUP($A53,parlvotes_lh!$A$11:$ZZ$200,146,FALSE))=TRUE,"",IF(VLOOKUP($A53,parlvotes_lh!$A$11:$ZZ$200,146,FALSE)=0,"",VLOOKUP($A53,parlvotes_lh!$A$11:$ZZ$200,146,FALSE)))</f>
        <v/>
      </c>
      <c r="R53" s="177" t="str">
        <f>IF(ISERROR(VLOOKUP($A53,parlvotes_lh!$A$11:$ZZ$200,166,FALSE))=TRUE,"",IF(VLOOKUP($A53,parlvotes_lh!$A$11:$ZZ$200,166,FALSE)=0,"",VLOOKUP($A53,parlvotes_lh!$A$11:$ZZ$200,166,FALSE)))</f>
        <v/>
      </c>
      <c r="S53" s="177" t="str">
        <f>IF(ISERROR(VLOOKUP($A53,parlvotes_lh!$A$11:$ZZ$200,186,FALSE))=TRUE,"",IF(VLOOKUP($A53,parlvotes_lh!$A$11:$ZZ$200,186,FALSE)=0,"",VLOOKUP($A53,parlvotes_lh!$A$11:$ZZ$200,186,FALSE)))</f>
        <v/>
      </c>
      <c r="T53" s="177" t="str">
        <f>IF(ISERROR(VLOOKUP($A53,parlvotes_lh!$A$11:$ZZ$200,206,FALSE))=TRUE,"",IF(VLOOKUP($A53,parlvotes_lh!$A$11:$ZZ$200,206,FALSE)=0,"",VLOOKUP($A53,parlvotes_lh!$A$11:$ZZ$200,206,FALSE)))</f>
        <v/>
      </c>
      <c r="U53" s="177" t="str">
        <f>IF(ISERROR(VLOOKUP($A53,parlvotes_lh!$A$11:$ZZ$200,226,FALSE))=TRUE,"",IF(VLOOKUP($A53,parlvotes_lh!$A$11:$ZZ$200,226,FALSE)=0,"",VLOOKUP($A53,parlvotes_lh!$A$11:$ZZ$200,226,FALSE)))</f>
        <v/>
      </c>
      <c r="V53" s="177" t="str">
        <f>IF(ISERROR(VLOOKUP($A53,parlvotes_lh!$A$11:$ZZ$200,246,FALSE))=TRUE,"",IF(VLOOKUP($A53,parlvotes_lh!$A$11:$ZZ$200,246,FALSE)=0,"",VLOOKUP($A53,parlvotes_lh!$A$11:$ZZ$200,246,FALSE)))</f>
        <v/>
      </c>
      <c r="W53" s="177" t="str">
        <f>IF(ISERROR(VLOOKUP($A53,parlvotes_lh!$A$11:$ZZ$200,266,FALSE))=TRUE,"",IF(VLOOKUP($A53,parlvotes_lh!$A$11:$ZZ$200,266,FALSE)=0,"",VLOOKUP($A53,parlvotes_lh!$A$11:$ZZ$200,266,FALSE)))</f>
        <v/>
      </c>
      <c r="X53" s="177" t="str">
        <f>IF(ISERROR(VLOOKUP($A53,parlvotes_lh!$A$11:$ZZ$200,286,FALSE))=TRUE,"",IF(VLOOKUP($A53,parlvotes_lh!$A$11:$ZZ$200,286,FALSE)=0,"",VLOOKUP($A53,parlvotes_lh!$A$11:$ZZ$200,286,FALSE)))</f>
        <v/>
      </c>
      <c r="Y53" s="177" t="str">
        <f>IF(ISERROR(VLOOKUP($A53,parlvotes_lh!$A$11:$ZZ$200,306,FALSE))=TRUE,"",IF(VLOOKUP($A53,parlvotes_lh!$A$11:$ZZ$200,306,FALSE)=0,"",VLOOKUP($A53,parlvotes_lh!$A$11:$ZZ$200,306,FALSE)))</f>
        <v/>
      </c>
      <c r="Z53" s="177" t="str">
        <f>IF(ISERROR(VLOOKUP($A53,parlvotes_lh!$A$11:$ZZ$200,326,FALSE))=TRUE,"",IF(VLOOKUP($A53,parlvotes_lh!$A$11:$ZZ$200,326,FALSE)=0,"",VLOOKUP($A53,parlvotes_lh!$A$11:$ZZ$200,326,FALSE)))</f>
        <v/>
      </c>
      <c r="AA53" s="177" t="str">
        <f>IF(ISERROR(VLOOKUP($A53,parlvotes_lh!$A$11:$ZZ$200,346,FALSE))=TRUE,"",IF(VLOOKUP($A53,parlvotes_lh!$A$11:$ZZ$200,346,FALSE)=0,"",VLOOKUP($A53,parlvotes_lh!$A$11:$ZZ$200,346,FALSE)))</f>
        <v/>
      </c>
      <c r="AB53" s="177" t="str">
        <f>IF(ISERROR(VLOOKUP($A53,parlvotes_lh!$A$11:$ZZ$200,366,FALSE))=TRUE,"",IF(VLOOKUP($A53,parlvotes_lh!$A$11:$ZZ$200,366,FALSE)=0,"",VLOOKUP($A53,parlvotes_lh!$A$11:$ZZ$200,366,FALSE)))</f>
        <v/>
      </c>
      <c r="AC53" s="177" t="str">
        <f>IF(ISERROR(VLOOKUP($A53,parlvotes_lh!$A$11:$ZZ$200,386,FALSE))=TRUE,"",IF(VLOOKUP($A53,parlvotes_lh!$A$11:$ZZ$200,386,FALSE)=0,"",VLOOKUP($A53,parlvotes_lh!$A$11:$ZZ$200,386,FALSE)))</f>
        <v/>
      </c>
    </row>
    <row r="54" spans="1:29" ht="13.5" customHeight="1" x14ac:dyDescent="0.25">
      <c r="A54" s="171" t="str">
        <f>IF(info_parties!A54="","",info_parties!A54)</f>
        <v/>
      </c>
      <c r="B54" s="99" t="str">
        <f>IF(A54="","",MID(info_weblinks!$C$3,32,3))</f>
        <v/>
      </c>
      <c r="C54" s="99" t="str">
        <f>IF(info_parties!G54="","",info_parties!G54)</f>
        <v/>
      </c>
      <c r="D54" s="99" t="str">
        <f>IF(info_parties!K54="","",info_parties!K54)</f>
        <v/>
      </c>
      <c r="E54" s="99" t="str">
        <f>IF(info_parties!H54="","",info_parties!H54)</f>
        <v/>
      </c>
      <c r="F54" s="172" t="str">
        <f t="shared" si="0"/>
        <v/>
      </c>
      <c r="G54" s="173" t="str">
        <f t="shared" si="1"/>
        <v/>
      </c>
      <c r="H54" s="174" t="str">
        <f t="shared" si="2"/>
        <v/>
      </c>
      <c r="I54" s="175" t="str">
        <f t="shared" si="3"/>
        <v/>
      </c>
      <c r="J54" s="176" t="str">
        <f>IF(ISERROR(VLOOKUP($A54,parlvotes_lh!$A$11:$ZZ$200,6,FALSE))=TRUE,"",IF(VLOOKUP($A54,parlvotes_lh!$A$11:$ZZ$200,6,FALSE)=0,"",VLOOKUP($A54,parlvotes_lh!$A$11:$ZZ$200,6,FALSE)))</f>
        <v/>
      </c>
      <c r="K54" s="176" t="str">
        <f>IF(ISERROR(VLOOKUP($A54,parlvotes_lh!$A$11:$ZZ$200,26,FALSE))=TRUE,"",IF(VLOOKUP($A54,parlvotes_lh!$A$11:$ZZ$200,26,FALSE)=0,"",VLOOKUP($A54,parlvotes_lh!$A$11:$ZZ$200,26,FALSE)))</f>
        <v/>
      </c>
      <c r="L54" s="176" t="str">
        <f>IF(ISERROR(VLOOKUP($A54,parlvotes_lh!$A$11:$ZZ$200,46,FALSE))=TRUE,"",IF(VLOOKUP($A54,parlvotes_lh!$A$11:$ZZ$200,46,FALSE)=0,"",VLOOKUP($A54,parlvotes_lh!$A$11:$ZZ$200,46,FALSE)))</f>
        <v/>
      </c>
      <c r="M54" s="176" t="str">
        <f>IF(ISERROR(VLOOKUP($A54,parlvotes_lh!$A$11:$ZZ$200,66,FALSE))=TRUE,"",IF(VLOOKUP($A54,parlvotes_lh!$A$11:$ZZ$200,66,FALSE)=0,"",VLOOKUP($A54,parlvotes_lh!$A$11:$ZZ$200,66,FALSE)))</f>
        <v/>
      </c>
      <c r="N54" s="176" t="str">
        <f>IF(ISERROR(VLOOKUP($A54,parlvotes_lh!$A$11:$ZZ$200,86,FALSE))=TRUE,"",IF(VLOOKUP($A54,parlvotes_lh!$A$11:$ZZ$200,86,FALSE)=0,"",VLOOKUP($A54,parlvotes_lh!$A$11:$ZZ$200,86,FALSE)))</f>
        <v/>
      </c>
      <c r="O54" s="176" t="str">
        <f>IF(ISERROR(VLOOKUP($A54,parlvotes_lh!$A$11:$ZZ$200,106,FALSE))=TRUE,"",IF(VLOOKUP($A54,parlvotes_lh!$A$11:$ZZ$200,106,FALSE)=0,"",VLOOKUP($A54,parlvotes_lh!$A$11:$ZZ$200,106,FALSE)))</f>
        <v/>
      </c>
      <c r="P54" s="176" t="str">
        <f>IF(ISERROR(VLOOKUP($A54,parlvotes_lh!$A$11:$ZZ$200,126,FALSE))=TRUE,"",IF(VLOOKUP($A54,parlvotes_lh!$A$11:$ZZ$200,126,FALSE)=0,"",VLOOKUP($A54,parlvotes_lh!$A$11:$ZZ$200,126,FALSE)))</f>
        <v/>
      </c>
      <c r="Q54" s="177" t="str">
        <f>IF(ISERROR(VLOOKUP($A54,parlvotes_lh!$A$11:$ZZ$200,146,FALSE))=TRUE,"",IF(VLOOKUP($A54,parlvotes_lh!$A$11:$ZZ$200,146,FALSE)=0,"",VLOOKUP($A54,parlvotes_lh!$A$11:$ZZ$200,146,FALSE)))</f>
        <v/>
      </c>
      <c r="R54" s="177" t="str">
        <f>IF(ISERROR(VLOOKUP($A54,parlvotes_lh!$A$11:$ZZ$200,166,FALSE))=TRUE,"",IF(VLOOKUP($A54,parlvotes_lh!$A$11:$ZZ$200,166,FALSE)=0,"",VLOOKUP($A54,parlvotes_lh!$A$11:$ZZ$200,166,FALSE)))</f>
        <v/>
      </c>
      <c r="S54" s="177" t="str">
        <f>IF(ISERROR(VLOOKUP($A54,parlvotes_lh!$A$11:$ZZ$200,186,FALSE))=TRUE,"",IF(VLOOKUP($A54,parlvotes_lh!$A$11:$ZZ$200,186,FALSE)=0,"",VLOOKUP($A54,parlvotes_lh!$A$11:$ZZ$200,186,FALSE)))</f>
        <v/>
      </c>
      <c r="T54" s="177" t="str">
        <f>IF(ISERROR(VLOOKUP($A54,parlvotes_lh!$A$11:$ZZ$200,206,FALSE))=TRUE,"",IF(VLOOKUP($A54,parlvotes_lh!$A$11:$ZZ$200,206,FALSE)=0,"",VLOOKUP($A54,parlvotes_lh!$A$11:$ZZ$200,206,FALSE)))</f>
        <v/>
      </c>
      <c r="U54" s="177" t="str">
        <f>IF(ISERROR(VLOOKUP($A54,parlvotes_lh!$A$11:$ZZ$200,226,FALSE))=TRUE,"",IF(VLOOKUP($A54,parlvotes_lh!$A$11:$ZZ$200,226,FALSE)=0,"",VLOOKUP($A54,parlvotes_lh!$A$11:$ZZ$200,226,FALSE)))</f>
        <v/>
      </c>
      <c r="V54" s="177" t="str">
        <f>IF(ISERROR(VLOOKUP($A54,parlvotes_lh!$A$11:$ZZ$200,246,FALSE))=TRUE,"",IF(VLOOKUP($A54,parlvotes_lh!$A$11:$ZZ$200,246,FALSE)=0,"",VLOOKUP($A54,parlvotes_lh!$A$11:$ZZ$200,246,FALSE)))</f>
        <v/>
      </c>
      <c r="W54" s="177" t="str">
        <f>IF(ISERROR(VLOOKUP($A54,parlvotes_lh!$A$11:$ZZ$200,266,FALSE))=TRUE,"",IF(VLOOKUP($A54,parlvotes_lh!$A$11:$ZZ$200,266,FALSE)=0,"",VLOOKUP($A54,parlvotes_lh!$A$11:$ZZ$200,266,FALSE)))</f>
        <v/>
      </c>
      <c r="X54" s="177" t="str">
        <f>IF(ISERROR(VLOOKUP($A54,parlvotes_lh!$A$11:$ZZ$200,286,FALSE))=TRUE,"",IF(VLOOKUP($A54,parlvotes_lh!$A$11:$ZZ$200,286,FALSE)=0,"",VLOOKUP($A54,parlvotes_lh!$A$11:$ZZ$200,286,FALSE)))</f>
        <v/>
      </c>
      <c r="Y54" s="177" t="str">
        <f>IF(ISERROR(VLOOKUP($A54,parlvotes_lh!$A$11:$ZZ$200,306,FALSE))=TRUE,"",IF(VLOOKUP($A54,parlvotes_lh!$A$11:$ZZ$200,306,FALSE)=0,"",VLOOKUP($A54,parlvotes_lh!$A$11:$ZZ$200,306,FALSE)))</f>
        <v/>
      </c>
      <c r="Z54" s="177" t="str">
        <f>IF(ISERROR(VLOOKUP($A54,parlvotes_lh!$A$11:$ZZ$200,326,FALSE))=TRUE,"",IF(VLOOKUP($A54,parlvotes_lh!$A$11:$ZZ$200,326,FALSE)=0,"",VLOOKUP($A54,parlvotes_lh!$A$11:$ZZ$200,326,FALSE)))</f>
        <v/>
      </c>
      <c r="AA54" s="177" t="str">
        <f>IF(ISERROR(VLOOKUP($A54,parlvotes_lh!$A$11:$ZZ$200,346,FALSE))=TRUE,"",IF(VLOOKUP($A54,parlvotes_lh!$A$11:$ZZ$200,346,FALSE)=0,"",VLOOKUP($A54,parlvotes_lh!$A$11:$ZZ$200,346,FALSE)))</f>
        <v/>
      </c>
      <c r="AB54" s="177" t="str">
        <f>IF(ISERROR(VLOOKUP($A54,parlvotes_lh!$A$11:$ZZ$200,366,FALSE))=TRUE,"",IF(VLOOKUP($A54,parlvotes_lh!$A$11:$ZZ$200,366,FALSE)=0,"",VLOOKUP($A54,parlvotes_lh!$A$11:$ZZ$200,366,FALSE)))</f>
        <v/>
      </c>
      <c r="AC54" s="177" t="str">
        <f>IF(ISERROR(VLOOKUP($A54,parlvotes_lh!$A$11:$ZZ$200,386,FALSE))=TRUE,"",IF(VLOOKUP($A54,parlvotes_lh!$A$11:$ZZ$200,386,FALSE)=0,"",VLOOKUP($A54,parlvotes_lh!$A$11:$ZZ$200,386,FALSE)))</f>
        <v/>
      </c>
    </row>
    <row r="55" spans="1:29" ht="13.5" customHeight="1" x14ac:dyDescent="0.25">
      <c r="A55" s="171" t="str">
        <f>IF(info_parties!A55="","",info_parties!A55)</f>
        <v/>
      </c>
      <c r="B55" s="99" t="str">
        <f>IF(A55="","",MID(info_weblinks!$C$3,32,3))</f>
        <v/>
      </c>
      <c r="C55" s="99" t="str">
        <f>IF(info_parties!G55="","",info_parties!G55)</f>
        <v/>
      </c>
      <c r="D55" s="99" t="str">
        <f>IF(info_parties!K55="","",info_parties!K55)</f>
        <v/>
      </c>
      <c r="E55" s="99" t="str">
        <f>IF(info_parties!H55="","",info_parties!H55)</f>
        <v/>
      </c>
      <c r="F55" s="172" t="str">
        <f t="shared" si="0"/>
        <v/>
      </c>
      <c r="G55" s="173" t="str">
        <f t="shared" si="1"/>
        <v/>
      </c>
      <c r="H55" s="174" t="str">
        <f t="shared" si="2"/>
        <v/>
      </c>
      <c r="I55" s="175" t="str">
        <f t="shared" si="3"/>
        <v/>
      </c>
      <c r="J55" s="176" t="str">
        <f>IF(ISERROR(VLOOKUP($A55,parlvotes_lh!$A$11:$ZZ$200,6,FALSE))=TRUE,"",IF(VLOOKUP($A55,parlvotes_lh!$A$11:$ZZ$200,6,FALSE)=0,"",VLOOKUP($A55,parlvotes_lh!$A$11:$ZZ$200,6,FALSE)))</f>
        <v/>
      </c>
      <c r="K55" s="176" t="str">
        <f>IF(ISERROR(VLOOKUP($A55,parlvotes_lh!$A$11:$ZZ$200,26,FALSE))=TRUE,"",IF(VLOOKUP($A55,parlvotes_lh!$A$11:$ZZ$200,26,FALSE)=0,"",VLOOKUP($A55,parlvotes_lh!$A$11:$ZZ$200,26,FALSE)))</f>
        <v/>
      </c>
      <c r="L55" s="176" t="str">
        <f>IF(ISERROR(VLOOKUP($A55,parlvotes_lh!$A$11:$ZZ$200,46,FALSE))=TRUE,"",IF(VLOOKUP($A55,parlvotes_lh!$A$11:$ZZ$200,46,FALSE)=0,"",VLOOKUP($A55,parlvotes_lh!$A$11:$ZZ$200,46,FALSE)))</f>
        <v/>
      </c>
      <c r="M55" s="176" t="str">
        <f>IF(ISERROR(VLOOKUP($A55,parlvotes_lh!$A$11:$ZZ$200,66,FALSE))=TRUE,"",IF(VLOOKUP($A55,parlvotes_lh!$A$11:$ZZ$200,66,FALSE)=0,"",VLOOKUP($A55,parlvotes_lh!$A$11:$ZZ$200,66,FALSE)))</f>
        <v/>
      </c>
      <c r="N55" s="176" t="str">
        <f>IF(ISERROR(VLOOKUP($A55,parlvotes_lh!$A$11:$ZZ$200,86,FALSE))=TRUE,"",IF(VLOOKUP($A55,parlvotes_lh!$A$11:$ZZ$200,86,FALSE)=0,"",VLOOKUP($A55,parlvotes_lh!$A$11:$ZZ$200,86,FALSE)))</f>
        <v/>
      </c>
      <c r="O55" s="176" t="str">
        <f>IF(ISERROR(VLOOKUP($A55,parlvotes_lh!$A$11:$ZZ$200,106,FALSE))=TRUE,"",IF(VLOOKUP($A55,parlvotes_lh!$A$11:$ZZ$200,106,FALSE)=0,"",VLOOKUP($A55,parlvotes_lh!$A$11:$ZZ$200,106,FALSE)))</f>
        <v/>
      </c>
      <c r="P55" s="176" t="str">
        <f>IF(ISERROR(VLOOKUP($A55,parlvotes_lh!$A$11:$ZZ$200,126,FALSE))=TRUE,"",IF(VLOOKUP($A55,parlvotes_lh!$A$11:$ZZ$200,126,FALSE)=0,"",VLOOKUP($A55,parlvotes_lh!$A$11:$ZZ$200,126,FALSE)))</f>
        <v/>
      </c>
      <c r="Q55" s="177" t="str">
        <f>IF(ISERROR(VLOOKUP($A55,parlvotes_lh!$A$11:$ZZ$200,146,FALSE))=TRUE,"",IF(VLOOKUP($A55,parlvotes_lh!$A$11:$ZZ$200,146,FALSE)=0,"",VLOOKUP($A55,parlvotes_lh!$A$11:$ZZ$200,146,FALSE)))</f>
        <v/>
      </c>
      <c r="R55" s="177" t="str">
        <f>IF(ISERROR(VLOOKUP($A55,parlvotes_lh!$A$11:$ZZ$200,166,FALSE))=TRUE,"",IF(VLOOKUP($A55,parlvotes_lh!$A$11:$ZZ$200,166,FALSE)=0,"",VLOOKUP($A55,parlvotes_lh!$A$11:$ZZ$200,166,FALSE)))</f>
        <v/>
      </c>
      <c r="S55" s="177" t="str">
        <f>IF(ISERROR(VLOOKUP($A55,parlvotes_lh!$A$11:$ZZ$200,186,FALSE))=TRUE,"",IF(VLOOKUP($A55,parlvotes_lh!$A$11:$ZZ$200,186,FALSE)=0,"",VLOOKUP($A55,parlvotes_lh!$A$11:$ZZ$200,186,FALSE)))</f>
        <v/>
      </c>
      <c r="T55" s="177" t="str">
        <f>IF(ISERROR(VLOOKUP($A55,parlvotes_lh!$A$11:$ZZ$200,206,FALSE))=TRUE,"",IF(VLOOKUP($A55,parlvotes_lh!$A$11:$ZZ$200,206,FALSE)=0,"",VLOOKUP($A55,parlvotes_lh!$A$11:$ZZ$200,206,FALSE)))</f>
        <v/>
      </c>
      <c r="U55" s="177" t="str">
        <f>IF(ISERROR(VLOOKUP($A55,parlvotes_lh!$A$11:$ZZ$200,226,FALSE))=TRUE,"",IF(VLOOKUP($A55,parlvotes_lh!$A$11:$ZZ$200,226,FALSE)=0,"",VLOOKUP($A55,parlvotes_lh!$A$11:$ZZ$200,226,FALSE)))</f>
        <v/>
      </c>
      <c r="V55" s="177" t="str">
        <f>IF(ISERROR(VLOOKUP($A55,parlvotes_lh!$A$11:$ZZ$200,246,FALSE))=TRUE,"",IF(VLOOKUP($A55,parlvotes_lh!$A$11:$ZZ$200,246,FALSE)=0,"",VLOOKUP($A55,parlvotes_lh!$A$11:$ZZ$200,246,FALSE)))</f>
        <v/>
      </c>
      <c r="W55" s="177" t="str">
        <f>IF(ISERROR(VLOOKUP($A55,parlvotes_lh!$A$11:$ZZ$200,266,FALSE))=TRUE,"",IF(VLOOKUP($A55,parlvotes_lh!$A$11:$ZZ$200,266,FALSE)=0,"",VLOOKUP($A55,parlvotes_lh!$A$11:$ZZ$200,266,FALSE)))</f>
        <v/>
      </c>
      <c r="X55" s="177" t="str">
        <f>IF(ISERROR(VLOOKUP($A55,parlvotes_lh!$A$11:$ZZ$200,286,FALSE))=TRUE,"",IF(VLOOKUP($A55,parlvotes_lh!$A$11:$ZZ$200,286,FALSE)=0,"",VLOOKUP($A55,parlvotes_lh!$A$11:$ZZ$200,286,FALSE)))</f>
        <v/>
      </c>
      <c r="Y55" s="177" t="str">
        <f>IF(ISERROR(VLOOKUP($A55,parlvotes_lh!$A$11:$ZZ$200,306,FALSE))=TRUE,"",IF(VLOOKUP($A55,parlvotes_lh!$A$11:$ZZ$200,306,FALSE)=0,"",VLOOKUP($A55,parlvotes_lh!$A$11:$ZZ$200,306,FALSE)))</f>
        <v/>
      </c>
      <c r="Z55" s="177" t="str">
        <f>IF(ISERROR(VLOOKUP($A55,parlvotes_lh!$A$11:$ZZ$200,326,FALSE))=TRUE,"",IF(VLOOKUP($A55,parlvotes_lh!$A$11:$ZZ$200,326,FALSE)=0,"",VLOOKUP($A55,parlvotes_lh!$A$11:$ZZ$200,326,FALSE)))</f>
        <v/>
      </c>
      <c r="AA55" s="177" t="str">
        <f>IF(ISERROR(VLOOKUP($A55,parlvotes_lh!$A$11:$ZZ$200,346,FALSE))=TRUE,"",IF(VLOOKUP($A55,parlvotes_lh!$A$11:$ZZ$200,346,FALSE)=0,"",VLOOKUP($A55,parlvotes_lh!$A$11:$ZZ$200,346,FALSE)))</f>
        <v/>
      </c>
      <c r="AB55" s="177" t="str">
        <f>IF(ISERROR(VLOOKUP($A55,parlvotes_lh!$A$11:$ZZ$200,366,FALSE))=TRUE,"",IF(VLOOKUP($A55,parlvotes_lh!$A$11:$ZZ$200,366,FALSE)=0,"",VLOOKUP($A55,parlvotes_lh!$A$11:$ZZ$200,366,FALSE)))</f>
        <v/>
      </c>
      <c r="AC55" s="177" t="str">
        <f>IF(ISERROR(VLOOKUP($A55,parlvotes_lh!$A$11:$ZZ$200,386,FALSE))=TRUE,"",IF(VLOOKUP($A55,parlvotes_lh!$A$11:$ZZ$200,386,FALSE)=0,"",VLOOKUP($A55,parlvotes_lh!$A$11:$ZZ$200,386,FALSE)))</f>
        <v/>
      </c>
    </row>
    <row r="56" spans="1:29" ht="13.5" customHeight="1" x14ac:dyDescent="0.25">
      <c r="A56" s="171" t="str">
        <f>IF(info_parties!A56="","",info_parties!A56)</f>
        <v/>
      </c>
      <c r="B56" s="99" t="str">
        <f>IF(A56="","",MID(info_weblinks!$C$3,32,3))</f>
        <v/>
      </c>
      <c r="C56" s="99" t="str">
        <f>IF(info_parties!G56="","",info_parties!G56)</f>
        <v/>
      </c>
      <c r="D56" s="99" t="str">
        <f>IF(info_parties!K56="","",info_parties!K56)</f>
        <v/>
      </c>
      <c r="E56" s="99" t="str">
        <f>IF(info_parties!H56="","",info_parties!H56)</f>
        <v/>
      </c>
      <c r="F56" s="172" t="str">
        <f t="shared" si="0"/>
        <v/>
      </c>
      <c r="G56" s="173" t="str">
        <f t="shared" si="1"/>
        <v/>
      </c>
      <c r="H56" s="174" t="str">
        <f t="shared" si="2"/>
        <v/>
      </c>
      <c r="I56" s="175" t="str">
        <f t="shared" si="3"/>
        <v/>
      </c>
      <c r="J56" s="176" t="str">
        <f>IF(ISERROR(VLOOKUP($A56,parlvotes_lh!$A$11:$ZZ$200,6,FALSE))=TRUE,"",IF(VLOOKUP($A56,parlvotes_lh!$A$11:$ZZ$200,6,FALSE)=0,"",VLOOKUP($A56,parlvotes_lh!$A$11:$ZZ$200,6,FALSE)))</f>
        <v/>
      </c>
      <c r="K56" s="176" t="str">
        <f>IF(ISERROR(VLOOKUP($A56,parlvotes_lh!$A$11:$ZZ$200,26,FALSE))=TRUE,"",IF(VLOOKUP($A56,parlvotes_lh!$A$11:$ZZ$200,26,FALSE)=0,"",VLOOKUP($A56,parlvotes_lh!$A$11:$ZZ$200,26,FALSE)))</f>
        <v/>
      </c>
      <c r="L56" s="176" t="str">
        <f>IF(ISERROR(VLOOKUP($A56,parlvotes_lh!$A$11:$ZZ$200,46,FALSE))=TRUE,"",IF(VLOOKUP($A56,parlvotes_lh!$A$11:$ZZ$200,46,FALSE)=0,"",VLOOKUP($A56,parlvotes_lh!$A$11:$ZZ$200,46,FALSE)))</f>
        <v/>
      </c>
      <c r="M56" s="176" t="str">
        <f>IF(ISERROR(VLOOKUP($A56,parlvotes_lh!$A$11:$ZZ$200,66,FALSE))=TRUE,"",IF(VLOOKUP($A56,parlvotes_lh!$A$11:$ZZ$200,66,FALSE)=0,"",VLOOKUP($A56,parlvotes_lh!$A$11:$ZZ$200,66,FALSE)))</f>
        <v/>
      </c>
      <c r="N56" s="176" t="str">
        <f>IF(ISERROR(VLOOKUP($A56,parlvotes_lh!$A$11:$ZZ$200,86,FALSE))=TRUE,"",IF(VLOOKUP($A56,parlvotes_lh!$A$11:$ZZ$200,86,FALSE)=0,"",VLOOKUP($A56,parlvotes_lh!$A$11:$ZZ$200,86,FALSE)))</f>
        <v/>
      </c>
      <c r="O56" s="176" t="str">
        <f>IF(ISERROR(VLOOKUP($A56,parlvotes_lh!$A$11:$ZZ$200,106,FALSE))=TRUE,"",IF(VLOOKUP($A56,parlvotes_lh!$A$11:$ZZ$200,106,FALSE)=0,"",VLOOKUP($A56,parlvotes_lh!$A$11:$ZZ$200,106,FALSE)))</f>
        <v/>
      </c>
      <c r="P56" s="176" t="str">
        <f>IF(ISERROR(VLOOKUP($A56,parlvotes_lh!$A$11:$ZZ$200,126,FALSE))=TRUE,"",IF(VLOOKUP($A56,parlvotes_lh!$A$11:$ZZ$200,126,FALSE)=0,"",VLOOKUP($A56,parlvotes_lh!$A$11:$ZZ$200,126,FALSE)))</f>
        <v/>
      </c>
      <c r="Q56" s="177" t="str">
        <f>IF(ISERROR(VLOOKUP($A56,parlvotes_lh!$A$11:$ZZ$200,146,FALSE))=TRUE,"",IF(VLOOKUP($A56,parlvotes_lh!$A$11:$ZZ$200,146,FALSE)=0,"",VLOOKUP($A56,parlvotes_lh!$A$11:$ZZ$200,146,FALSE)))</f>
        <v/>
      </c>
      <c r="R56" s="177" t="str">
        <f>IF(ISERROR(VLOOKUP($A56,parlvotes_lh!$A$11:$ZZ$200,166,FALSE))=TRUE,"",IF(VLOOKUP($A56,parlvotes_lh!$A$11:$ZZ$200,166,FALSE)=0,"",VLOOKUP($A56,parlvotes_lh!$A$11:$ZZ$200,166,FALSE)))</f>
        <v/>
      </c>
      <c r="S56" s="177" t="str">
        <f>IF(ISERROR(VLOOKUP($A56,parlvotes_lh!$A$11:$ZZ$200,186,FALSE))=TRUE,"",IF(VLOOKUP($A56,parlvotes_lh!$A$11:$ZZ$200,186,FALSE)=0,"",VLOOKUP($A56,parlvotes_lh!$A$11:$ZZ$200,186,FALSE)))</f>
        <v/>
      </c>
      <c r="T56" s="177" t="str">
        <f>IF(ISERROR(VLOOKUP($A56,parlvotes_lh!$A$11:$ZZ$200,206,FALSE))=TRUE,"",IF(VLOOKUP($A56,parlvotes_lh!$A$11:$ZZ$200,206,FALSE)=0,"",VLOOKUP($A56,parlvotes_lh!$A$11:$ZZ$200,206,FALSE)))</f>
        <v/>
      </c>
      <c r="U56" s="177" t="str">
        <f>IF(ISERROR(VLOOKUP($A56,parlvotes_lh!$A$11:$ZZ$200,226,FALSE))=TRUE,"",IF(VLOOKUP($A56,parlvotes_lh!$A$11:$ZZ$200,226,FALSE)=0,"",VLOOKUP($A56,parlvotes_lh!$A$11:$ZZ$200,226,FALSE)))</f>
        <v/>
      </c>
      <c r="V56" s="177" t="str">
        <f>IF(ISERROR(VLOOKUP($A56,parlvotes_lh!$A$11:$ZZ$200,246,FALSE))=TRUE,"",IF(VLOOKUP($A56,parlvotes_lh!$A$11:$ZZ$200,246,FALSE)=0,"",VLOOKUP($A56,parlvotes_lh!$A$11:$ZZ$200,246,FALSE)))</f>
        <v/>
      </c>
      <c r="W56" s="177" t="str">
        <f>IF(ISERROR(VLOOKUP($A56,parlvotes_lh!$A$11:$ZZ$200,266,FALSE))=TRUE,"",IF(VLOOKUP($A56,parlvotes_lh!$A$11:$ZZ$200,266,FALSE)=0,"",VLOOKUP($A56,parlvotes_lh!$A$11:$ZZ$200,266,FALSE)))</f>
        <v/>
      </c>
      <c r="X56" s="177" t="str">
        <f>IF(ISERROR(VLOOKUP($A56,parlvotes_lh!$A$11:$ZZ$200,286,FALSE))=TRUE,"",IF(VLOOKUP($A56,parlvotes_lh!$A$11:$ZZ$200,286,FALSE)=0,"",VLOOKUP($A56,parlvotes_lh!$A$11:$ZZ$200,286,FALSE)))</f>
        <v/>
      </c>
      <c r="Y56" s="177" t="str">
        <f>IF(ISERROR(VLOOKUP($A56,parlvotes_lh!$A$11:$ZZ$200,306,FALSE))=TRUE,"",IF(VLOOKUP($A56,parlvotes_lh!$A$11:$ZZ$200,306,FALSE)=0,"",VLOOKUP($A56,parlvotes_lh!$A$11:$ZZ$200,306,FALSE)))</f>
        <v/>
      </c>
      <c r="Z56" s="177" t="str">
        <f>IF(ISERROR(VLOOKUP($A56,parlvotes_lh!$A$11:$ZZ$200,326,FALSE))=TRUE,"",IF(VLOOKUP($A56,parlvotes_lh!$A$11:$ZZ$200,326,FALSE)=0,"",VLOOKUP($A56,parlvotes_lh!$A$11:$ZZ$200,326,FALSE)))</f>
        <v/>
      </c>
      <c r="AA56" s="177" t="str">
        <f>IF(ISERROR(VLOOKUP($A56,parlvotes_lh!$A$11:$ZZ$200,346,FALSE))=TRUE,"",IF(VLOOKUP($A56,parlvotes_lh!$A$11:$ZZ$200,346,FALSE)=0,"",VLOOKUP($A56,parlvotes_lh!$A$11:$ZZ$200,346,FALSE)))</f>
        <v/>
      </c>
      <c r="AB56" s="177" t="str">
        <f>IF(ISERROR(VLOOKUP($A56,parlvotes_lh!$A$11:$ZZ$200,366,FALSE))=TRUE,"",IF(VLOOKUP($A56,parlvotes_lh!$A$11:$ZZ$200,366,FALSE)=0,"",VLOOKUP($A56,parlvotes_lh!$A$11:$ZZ$200,366,FALSE)))</f>
        <v/>
      </c>
      <c r="AC56" s="177" t="str">
        <f>IF(ISERROR(VLOOKUP($A56,parlvotes_lh!$A$11:$ZZ$200,386,FALSE))=TRUE,"",IF(VLOOKUP($A56,parlvotes_lh!$A$11:$ZZ$200,386,FALSE)=0,"",VLOOKUP($A56,parlvotes_lh!$A$11:$ZZ$200,386,FALSE)))</f>
        <v/>
      </c>
    </row>
    <row r="57" spans="1:29" ht="13.5" customHeight="1" x14ac:dyDescent="0.25">
      <c r="A57" s="171" t="str">
        <f>IF(info_parties!A57="","",info_parties!A57)</f>
        <v/>
      </c>
      <c r="B57" s="99" t="str">
        <f>IF(A57="","",MID(info_weblinks!$C$3,32,3))</f>
        <v/>
      </c>
      <c r="C57" s="99" t="str">
        <f>IF(info_parties!G57="","",info_parties!G57)</f>
        <v/>
      </c>
      <c r="D57" s="99" t="str">
        <f>IF(info_parties!K57="","",info_parties!K57)</f>
        <v/>
      </c>
      <c r="E57" s="99" t="str">
        <f>IF(info_parties!H57="","",info_parties!H57)</f>
        <v/>
      </c>
      <c r="F57" s="172" t="str">
        <f t="shared" si="0"/>
        <v/>
      </c>
      <c r="G57" s="173" t="str">
        <f t="shared" si="1"/>
        <v/>
      </c>
      <c r="H57" s="174" t="str">
        <f t="shared" si="2"/>
        <v/>
      </c>
      <c r="I57" s="175" t="str">
        <f t="shared" si="3"/>
        <v/>
      </c>
      <c r="J57" s="176" t="str">
        <f>IF(ISERROR(VLOOKUP($A57,parlvotes_lh!$A$11:$ZZ$200,6,FALSE))=TRUE,"",IF(VLOOKUP($A57,parlvotes_lh!$A$11:$ZZ$200,6,FALSE)=0,"",VLOOKUP($A57,parlvotes_lh!$A$11:$ZZ$200,6,FALSE)))</f>
        <v/>
      </c>
      <c r="K57" s="176" t="str">
        <f>IF(ISERROR(VLOOKUP($A57,parlvotes_lh!$A$11:$ZZ$200,26,FALSE))=TRUE,"",IF(VLOOKUP($A57,parlvotes_lh!$A$11:$ZZ$200,26,FALSE)=0,"",VLOOKUP($A57,parlvotes_lh!$A$11:$ZZ$200,26,FALSE)))</f>
        <v/>
      </c>
      <c r="L57" s="176" t="str">
        <f>IF(ISERROR(VLOOKUP($A57,parlvotes_lh!$A$11:$ZZ$200,46,FALSE))=TRUE,"",IF(VLOOKUP($A57,parlvotes_lh!$A$11:$ZZ$200,46,FALSE)=0,"",VLOOKUP($A57,parlvotes_lh!$A$11:$ZZ$200,46,FALSE)))</f>
        <v/>
      </c>
      <c r="M57" s="176" t="str">
        <f>IF(ISERROR(VLOOKUP($A57,parlvotes_lh!$A$11:$ZZ$200,66,FALSE))=TRUE,"",IF(VLOOKUP($A57,parlvotes_lh!$A$11:$ZZ$200,66,FALSE)=0,"",VLOOKUP($A57,parlvotes_lh!$A$11:$ZZ$200,66,FALSE)))</f>
        <v/>
      </c>
      <c r="N57" s="176" t="str">
        <f>IF(ISERROR(VLOOKUP($A57,parlvotes_lh!$A$11:$ZZ$200,86,FALSE))=TRUE,"",IF(VLOOKUP($A57,parlvotes_lh!$A$11:$ZZ$200,86,FALSE)=0,"",VLOOKUP($A57,parlvotes_lh!$A$11:$ZZ$200,86,FALSE)))</f>
        <v/>
      </c>
      <c r="O57" s="176" t="str">
        <f>IF(ISERROR(VLOOKUP($A57,parlvotes_lh!$A$11:$ZZ$200,106,FALSE))=TRUE,"",IF(VLOOKUP($A57,parlvotes_lh!$A$11:$ZZ$200,106,FALSE)=0,"",VLOOKUP($A57,parlvotes_lh!$A$11:$ZZ$200,106,FALSE)))</f>
        <v/>
      </c>
      <c r="P57" s="176" t="str">
        <f>IF(ISERROR(VLOOKUP($A57,parlvotes_lh!$A$11:$ZZ$200,126,FALSE))=TRUE,"",IF(VLOOKUP($A57,parlvotes_lh!$A$11:$ZZ$200,126,FALSE)=0,"",VLOOKUP($A57,parlvotes_lh!$A$11:$ZZ$200,126,FALSE)))</f>
        <v/>
      </c>
      <c r="Q57" s="177" t="str">
        <f>IF(ISERROR(VLOOKUP($A57,parlvotes_lh!$A$11:$ZZ$200,146,FALSE))=TRUE,"",IF(VLOOKUP($A57,parlvotes_lh!$A$11:$ZZ$200,146,FALSE)=0,"",VLOOKUP($A57,parlvotes_lh!$A$11:$ZZ$200,146,FALSE)))</f>
        <v/>
      </c>
      <c r="R57" s="177" t="str">
        <f>IF(ISERROR(VLOOKUP($A57,parlvotes_lh!$A$11:$ZZ$200,166,FALSE))=TRUE,"",IF(VLOOKUP($A57,parlvotes_lh!$A$11:$ZZ$200,166,FALSE)=0,"",VLOOKUP($A57,parlvotes_lh!$A$11:$ZZ$200,166,FALSE)))</f>
        <v/>
      </c>
      <c r="S57" s="177" t="str">
        <f>IF(ISERROR(VLOOKUP($A57,parlvotes_lh!$A$11:$ZZ$200,186,FALSE))=TRUE,"",IF(VLOOKUP($A57,parlvotes_lh!$A$11:$ZZ$200,186,FALSE)=0,"",VLOOKUP($A57,parlvotes_lh!$A$11:$ZZ$200,186,FALSE)))</f>
        <v/>
      </c>
      <c r="T57" s="177" t="str">
        <f>IF(ISERROR(VLOOKUP($A57,parlvotes_lh!$A$11:$ZZ$200,206,FALSE))=TRUE,"",IF(VLOOKUP($A57,parlvotes_lh!$A$11:$ZZ$200,206,FALSE)=0,"",VLOOKUP($A57,parlvotes_lh!$A$11:$ZZ$200,206,FALSE)))</f>
        <v/>
      </c>
      <c r="U57" s="177" t="str">
        <f>IF(ISERROR(VLOOKUP($A57,parlvotes_lh!$A$11:$ZZ$200,226,FALSE))=TRUE,"",IF(VLOOKUP($A57,parlvotes_lh!$A$11:$ZZ$200,226,FALSE)=0,"",VLOOKUP($A57,parlvotes_lh!$A$11:$ZZ$200,226,FALSE)))</f>
        <v/>
      </c>
      <c r="V57" s="177" t="str">
        <f>IF(ISERROR(VLOOKUP($A57,parlvotes_lh!$A$11:$ZZ$200,246,FALSE))=TRUE,"",IF(VLOOKUP($A57,parlvotes_lh!$A$11:$ZZ$200,246,FALSE)=0,"",VLOOKUP($A57,parlvotes_lh!$A$11:$ZZ$200,246,FALSE)))</f>
        <v/>
      </c>
      <c r="W57" s="177" t="str">
        <f>IF(ISERROR(VLOOKUP($A57,parlvotes_lh!$A$11:$ZZ$200,266,FALSE))=TRUE,"",IF(VLOOKUP($A57,parlvotes_lh!$A$11:$ZZ$200,266,FALSE)=0,"",VLOOKUP($A57,parlvotes_lh!$A$11:$ZZ$200,266,FALSE)))</f>
        <v/>
      </c>
      <c r="X57" s="177" t="str">
        <f>IF(ISERROR(VLOOKUP($A57,parlvotes_lh!$A$11:$ZZ$200,286,FALSE))=TRUE,"",IF(VLOOKUP($A57,parlvotes_lh!$A$11:$ZZ$200,286,FALSE)=0,"",VLOOKUP($A57,parlvotes_lh!$A$11:$ZZ$200,286,FALSE)))</f>
        <v/>
      </c>
      <c r="Y57" s="177" t="str">
        <f>IF(ISERROR(VLOOKUP($A57,parlvotes_lh!$A$11:$ZZ$200,306,FALSE))=TRUE,"",IF(VLOOKUP($A57,parlvotes_lh!$A$11:$ZZ$200,306,FALSE)=0,"",VLOOKUP($A57,parlvotes_lh!$A$11:$ZZ$200,306,FALSE)))</f>
        <v/>
      </c>
      <c r="Z57" s="177" t="str">
        <f>IF(ISERROR(VLOOKUP($A57,parlvotes_lh!$A$11:$ZZ$200,326,FALSE))=TRUE,"",IF(VLOOKUP($A57,parlvotes_lh!$A$11:$ZZ$200,326,FALSE)=0,"",VLOOKUP($A57,parlvotes_lh!$A$11:$ZZ$200,326,FALSE)))</f>
        <v/>
      </c>
      <c r="AA57" s="177" t="str">
        <f>IF(ISERROR(VLOOKUP($A57,parlvotes_lh!$A$11:$ZZ$200,346,FALSE))=TRUE,"",IF(VLOOKUP($A57,parlvotes_lh!$A$11:$ZZ$200,346,FALSE)=0,"",VLOOKUP($A57,parlvotes_lh!$A$11:$ZZ$200,346,FALSE)))</f>
        <v/>
      </c>
      <c r="AB57" s="177" t="str">
        <f>IF(ISERROR(VLOOKUP($A57,parlvotes_lh!$A$11:$ZZ$200,366,FALSE))=TRUE,"",IF(VLOOKUP($A57,parlvotes_lh!$A$11:$ZZ$200,366,FALSE)=0,"",VLOOKUP($A57,parlvotes_lh!$A$11:$ZZ$200,366,FALSE)))</f>
        <v/>
      </c>
      <c r="AC57" s="177" t="str">
        <f>IF(ISERROR(VLOOKUP($A57,parlvotes_lh!$A$11:$ZZ$200,386,FALSE))=TRUE,"",IF(VLOOKUP($A57,parlvotes_lh!$A$11:$ZZ$200,386,FALSE)=0,"",VLOOKUP($A57,parlvotes_lh!$A$11:$ZZ$200,386,FALSE)))</f>
        <v/>
      </c>
    </row>
    <row r="58" spans="1:29" ht="13.5" customHeight="1" x14ac:dyDescent="0.25">
      <c r="A58" s="171" t="str">
        <f>IF(info_parties!A58="","",info_parties!A58)</f>
        <v/>
      </c>
      <c r="B58" s="99" t="str">
        <f>IF(A58="","",MID(info_weblinks!$C$3,32,3))</f>
        <v/>
      </c>
      <c r="C58" s="99" t="str">
        <f>IF(info_parties!G58="","",info_parties!G58)</f>
        <v/>
      </c>
      <c r="D58" s="99" t="str">
        <f>IF(info_parties!K58="","",info_parties!K58)</f>
        <v/>
      </c>
      <c r="E58" s="99" t="str">
        <f>IF(info_parties!H58="","",info_parties!H58)</f>
        <v/>
      </c>
      <c r="F58" s="172" t="str">
        <f t="shared" si="0"/>
        <v/>
      </c>
      <c r="G58" s="173" t="str">
        <f t="shared" si="1"/>
        <v/>
      </c>
      <c r="H58" s="174" t="str">
        <f t="shared" si="2"/>
        <v/>
      </c>
      <c r="I58" s="175" t="str">
        <f t="shared" si="3"/>
        <v/>
      </c>
      <c r="J58" s="176" t="str">
        <f>IF(ISERROR(VLOOKUP($A58,parlvotes_lh!$A$11:$ZZ$200,6,FALSE))=TRUE,"",IF(VLOOKUP($A58,parlvotes_lh!$A$11:$ZZ$200,6,FALSE)=0,"",VLOOKUP($A58,parlvotes_lh!$A$11:$ZZ$200,6,FALSE)))</f>
        <v/>
      </c>
      <c r="K58" s="176" t="str">
        <f>IF(ISERROR(VLOOKUP($A58,parlvotes_lh!$A$11:$ZZ$200,26,FALSE))=TRUE,"",IF(VLOOKUP($A58,parlvotes_lh!$A$11:$ZZ$200,26,FALSE)=0,"",VLOOKUP($A58,parlvotes_lh!$A$11:$ZZ$200,26,FALSE)))</f>
        <v/>
      </c>
      <c r="L58" s="176" t="str">
        <f>IF(ISERROR(VLOOKUP($A58,parlvotes_lh!$A$11:$ZZ$200,46,FALSE))=TRUE,"",IF(VLOOKUP($A58,parlvotes_lh!$A$11:$ZZ$200,46,FALSE)=0,"",VLOOKUP($A58,parlvotes_lh!$A$11:$ZZ$200,46,FALSE)))</f>
        <v/>
      </c>
      <c r="M58" s="176" t="str">
        <f>IF(ISERROR(VLOOKUP($A58,parlvotes_lh!$A$11:$ZZ$200,66,FALSE))=TRUE,"",IF(VLOOKUP($A58,parlvotes_lh!$A$11:$ZZ$200,66,FALSE)=0,"",VLOOKUP($A58,parlvotes_lh!$A$11:$ZZ$200,66,FALSE)))</f>
        <v/>
      </c>
      <c r="N58" s="176" t="str">
        <f>IF(ISERROR(VLOOKUP($A58,parlvotes_lh!$A$11:$ZZ$200,86,FALSE))=TRUE,"",IF(VLOOKUP($A58,parlvotes_lh!$A$11:$ZZ$200,86,FALSE)=0,"",VLOOKUP($A58,parlvotes_lh!$A$11:$ZZ$200,86,FALSE)))</f>
        <v/>
      </c>
      <c r="O58" s="176" t="str">
        <f>IF(ISERROR(VLOOKUP($A58,parlvotes_lh!$A$11:$ZZ$200,106,FALSE))=TRUE,"",IF(VLOOKUP($A58,parlvotes_lh!$A$11:$ZZ$200,106,FALSE)=0,"",VLOOKUP($A58,parlvotes_lh!$A$11:$ZZ$200,106,FALSE)))</f>
        <v/>
      </c>
      <c r="P58" s="176" t="str">
        <f>IF(ISERROR(VLOOKUP($A58,parlvotes_lh!$A$11:$ZZ$200,126,FALSE))=TRUE,"",IF(VLOOKUP($A58,parlvotes_lh!$A$11:$ZZ$200,126,FALSE)=0,"",VLOOKUP($A58,parlvotes_lh!$A$11:$ZZ$200,126,FALSE)))</f>
        <v/>
      </c>
      <c r="Q58" s="177" t="str">
        <f>IF(ISERROR(VLOOKUP($A58,parlvotes_lh!$A$11:$ZZ$200,146,FALSE))=TRUE,"",IF(VLOOKUP($A58,parlvotes_lh!$A$11:$ZZ$200,146,FALSE)=0,"",VLOOKUP($A58,parlvotes_lh!$A$11:$ZZ$200,146,FALSE)))</f>
        <v/>
      </c>
      <c r="R58" s="177" t="str">
        <f>IF(ISERROR(VLOOKUP($A58,parlvotes_lh!$A$11:$ZZ$200,166,FALSE))=TRUE,"",IF(VLOOKUP($A58,parlvotes_lh!$A$11:$ZZ$200,166,FALSE)=0,"",VLOOKUP($A58,parlvotes_lh!$A$11:$ZZ$200,166,FALSE)))</f>
        <v/>
      </c>
      <c r="S58" s="177" t="str">
        <f>IF(ISERROR(VLOOKUP($A58,parlvotes_lh!$A$11:$ZZ$200,186,FALSE))=TRUE,"",IF(VLOOKUP($A58,parlvotes_lh!$A$11:$ZZ$200,186,FALSE)=0,"",VLOOKUP($A58,parlvotes_lh!$A$11:$ZZ$200,186,FALSE)))</f>
        <v/>
      </c>
      <c r="T58" s="177" t="str">
        <f>IF(ISERROR(VLOOKUP($A58,parlvotes_lh!$A$11:$ZZ$200,206,FALSE))=TRUE,"",IF(VLOOKUP($A58,parlvotes_lh!$A$11:$ZZ$200,206,FALSE)=0,"",VLOOKUP($A58,parlvotes_lh!$A$11:$ZZ$200,206,FALSE)))</f>
        <v/>
      </c>
      <c r="U58" s="177" t="str">
        <f>IF(ISERROR(VLOOKUP($A58,parlvotes_lh!$A$11:$ZZ$200,226,FALSE))=TRUE,"",IF(VLOOKUP($A58,parlvotes_lh!$A$11:$ZZ$200,226,FALSE)=0,"",VLOOKUP($A58,parlvotes_lh!$A$11:$ZZ$200,226,FALSE)))</f>
        <v/>
      </c>
      <c r="V58" s="177" t="str">
        <f>IF(ISERROR(VLOOKUP($A58,parlvotes_lh!$A$11:$ZZ$200,246,FALSE))=TRUE,"",IF(VLOOKUP($A58,parlvotes_lh!$A$11:$ZZ$200,246,FALSE)=0,"",VLOOKUP($A58,parlvotes_lh!$A$11:$ZZ$200,246,FALSE)))</f>
        <v/>
      </c>
      <c r="W58" s="177" t="str">
        <f>IF(ISERROR(VLOOKUP($A58,parlvotes_lh!$A$11:$ZZ$200,266,FALSE))=TRUE,"",IF(VLOOKUP($A58,parlvotes_lh!$A$11:$ZZ$200,266,FALSE)=0,"",VLOOKUP($A58,parlvotes_lh!$A$11:$ZZ$200,266,FALSE)))</f>
        <v/>
      </c>
      <c r="X58" s="177" t="str">
        <f>IF(ISERROR(VLOOKUP($A58,parlvotes_lh!$A$11:$ZZ$200,286,FALSE))=TRUE,"",IF(VLOOKUP($A58,parlvotes_lh!$A$11:$ZZ$200,286,FALSE)=0,"",VLOOKUP($A58,parlvotes_lh!$A$11:$ZZ$200,286,FALSE)))</f>
        <v/>
      </c>
      <c r="Y58" s="177" t="str">
        <f>IF(ISERROR(VLOOKUP($A58,parlvotes_lh!$A$11:$ZZ$200,306,FALSE))=TRUE,"",IF(VLOOKUP($A58,parlvotes_lh!$A$11:$ZZ$200,306,FALSE)=0,"",VLOOKUP($A58,parlvotes_lh!$A$11:$ZZ$200,306,FALSE)))</f>
        <v/>
      </c>
      <c r="Z58" s="177" t="str">
        <f>IF(ISERROR(VLOOKUP($A58,parlvotes_lh!$A$11:$ZZ$200,326,FALSE))=TRUE,"",IF(VLOOKUP($A58,parlvotes_lh!$A$11:$ZZ$200,326,FALSE)=0,"",VLOOKUP($A58,parlvotes_lh!$A$11:$ZZ$200,326,FALSE)))</f>
        <v/>
      </c>
      <c r="AA58" s="177" t="str">
        <f>IF(ISERROR(VLOOKUP($A58,parlvotes_lh!$A$11:$ZZ$200,346,FALSE))=TRUE,"",IF(VLOOKUP($A58,parlvotes_lh!$A$11:$ZZ$200,346,FALSE)=0,"",VLOOKUP($A58,parlvotes_lh!$A$11:$ZZ$200,346,FALSE)))</f>
        <v/>
      </c>
      <c r="AB58" s="177" t="str">
        <f>IF(ISERROR(VLOOKUP($A58,parlvotes_lh!$A$11:$ZZ$200,366,FALSE))=TRUE,"",IF(VLOOKUP($A58,parlvotes_lh!$A$11:$ZZ$200,366,FALSE)=0,"",VLOOKUP($A58,parlvotes_lh!$A$11:$ZZ$200,366,FALSE)))</f>
        <v/>
      </c>
      <c r="AC58" s="177" t="str">
        <f>IF(ISERROR(VLOOKUP($A58,parlvotes_lh!$A$11:$ZZ$200,386,FALSE))=TRUE,"",IF(VLOOKUP($A58,parlvotes_lh!$A$11:$ZZ$200,386,FALSE)=0,"",VLOOKUP($A58,parlvotes_lh!$A$11:$ZZ$200,386,FALSE)))</f>
        <v/>
      </c>
    </row>
    <row r="59" spans="1:29" ht="13.5" customHeight="1" x14ac:dyDescent="0.25">
      <c r="A59" s="171" t="str">
        <f>IF(info_parties!A59="","",info_parties!A59)</f>
        <v/>
      </c>
      <c r="B59" s="99" t="str">
        <f>IF(A59="","",MID(info_weblinks!$C$3,32,3))</f>
        <v/>
      </c>
      <c r="C59" s="99" t="str">
        <f>IF(info_parties!G59="","",info_parties!G59)</f>
        <v/>
      </c>
      <c r="D59" s="99" t="str">
        <f>IF(info_parties!K59="","",info_parties!K59)</f>
        <v/>
      </c>
      <c r="E59" s="99" t="str">
        <f>IF(info_parties!H59="","",info_parties!H59)</f>
        <v/>
      </c>
      <c r="F59" s="172" t="str">
        <f t="shared" si="0"/>
        <v/>
      </c>
      <c r="G59" s="173" t="str">
        <f t="shared" si="1"/>
        <v/>
      </c>
      <c r="H59" s="174" t="str">
        <f t="shared" si="2"/>
        <v/>
      </c>
      <c r="I59" s="175" t="str">
        <f t="shared" si="3"/>
        <v/>
      </c>
      <c r="J59" s="176" t="str">
        <f>IF(ISERROR(VLOOKUP($A59,parlvotes_lh!$A$11:$ZZ$200,6,FALSE))=TRUE,"",IF(VLOOKUP($A59,parlvotes_lh!$A$11:$ZZ$200,6,FALSE)=0,"",VLOOKUP($A59,parlvotes_lh!$A$11:$ZZ$200,6,FALSE)))</f>
        <v/>
      </c>
      <c r="K59" s="176" t="str">
        <f>IF(ISERROR(VLOOKUP($A59,parlvotes_lh!$A$11:$ZZ$200,26,FALSE))=TRUE,"",IF(VLOOKUP($A59,parlvotes_lh!$A$11:$ZZ$200,26,FALSE)=0,"",VLOOKUP($A59,parlvotes_lh!$A$11:$ZZ$200,26,FALSE)))</f>
        <v/>
      </c>
      <c r="L59" s="176" t="str">
        <f>IF(ISERROR(VLOOKUP($A59,parlvotes_lh!$A$11:$ZZ$200,46,FALSE))=TRUE,"",IF(VLOOKUP($A59,parlvotes_lh!$A$11:$ZZ$200,46,FALSE)=0,"",VLOOKUP($A59,parlvotes_lh!$A$11:$ZZ$200,46,FALSE)))</f>
        <v/>
      </c>
      <c r="M59" s="176" t="str">
        <f>IF(ISERROR(VLOOKUP($A59,parlvotes_lh!$A$11:$ZZ$200,66,FALSE))=TRUE,"",IF(VLOOKUP($A59,parlvotes_lh!$A$11:$ZZ$200,66,FALSE)=0,"",VLOOKUP($A59,parlvotes_lh!$A$11:$ZZ$200,66,FALSE)))</f>
        <v/>
      </c>
      <c r="N59" s="176" t="str">
        <f>IF(ISERROR(VLOOKUP($A59,parlvotes_lh!$A$11:$ZZ$200,86,FALSE))=TRUE,"",IF(VLOOKUP($A59,parlvotes_lh!$A$11:$ZZ$200,86,FALSE)=0,"",VLOOKUP($A59,parlvotes_lh!$A$11:$ZZ$200,86,FALSE)))</f>
        <v/>
      </c>
      <c r="O59" s="176" t="str">
        <f>IF(ISERROR(VLOOKUP($A59,parlvotes_lh!$A$11:$ZZ$200,106,FALSE))=TRUE,"",IF(VLOOKUP($A59,parlvotes_lh!$A$11:$ZZ$200,106,FALSE)=0,"",VLOOKUP($A59,parlvotes_lh!$A$11:$ZZ$200,106,FALSE)))</f>
        <v/>
      </c>
      <c r="P59" s="176" t="str">
        <f>IF(ISERROR(VLOOKUP($A59,parlvotes_lh!$A$11:$ZZ$200,126,FALSE))=TRUE,"",IF(VLOOKUP($A59,parlvotes_lh!$A$11:$ZZ$200,126,FALSE)=0,"",VLOOKUP($A59,parlvotes_lh!$A$11:$ZZ$200,126,FALSE)))</f>
        <v/>
      </c>
      <c r="Q59" s="177" t="str">
        <f>IF(ISERROR(VLOOKUP($A59,parlvotes_lh!$A$11:$ZZ$200,146,FALSE))=TRUE,"",IF(VLOOKUP($A59,parlvotes_lh!$A$11:$ZZ$200,146,FALSE)=0,"",VLOOKUP($A59,parlvotes_lh!$A$11:$ZZ$200,146,FALSE)))</f>
        <v/>
      </c>
      <c r="R59" s="177" t="str">
        <f>IF(ISERROR(VLOOKUP($A59,parlvotes_lh!$A$11:$ZZ$200,166,FALSE))=TRUE,"",IF(VLOOKUP($A59,parlvotes_lh!$A$11:$ZZ$200,166,FALSE)=0,"",VLOOKUP($A59,parlvotes_lh!$A$11:$ZZ$200,166,FALSE)))</f>
        <v/>
      </c>
      <c r="S59" s="177" t="str">
        <f>IF(ISERROR(VLOOKUP($A59,parlvotes_lh!$A$11:$ZZ$200,186,FALSE))=TRUE,"",IF(VLOOKUP($A59,parlvotes_lh!$A$11:$ZZ$200,186,FALSE)=0,"",VLOOKUP($A59,parlvotes_lh!$A$11:$ZZ$200,186,FALSE)))</f>
        <v/>
      </c>
      <c r="T59" s="177" t="str">
        <f>IF(ISERROR(VLOOKUP($A59,parlvotes_lh!$A$11:$ZZ$200,206,FALSE))=TRUE,"",IF(VLOOKUP($A59,parlvotes_lh!$A$11:$ZZ$200,206,FALSE)=0,"",VLOOKUP($A59,parlvotes_lh!$A$11:$ZZ$200,206,FALSE)))</f>
        <v/>
      </c>
      <c r="U59" s="177" t="str">
        <f>IF(ISERROR(VLOOKUP($A59,parlvotes_lh!$A$11:$ZZ$200,226,FALSE))=TRUE,"",IF(VLOOKUP($A59,parlvotes_lh!$A$11:$ZZ$200,226,FALSE)=0,"",VLOOKUP($A59,parlvotes_lh!$A$11:$ZZ$200,226,FALSE)))</f>
        <v/>
      </c>
      <c r="V59" s="177" t="str">
        <f>IF(ISERROR(VLOOKUP($A59,parlvotes_lh!$A$11:$ZZ$200,246,FALSE))=TRUE,"",IF(VLOOKUP($A59,parlvotes_lh!$A$11:$ZZ$200,246,FALSE)=0,"",VLOOKUP($A59,parlvotes_lh!$A$11:$ZZ$200,246,FALSE)))</f>
        <v/>
      </c>
      <c r="W59" s="177" t="str">
        <f>IF(ISERROR(VLOOKUP($A59,parlvotes_lh!$A$11:$ZZ$200,266,FALSE))=TRUE,"",IF(VLOOKUP($A59,parlvotes_lh!$A$11:$ZZ$200,266,FALSE)=0,"",VLOOKUP($A59,parlvotes_lh!$A$11:$ZZ$200,266,FALSE)))</f>
        <v/>
      </c>
      <c r="X59" s="177" t="str">
        <f>IF(ISERROR(VLOOKUP($A59,parlvotes_lh!$A$11:$ZZ$200,286,FALSE))=TRUE,"",IF(VLOOKUP($A59,parlvotes_lh!$A$11:$ZZ$200,286,FALSE)=0,"",VLOOKUP($A59,parlvotes_lh!$A$11:$ZZ$200,286,FALSE)))</f>
        <v/>
      </c>
      <c r="Y59" s="177" t="str">
        <f>IF(ISERROR(VLOOKUP($A59,parlvotes_lh!$A$11:$ZZ$200,306,FALSE))=TRUE,"",IF(VLOOKUP($A59,parlvotes_lh!$A$11:$ZZ$200,306,FALSE)=0,"",VLOOKUP($A59,parlvotes_lh!$A$11:$ZZ$200,306,FALSE)))</f>
        <v/>
      </c>
      <c r="Z59" s="177" t="str">
        <f>IF(ISERROR(VLOOKUP($A59,parlvotes_lh!$A$11:$ZZ$200,326,FALSE))=TRUE,"",IF(VLOOKUP($A59,parlvotes_lh!$A$11:$ZZ$200,326,FALSE)=0,"",VLOOKUP($A59,parlvotes_lh!$A$11:$ZZ$200,326,FALSE)))</f>
        <v/>
      </c>
      <c r="AA59" s="177" t="str">
        <f>IF(ISERROR(VLOOKUP($A59,parlvotes_lh!$A$11:$ZZ$200,346,FALSE))=TRUE,"",IF(VLOOKUP($A59,parlvotes_lh!$A$11:$ZZ$200,346,FALSE)=0,"",VLOOKUP($A59,parlvotes_lh!$A$11:$ZZ$200,346,FALSE)))</f>
        <v/>
      </c>
      <c r="AB59" s="177" t="str">
        <f>IF(ISERROR(VLOOKUP($A59,parlvotes_lh!$A$11:$ZZ$200,366,FALSE))=TRUE,"",IF(VLOOKUP($A59,parlvotes_lh!$A$11:$ZZ$200,366,FALSE)=0,"",VLOOKUP($A59,parlvotes_lh!$A$11:$ZZ$200,366,FALSE)))</f>
        <v/>
      </c>
      <c r="AC59" s="177" t="str">
        <f>IF(ISERROR(VLOOKUP($A59,parlvotes_lh!$A$11:$ZZ$200,386,FALSE))=TRUE,"",IF(VLOOKUP($A59,parlvotes_lh!$A$11:$ZZ$200,386,FALSE)=0,"",VLOOKUP($A59,parlvotes_lh!$A$11:$ZZ$200,386,FALSE)))</f>
        <v/>
      </c>
    </row>
    <row r="60" spans="1:29" ht="13.5" customHeight="1" x14ac:dyDescent="0.25">
      <c r="A60" s="171" t="str">
        <f>IF(info_parties!A60="","",info_parties!A60)</f>
        <v/>
      </c>
      <c r="B60" s="99" t="str">
        <f>IF(A60="","",MID(info_weblinks!$C$3,32,3))</f>
        <v/>
      </c>
      <c r="C60" s="99" t="str">
        <f>IF(info_parties!G60="","",info_parties!G60)</f>
        <v/>
      </c>
      <c r="D60" s="99" t="str">
        <f>IF(info_parties!K60="","",info_parties!K60)</f>
        <v/>
      </c>
      <c r="E60" s="99" t="str">
        <f>IF(info_parties!H60="","",info_parties!H60)</f>
        <v/>
      </c>
      <c r="F60" s="172" t="str">
        <f t="shared" si="0"/>
        <v/>
      </c>
      <c r="G60" s="173" t="str">
        <f t="shared" si="1"/>
        <v/>
      </c>
      <c r="H60" s="174" t="str">
        <f t="shared" si="2"/>
        <v/>
      </c>
      <c r="I60" s="175" t="str">
        <f t="shared" si="3"/>
        <v/>
      </c>
      <c r="J60" s="176" t="str">
        <f>IF(ISERROR(VLOOKUP($A60,parlvotes_lh!$A$11:$ZZ$200,6,FALSE))=TRUE,"",IF(VLOOKUP($A60,parlvotes_lh!$A$11:$ZZ$200,6,FALSE)=0,"",VLOOKUP($A60,parlvotes_lh!$A$11:$ZZ$200,6,FALSE)))</f>
        <v/>
      </c>
      <c r="K60" s="176" t="str">
        <f>IF(ISERROR(VLOOKUP($A60,parlvotes_lh!$A$11:$ZZ$200,26,FALSE))=TRUE,"",IF(VLOOKUP($A60,parlvotes_lh!$A$11:$ZZ$200,26,FALSE)=0,"",VLOOKUP($A60,parlvotes_lh!$A$11:$ZZ$200,26,FALSE)))</f>
        <v/>
      </c>
      <c r="L60" s="176" t="str">
        <f>IF(ISERROR(VLOOKUP($A60,parlvotes_lh!$A$11:$ZZ$200,46,FALSE))=TRUE,"",IF(VLOOKUP($A60,parlvotes_lh!$A$11:$ZZ$200,46,FALSE)=0,"",VLOOKUP($A60,parlvotes_lh!$A$11:$ZZ$200,46,FALSE)))</f>
        <v/>
      </c>
      <c r="M60" s="176" t="str">
        <f>IF(ISERROR(VLOOKUP($A60,parlvotes_lh!$A$11:$ZZ$200,66,FALSE))=TRUE,"",IF(VLOOKUP($A60,parlvotes_lh!$A$11:$ZZ$200,66,FALSE)=0,"",VLOOKUP($A60,parlvotes_lh!$A$11:$ZZ$200,66,FALSE)))</f>
        <v/>
      </c>
      <c r="N60" s="176" t="str">
        <f>IF(ISERROR(VLOOKUP($A60,parlvotes_lh!$A$11:$ZZ$200,86,FALSE))=TRUE,"",IF(VLOOKUP($A60,parlvotes_lh!$A$11:$ZZ$200,86,FALSE)=0,"",VLOOKUP($A60,parlvotes_lh!$A$11:$ZZ$200,86,FALSE)))</f>
        <v/>
      </c>
      <c r="O60" s="176" t="str">
        <f>IF(ISERROR(VLOOKUP($A60,parlvotes_lh!$A$11:$ZZ$200,106,FALSE))=TRUE,"",IF(VLOOKUP($A60,parlvotes_lh!$A$11:$ZZ$200,106,FALSE)=0,"",VLOOKUP($A60,parlvotes_lh!$A$11:$ZZ$200,106,FALSE)))</f>
        <v/>
      </c>
      <c r="P60" s="176" t="str">
        <f>IF(ISERROR(VLOOKUP($A60,parlvotes_lh!$A$11:$ZZ$200,126,FALSE))=TRUE,"",IF(VLOOKUP($A60,parlvotes_lh!$A$11:$ZZ$200,126,FALSE)=0,"",VLOOKUP($A60,parlvotes_lh!$A$11:$ZZ$200,126,FALSE)))</f>
        <v/>
      </c>
      <c r="Q60" s="177" t="str">
        <f>IF(ISERROR(VLOOKUP($A60,parlvotes_lh!$A$11:$ZZ$200,146,FALSE))=TRUE,"",IF(VLOOKUP($A60,parlvotes_lh!$A$11:$ZZ$200,146,FALSE)=0,"",VLOOKUP($A60,parlvotes_lh!$A$11:$ZZ$200,146,FALSE)))</f>
        <v/>
      </c>
      <c r="R60" s="177" t="str">
        <f>IF(ISERROR(VLOOKUP($A60,parlvotes_lh!$A$11:$ZZ$200,166,FALSE))=TRUE,"",IF(VLOOKUP($A60,parlvotes_lh!$A$11:$ZZ$200,166,FALSE)=0,"",VLOOKUP($A60,parlvotes_lh!$A$11:$ZZ$200,166,FALSE)))</f>
        <v/>
      </c>
      <c r="S60" s="177" t="str">
        <f>IF(ISERROR(VLOOKUP($A60,parlvotes_lh!$A$11:$ZZ$200,186,FALSE))=TRUE,"",IF(VLOOKUP($A60,parlvotes_lh!$A$11:$ZZ$200,186,FALSE)=0,"",VLOOKUP($A60,parlvotes_lh!$A$11:$ZZ$200,186,FALSE)))</f>
        <v/>
      </c>
      <c r="T60" s="177" t="str">
        <f>IF(ISERROR(VLOOKUP($A60,parlvotes_lh!$A$11:$ZZ$200,206,FALSE))=TRUE,"",IF(VLOOKUP($A60,parlvotes_lh!$A$11:$ZZ$200,206,FALSE)=0,"",VLOOKUP($A60,parlvotes_lh!$A$11:$ZZ$200,206,FALSE)))</f>
        <v/>
      </c>
      <c r="U60" s="177" t="str">
        <f>IF(ISERROR(VLOOKUP($A60,parlvotes_lh!$A$11:$ZZ$200,226,FALSE))=TRUE,"",IF(VLOOKUP($A60,parlvotes_lh!$A$11:$ZZ$200,226,FALSE)=0,"",VLOOKUP($A60,parlvotes_lh!$A$11:$ZZ$200,226,FALSE)))</f>
        <v/>
      </c>
      <c r="V60" s="177" t="str">
        <f>IF(ISERROR(VLOOKUP($A60,parlvotes_lh!$A$11:$ZZ$200,246,FALSE))=TRUE,"",IF(VLOOKUP($A60,parlvotes_lh!$A$11:$ZZ$200,246,FALSE)=0,"",VLOOKUP($A60,parlvotes_lh!$A$11:$ZZ$200,246,FALSE)))</f>
        <v/>
      </c>
      <c r="W60" s="177" t="str">
        <f>IF(ISERROR(VLOOKUP($A60,parlvotes_lh!$A$11:$ZZ$200,266,FALSE))=TRUE,"",IF(VLOOKUP($A60,parlvotes_lh!$A$11:$ZZ$200,266,FALSE)=0,"",VLOOKUP($A60,parlvotes_lh!$A$11:$ZZ$200,266,FALSE)))</f>
        <v/>
      </c>
      <c r="X60" s="177" t="str">
        <f>IF(ISERROR(VLOOKUP($A60,parlvotes_lh!$A$11:$ZZ$200,286,FALSE))=TRUE,"",IF(VLOOKUP($A60,parlvotes_lh!$A$11:$ZZ$200,286,FALSE)=0,"",VLOOKUP($A60,parlvotes_lh!$A$11:$ZZ$200,286,FALSE)))</f>
        <v/>
      </c>
      <c r="Y60" s="177" t="str">
        <f>IF(ISERROR(VLOOKUP($A60,parlvotes_lh!$A$11:$ZZ$200,306,FALSE))=TRUE,"",IF(VLOOKUP($A60,parlvotes_lh!$A$11:$ZZ$200,306,FALSE)=0,"",VLOOKUP($A60,parlvotes_lh!$A$11:$ZZ$200,306,FALSE)))</f>
        <v/>
      </c>
      <c r="Z60" s="177" t="str">
        <f>IF(ISERROR(VLOOKUP($A60,parlvotes_lh!$A$11:$ZZ$200,326,FALSE))=TRUE,"",IF(VLOOKUP($A60,parlvotes_lh!$A$11:$ZZ$200,326,FALSE)=0,"",VLOOKUP($A60,parlvotes_lh!$A$11:$ZZ$200,326,FALSE)))</f>
        <v/>
      </c>
      <c r="AA60" s="177" t="str">
        <f>IF(ISERROR(VLOOKUP($A60,parlvotes_lh!$A$11:$ZZ$200,346,FALSE))=TRUE,"",IF(VLOOKUP($A60,parlvotes_lh!$A$11:$ZZ$200,346,FALSE)=0,"",VLOOKUP($A60,parlvotes_lh!$A$11:$ZZ$200,346,FALSE)))</f>
        <v/>
      </c>
      <c r="AB60" s="177" t="str">
        <f>IF(ISERROR(VLOOKUP($A60,parlvotes_lh!$A$11:$ZZ$200,366,FALSE))=TRUE,"",IF(VLOOKUP($A60,parlvotes_lh!$A$11:$ZZ$200,366,FALSE)=0,"",VLOOKUP($A60,parlvotes_lh!$A$11:$ZZ$200,366,FALSE)))</f>
        <v/>
      </c>
      <c r="AC60" s="177" t="str">
        <f>IF(ISERROR(VLOOKUP($A60,parlvotes_lh!$A$11:$ZZ$200,386,FALSE))=TRUE,"",IF(VLOOKUP($A60,parlvotes_lh!$A$11:$ZZ$200,386,FALSE)=0,"",VLOOKUP($A60,parlvotes_lh!$A$11:$ZZ$200,386,FALSE)))</f>
        <v/>
      </c>
    </row>
    <row r="61" spans="1:29" ht="13.5" customHeight="1" x14ac:dyDescent="0.25">
      <c r="A61" s="171" t="str">
        <f>IF(info_parties!A61="","",info_parties!A61)</f>
        <v/>
      </c>
      <c r="B61" s="99" t="str">
        <f>IF(A61="","",MID(info_weblinks!$C$3,32,3))</f>
        <v/>
      </c>
      <c r="C61" s="99" t="str">
        <f>IF(info_parties!G61="","",info_parties!G61)</f>
        <v/>
      </c>
      <c r="D61" s="99" t="str">
        <f>IF(info_parties!K61="","",info_parties!K61)</f>
        <v/>
      </c>
      <c r="E61" s="99" t="str">
        <f>IF(info_parties!H61="","",info_parties!H61)</f>
        <v/>
      </c>
      <c r="F61" s="172" t="str">
        <f t="shared" si="0"/>
        <v/>
      </c>
      <c r="G61" s="173" t="str">
        <f t="shared" si="1"/>
        <v/>
      </c>
      <c r="H61" s="174" t="str">
        <f t="shared" si="2"/>
        <v/>
      </c>
      <c r="I61" s="175" t="str">
        <f t="shared" si="3"/>
        <v/>
      </c>
      <c r="J61" s="176" t="str">
        <f>IF(ISERROR(VLOOKUP($A61,parlvotes_lh!$A$11:$ZZ$200,6,FALSE))=TRUE,"",IF(VLOOKUP($A61,parlvotes_lh!$A$11:$ZZ$200,6,FALSE)=0,"",VLOOKUP($A61,parlvotes_lh!$A$11:$ZZ$200,6,FALSE)))</f>
        <v/>
      </c>
      <c r="K61" s="176" t="str">
        <f>IF(ISERROR(VLOOKUP($A61,parlvotes_lh!$A$11:$ZZ$200,26,FALSE))=TRUE,"",IF(VLOOKUP($A61,parlvotes_lh!$A$11:$ZZ$200,26,FALSE)=0,"",VLOOKUP($A61,parlvotes_lh!$A$11:$ZZ$200,26,FALSE)))</f>
        <v/>
      </c>
      <c r="L61" s="176" t="str">
        <f>IF(ISERROR(VLOOKUP($A61,parlvotes_lh!$A$11:$ZZ$200,46,FALSE))=TRUE,"",IF(VLOOKUP($A61,parlvotes_lh!$A$11:$ZZ$200,46,FALSE)=0,"",VLOOKUP($A61,parlvotes_lh!$A$11:$ZZ$200,46,FALSE)))</f>
        <v/>
      </c>
      <c r="M61" s="176" t="str">
        <f>IF(ISERROR(VLOOKUP($A61,parlvotes_lh!$A$11:$ZZ$200,66,FALSE))=TRUE,"",IF(VLOOKUP($A61,parlvotes_lh!$A$11:$ZZ$200,66,FALSE)=0,"",VLOOKUP($A61,parlvotes_lh!$A$11:$ZZ$200,66,FALSE)))</f>
        <v/>
      </c>
      <c r="N61" s="176" t="str">
        <f>IF(ISERROR(VLOOKUP($A61,parlvotes_lh!$A$11:$ZZ$200,86,FALSE))=TRUE,"",IF(VLOOKUP($A61,parlvotes_lh!$A$11:$ZZ$200,86,FALSE)=0,"",VLOOKUP($A61,parlvotes_lh!$A$11:$ZZ$200,86,FALSE)))</f>
        <v/>
      </c>
      <c r="O61" s="176" t="str">
        <f>IF(ISERROR(VLOOKUP($A61,parlvotes_lh!$A$11:$ZZ$200,106,FALSE))=TRUE,"",IF(VLOOKUP($A61,parlvotes_lh!$A$11:$ZZ$200,106,FALSE)=0,"",VLOOKUP($A61,parlvotes_lh!$A$11:$ZZ$200,106,FALSE)))</f>
        <v/>
      </c>
      <c r="P61" s="176" t="str">
        <f>IF(ISERROR(VLOOKUP($A61,parlvotes_lh!$A$11:$ZZ$200,126,FALSE))=TRUE,"",IF(VLOOKUP($A61,parlvotes_lh!$A$11:$ZZ$200,126,FALSE)=0,"",VLOOKUP($A61,parlvotes_lh!$A$11:$ZZ$200,126,FALSE)))</f>
        <v/>
      </c>
      <c r="Q61" s="177" t="str">
        <f>IF(ISERROR(VLOOKUP($A61,parlvotes_lh!$A$11:$ZZ$200,146,FALSE))=TRUE,"",IF(VLOOKUP($A61,parlvotes_lh!$A$11:$ZZ$200,146,FALSE)=0,"",VLOOKUP($A61,parlvotes_lh!$A$11:$ZZ$200,146,FALSE)))</f>
        <v/>
      </c>
      <c r="R61" s="177" t="str">
        <f>IF(ISERROR(VLOOKUP($A61,parlvotes_lh!$A$11:$ZZ$200,166,FALSE))=TRUE,"",IF(VLOOKUP($A61,parlvotes_lh!$A$11:$ZZ$200,166,FALSE)=0,"",VLOOKUP($A61,parlvotes_lh!$A$11:$ZZ$200,166,FALSE)))</f>
        <v/>
      </c>
      <c r="S61" s="177" t="str">
        <f>IF(ISERROR(VLOOKUP($A61,parlvotes_lh!$A$11:$ZZ$200,186,FALSE))=TRUE,"",IF(VLOOKUP($A61,parlvotes_lh!$A$11:$ZZ$200,186,FALSE)=0,"",VLOOKUP($A61,parlvotes_lh!$A$11:$ZZ$200,186,FALSE)))</f>
        <v/>
      </c>
      <c r="T61" s="177" t="str">
        <f>IF(ISERROR(VLOOKUP($A61,parlvotes_lh!$A$11:$ZZ$200,206,FALSE))=TRUE,"",IF(VLOOKUP($A61,parlvotes_lh!$A$11:$ZZ$200,206,FALSE)=0,"",VLOOKUP($A61,parlvotes_lh!$A$11:$ZZ$200,206,FALSE)))</f>
        <v/>
      </c>
      <c r="U61" s="177" t="str">
        <f>IF(ISERROR(VLOOKUP($A61,parlvotes_lh!$A$11:$ZZ$200,226,FALSE))=TRUE,"",IF(VLOOKUP($A61,parlvotes_lh!$A$11:$ZZ$200,226,FALSE)=0,"",VLOOKUP($A61,parlvotes_lh!$A$11:$ZZ$200,226,FALSE)))</f>
        <v/>
      </c>
      <c r="V61" s="177" t="str">
        <f>IF(ISERROR(VLOOKUP($A61,parlvotes_lh!$A$11:$ZZ$200,246,FALSE))=TRUE,"",IF(VLOOKUP($A61,parlvotes_lh!$A$11:$ZZ$200,246,FALSE)=0,"",VLOOKUP($A61,parlvotes_lh!$A$11:$ZZ$200,246,FALSE)))</f>
        <v/>
      </c>
      <c r="W61" s="177" t="str">
        <f>IF(ISERROR(VLOOKUP($A61,parlvotes_lh!$A$11:$ZZ$200,266,FALSE))=TRUE,"",IF(VLOOKUP($A61,parlvotes_lh!$A$11:$ZZ$200,266,FALSE)=0,"",VLOOKUP($A61,parlvotes_lh!$A$11:$ZZ$200,266,FALSE)))</f>
        <v/>
      </c>
      <c r="X61" s="177" t="str">
        <f>IF(ISERROR(VLOOKUP($A61,parlvotes_lh!$A$11:$ZZ$200,286,FALSE))=TRUE,"",IF(VLOOKUP($A61,parlvotes_lh!$A$11:$ZZ$200,286,FALSE)=0,"",VLOOKUP($A61,parlvotes_lh!$A$11:$ZZ$200,286,FALSE)))</f>
        <v/>
      </c>
      <c r="Y61" s="177" t="str">
        <f>IF(ISERROR(VLOOKUP($A61,parlvotes_lh!$A$11:$ZZ$200,306,FALSE))=TRUE,"",IF(VLOOKUP($A61,parlvotes_lh!$A$11:$ZZ$200,306,FALSE)=0,"",VLOOKUP($A61,parlvotes_lh!$A$11:$ZZ$200,306,FALSE)))</f>
        <v/>
      </c>
      <c r="Z61" s="177" t="str">
        <f>IF(ISERROR(VLOOKUP($A61,parlvotes_lh!$A$11:$ZZ$200,326,FALSE))=TRUE,"",IF(VLOOKUP($A61,parlvotes_lh!$A$11:$ZZ$200,326,FALSE)=0,"",VLOOKUP($A61,parlvotes_lh!$A$11:$ZZ$200,326,FALSE)))</f>
        <v/>
      </c>
      <c r="AA61" s="177" t="str">
        <f>IF(ISERROR(VLOOKUP($A61,parlvotes_lh!$A$11:$ZZ$200,346,FALSE))=TRUE,"",IF(VLOOKUP($A61,parlvotes_lh!$A$11:$ZZ$200,346,FALSE)=0,"",VLOOKUP($A61,parlvotes_lh!$A$11:$ZZ$200,346,FALSE)))</f>
        <v/>
      </c>
      <c r="AB61" s="177" t="str">
        <f>IF(ISERROR(VLOOKUP($A61,parlvotes_lh!$A$11:$ZZ$200,366,FALSE))=TRUE,"",IF(VLOOKUP($A61,parlvotes_lh!$A$11:$ZZ$200,366,FALSE)=0,"",VLOOKUP($A61,parlvotes_lh!$A$11:$ZZ$200,366,FALSE)))</f>
        <v/>
      </c>
      <c r="AC61" s="177" t="str">
        <f>IF(ISERROR(VLOOKUP($A61,parlvotes_lh!$A$11:$ZZ$200,386,FALSE))=TRUE,"",IF(VLOOKUP($A61,parlvotes_lh!$A$11:$ZZ$200,386,FALSE)=0,"",VLOOKUP($A61,parlvotes_lh!$A$11:$ZZ$200,386,FALSE)))</f>
        <v/>
      </c>
    </row>
    <row r="62" spans="1:29" ht="13.5" customHeight="1" x14ac:dyDescent="0.25">
      <c r="A62" s="171" t="str">
        <f>IF(info_parties!A62="","",info_parties!A62)</f>
        <v/>
      </c>
      <c r="B62" s="99" t="str">
        <f>IF(A62="","",MID(info_weblinks!$C$3,32,3))</f>
        <v/>
      </c>
      <c r="C62" s="99" t="str">
        <f>IF(info_parties!G62="","",info_parties!G62)</f>
        <v/>
      </c>
      <c r="D62" s="99" t="str">
        <f>IF(info_parties!K62="","",info_parties!K62)</f>
        <v/>
      </c>
      <c r="E62" s="99" t="str">
        <f>IF(info_parties!H62="","",info_parties!H62)</f>
        <v/>
      </c>
      <c r="F62" s="172" t="str">
        <f t="shared" si="0"/>
        <v/>
      </c>
      <c r="G62" s="173" t="str">
        <f t="shared" si="1"/>
        <v/>
      </c>
      <c r="H62" s="174" t="str">
        <f t="shared" si="2"/>
        <v/>
      </c>
      <c r="I62" s="175" t="str">
        <f t="shared" si="3"/>
        <v/>
      </c>
      <c r="J62" s="176" t="str">
        <f>IF(ISERROR(VLOOKUP($A62,parlvotes_lh!$A$11:$ZZ$200,6,FALSE))=TRUE,"",IF(VLOOKUP($A62,parlvotes_lh!$A$11:$ZZ$200,6,FALSE)=0,"",VLOOKUP($A62,parlvotes_lh!$A$11:$ZZ$200,6,FALSE)))</f>
        <v/>
      </c>
      <c r="K62" s="176" t="str">
        <f>IF(ISERROR(VLOOKUP($A62,parlvotes_lh!$A$11:$ZZ$200,26,FALSE))=TRUE,"",IF(VLOOKUP($A62,parlvotes_lh!$A$11:$ZZ$200,26,FALSE)=0,"",VLOOKUP($A62,parlvotes_lh!$A$11:$ZZ$200,26,FALSE)))</f>
        <v/>
      </c>
      <c r="L62" s="176" t="str">
        <f>IF(ISERROR(VLOOKUP($A62,parlvotes_lh!$A$11:$ZZ$200,46,FALSE))=TRUE,"",IF(VLOOKUP($A62,parlvotes_lh!$A$11:$ZZ$200,46,FALSE)=0,"",VLOOKUP($A62,parlvotes_lh!$A$11:$ZZ$200,46,FALSE)))</f>
        <v/>
      </c>
      <c r="M62" s="176" t="str">
        <f>IF(ISERROR(VLOOKUP($A62,parlvotes_lh!$A$11:$ZZ$200,66,FALSE))=TRUE,"",IF(VLOOKUP($A62,parlvotes_lh!$A$11:$ZZ$200,66,FALSE)=0,"",VLOOKUP($A62,parlvotes_lh!$A$11:$ZZ$200,66,FALSE)))</f>
        <v/>
      </c>
      <c r="N62" s="176" t="str">
        <f>IF(ISERROR(VLOOKUP($A62,parlvotes_lh!$A$11:$ZZ$200,86,FALSE))=TRUE,"",IF(VLOOKUP($A62,parlvotes_lh!$A$11:$ZZ$200,86,FALSE)=0,"",VLOOKUP($A62,parlvotes_lh!$A$11:$ZZ$200,86,FALSE)))</f>
        <v/>
      </c>
      <c r="O62" s="176" t="str">
        <f>IF(ISERROR(VLOOKUP($A62,parlvotes_lh!$A$11:$ZZ$200,106,FALSE))=TRUE,"",IF(VLOOKUP($A62,parlvotes_lh!$A$11:$ZZ$200,106,FALSE)=0,"",VLOOKUP($A62,parlvotes_lh!$A$11:$ZZ$200,106,FALSE)))</f>
        <v/>
      </c>
      <c r="P62" s="176" t="str">
        <f>IF(ISERROR(VLOOKUP($A62,parlvotes_lh!$A$11:$ZZ$200,126,FALSE))=TRUE,"",IF(VLOOKUP($A62,parlvotes_lh!$A$11:$ZZ$200,126,FALSE)=0,"",VLOOKUP($A62,parlvotes_lh!$A$11:$ZZ$200,126,FALSE)))</f>
        <v/>
      </c>
      <c r="Q62" s="177" t="str">
        <f>IF(ISERROR(VLOOKUP($A62,parlvotes_lh!$A$11:$ZZ$200,146,FALSE))=TRUE,"",IF(VLOOKUP($A62,parlvotes_lh!$A$11:$ZZ$200,146,FALSE)=0,"",VLOOKUP($A62,parlvotes_lh!$A$11:$ZZ$200,146,FALSE)))</f>
        <v/>
      </c>
      <c r="R62" s="177" t="str">
        <f>IF(ISERROR(VLOOKUP($A62,parlvotes_lh!$A$11:$ZZ$200,166,FALSE))=TRUE,"",IF(VLOOKUP($A62,parlvotes_lh!$A$11:$ZZ$200,166,FALSE)=0,"",VLOOKUP($A62,parlvotes_lh!$A$11:$ZZ$200,166,FALSE)))</f>
        <v/>
      </c>
      <c r="S62" s="177" t="str">
        <f>IF(ISERROR(VLOOKUP($A62,parlvotes_lh!$A$11:$ZZ$200,186,FALSE))=TRUE,"",IF(VLOOKUP($A62,parlvotes_lh!$A$11:$ZZ$200,186,FALSE)=0,"",VLOOKUP($A62,parlvotes_lh!$A$11:$ZZ$200,186,FALSE)))</f>
        <v/>
      </c>
      <c r="T62" s="177" t="str">
        <f>IF(ISERROR(VLOOKUP($A62,parlvotes_lh!$A$11:$ZZ$200,206,FALSE))=TRUE,"",IF(VLOOKUP($A62,parlvotes_lh!$A$11:$ZZ$200,206,FALSE)=0,"",VLOOKUP($A62,parlvotes_lh!$A$11:$ZZ$200,206,FALSE)))</f>
        <v/>
      </c>
      <c r="U62" s="177" t="str">
        <f>IF(ISERROR(VLOOKUP($A62,parlvotes_lh!$A$11:$ZZ$200,226,FALSE))=TRUE,"",IF(VLOOKUP($A62,parlvotes_lh!$A$11:$ZZ$200,226,FALSE)=0,"",VLOOKUP($A62,parlvotes_lh!$A$11:$ZZ$200,226,FALSE)))</f>
        <v/>
      </c>
      <c r="V62" s="177" t="str">
        <f>IF(ISERROR(VLOOKUP($A62,parlvotes_lh!$A$11:$ZZ$200,246,FALSE))=TRUE,"",IF(VLOOKUP($A62,parlvotes_lh!$A$11:$ZZ$200,246,FALSE)=0,"",VLOOKUP($A62,parlvotes_lh!$A$11:$ZZ$200,246,FALSE)))</f>
        <v/>
      </c>
      <c r="W62" s="177" t="str">
        <f>IF(ISERROR(VLOOKUP($A62,parlvotes_lh!$A$11:$ZZ$200,266,FALSE))=TRUE,"",IF(VLOOKUP($A62,parlvotes_lh!$A$11:$ZZ$200,266,FALSE)=0,"",VLOOKUP($A62,parlvotes_lh!$A$11:$ZZ$200,266,FALSE)))</f>
        <v/>
      </c>
      <c r="X62" s="177" t="str">
        <f>IF(ISERROR(VLOOKUP($A62,parlvotes_lh!$A$11:$ZZ$200,286,FALSE))=TRUE,"",IF(VLOOKUP($A62,parlvotes_lh!$A$11:$ZZ$200,286,FALSE)=0,"",VLOOKUP($A62,parlvotes_lh!$A$11:$ZZ$200,286,FALSE)))</f>
        <v/>
      </c>
      <c r="Y62" s="177" t="str">
        <f>IF(ISERROR(VLOOKUP($A62,parlvotes_lh!$A$11:$ZZ$200,306,FALSE))=TRUE,"",IF(VLOOKUP($A62,parlvotes_lh!$A$11:$ZZ$200,306,FALSE)=0,"",VLOOKUP($A62,parlvotes_lh!$A$11:$ZZ$200,306,FALSE)))</f>
        <v/>
      </c>
      <c r="Z62" s="177" t="str">
        <f>IF(ISERROR(VLOOKUP($A62,parlvotes_lh!$A$11:$ZZ$200,326,FALSE))=TRUE,"",IF(VLOOKUP($A62,parlvotes_lh!$A$11:$ZZ$200,326,FALSE)=0,"",VLOOKUP($A62,parlvotes_lh!$A$11:$ZZ$200,326,FALSE)))</f>
        <v/>
      </c>
      <c r="AA62" s="177" t="str">
        <f>IF(ISERROR(VLOOKUP($A62,parlvotes_lh!$A$11:$ZZ$200,346,FALSE))=TRUE,"",IF(VLOOKUP($A62,parlvotes_lh!$A$11:$ZZ$200,346,FALSE)=0,"",VLOOKUP($A62,parlvotes_lh!$A$11:$ZZ$200,346,FALSE)))</f>
        <v/>
      </c>
      <c r="AB62" s="177" t="str">
        <f>IF(ISERROR(VLOOKUP($A62,parlvotes_lh!$A$11:$ZZ$200,366,FALSE))=TRUE,"",IF(VLOOKUP($A62,parlvotes_lh!$A$11:$ZZ$200,366,FALSE)=0,"",VLOOKUP($A62,parlvotes_lh!$A$11:$ZZ$200,366,FALSE)))</f>
        <v/>
      </c>
      <c r="AC62" s="177" t="str">
        <f>IF(ISERROR(VLOOKUP($A62,parlvotes_lh!$A$11:$ZZ$200,386,FALSE))=TRUE,"",IF(VLOOKUP($A62,parlvotes_lh!$A$11:$ZZ$200,386,FALSE)=0,"",VLOOKUP($A62,parlvotes_lh!$A$11:$ZZ$200,386,FALSE)))</f>
        <v/>
      </c>
    </row>
    <row r="63" spans="1:29" ht="13.5" customHeight="1" x14ac:dyDescent="0.25">
      <c r="A63" s="171" t="str">
        <f>IF(info_parties!A63="","",info_parties!A63)</f>
        <v/>
      </c>
      <c r="B63" s="99" t="str">
        <f>IF(A63="","",MID(info_weblinks!$C$3,32,3))</f>
        <v/>
      </c>
      <c r="C63" s="99" t="str">
        <f>IF(info_parties!G63="","",info_parties!G63)</f>
        <v/>
      </c>
      <c r="D63" s="99" t="str">
        <f>IF(info_parties!K63="","",info_parties!K63)</f>
        <v/>
      </c>
      <c r="E63" s="99" t="str">
        <f>IF(info_parties!H63="","",info_parties!H63)</f>
        <v/>
      </c>
      <c r="F63" s="172" t="str">
        <f t="shared" si="0"/>
        <v/>
      </c>
      <c r="G63" s="173" t="str">
        <f t="shared" si="1"/>
        <v/>
      </c>
      <c r="H63" s="174" t="str">
        <f t="shared" si="2"/>
        <v/>
      </c>
      <c r="I63" s="175" t="str">
        <f t="shared" si="3"/>
        <v/>
      </c>
      <c r="J63" s="176" t="str">
        <f>IF(ISERROR(VLOOKUP($A63,parlvotes_lh!$A$11:$ZZ$200,6,FALSE))=TRUE,"",IF(VLOOKUP($A63,parlvotes_lh!$A$11:$ZZ$200,6,FALSE)=0,"",VLOOKUP($A63,parlvotes_lh!$A$11:$ZZ$200,6,FALSE)))</f>
        <v/>
      </c>
      <c r="K63" s="176" t="str">
        <f>IF(ISERROR(VLOOKUP($A63,parlvotes_lh!$A$11:$ZZ$200,26,FALSE))=TRUE,"",IF(VLOOKUP($A63,parlvotes_lh!$A$11:$ZZ$200,26,FALSE)=0,"",VLOOKUP($A63,parlvotes_lh!$A$11:$ZZ$200,26,FALSE)))</f>
        <v/>
      </c>
      <c r="L63" s="176" t="str">
        <f>IF(ISERROR(VLOOKUP($A63,parlvotes_lh!$A$11:$ZZ$200,46,FALSE))=TRUE,"",IF(VLOOKUP($A63,parlvotes_lh!$A$11:$ZZ$200,46,FALSE)=0,"",VLOOKUP($A63,parlvotes_lh!$A$11:$ZZ$200,46,FALSE)))</f>
        <v/>
      </c>
      <c r="M63" s="176" t="str">
        <f>IF(ISERROR(VLOOKUP($A63,parlvotes_lh!$A$11:$ZZ$200,66,FALSE))=TRUE,"",IF(VLOOKUP($A63,parlvotes_lh!$A$11:$ZZ$200,66,FALSE)=0,"",VLOOKUP($A63,parlvotes_lh!$A$11:$ZZ$200,66,FALSE)))</f>
        <v/>
      </c>
      <c r="N63" s="176" t="str">
        <f>IF(ISERROR(VLOOKUP($A63,parlvotes_lh!$A$11:$ZZ$200,86,FALSE))=TRUE,"",IF(VLOOKUP($A63,parlvotes_lh!$A$11:$ZZ$200,86,FALSE)=0,"",VLOOKUP($A63,parlvotes_lh!$A$11:$ZZ$200,86,FALSE)))</f>
        <v/>
      </c>
      <c r="O63" s="176" t="str">
        <f>IF(ISERROR(VLOOKUP($A63,parlvotes_lh!$A$11:$ZZ$200,106,FALSE))=TRUE,"",IF(VLOOKUP($A63,parlvotes_lh!$A$11:$ZZ$200,106,FALSE)=0,"",VLOOKUP($A63,parlvotes_lh!$A$11:$ZZ$200,106,FALSE)))</f>
        <v/>
      </c>
      <c r="P63" s="176" t="str">
        <f>IF(ISERROR(VLOOKUP($A63,parlvotes_lh!$A$11:$ZZ$200,126,FALSE))=TRUE,"",IF(VLOOKUP($A63,parlvotes_lh!$A$11:$ZZ$200,126,FALSE)=0,"",VLOOKUP($A63,parlvotes_lh!$A$11:$ZZ$200,126,FALSE)))</f>
        <v/>
      </c>
      <c r="Q63" s="177" t="str">
        <f>IF(ISERROR(VLOOKUP($A63,parlvotes_lh!$A$11:$ZZ$200,146,FALSE))=TRUE,"",IF(VLOOKUP($A63,parlvotes_lh!$A$11:$ZZ$200,146,FALSE)=0,"",VLOOKUP($A63,parlvotes_lh!$A$11:$ZZ$200,146,FALSE)))</f>
        <v/>
      </c>
      <c r="R63" s="177" t="str">
        <f>IF(ISERROR(VLOOKUP($A63,parlvotes_lh!$A$11:$ZZ$200,166,FALSE))=TRUE,"",IF(VLOOKUP($A63,parlvotes_lh!$A$11:$ZZ$200,166,FALSE)=0,"",VLOOKUP($A63,parlvotes_lh!$A$11:$ZZ$200,166,FALSE)))</f>
        <v/>
      </c>
      <c r="S63" s="177" t="str">
        <f>IF(ISERROR(VLOOKUP($A63,parlvotes_lh!$A$11:$ZZ$200,186,FALSE))=TRUE,"",IF(VLOOKUP($A63,parlvotes_lh!$A$11:$ZZ$200,186,FALSE)=0,"",VLOOKUP($A63,parlvotes_lh!$A$11:$ZZ$200,186,FALSE)))</f>
        <v/>
      </c>
      <c r="T63" s="177" t="str">
        <f>IF(ISERROR(VLOOKUP($A63,parlvotes_lh!$A$11:$ZZ$200,206,FALSE))=TRUE,"",IF(VLOOKUP($A63,parlvotes_lh!$A$11:$ZZ$200,206,FALSE)=0,"",VLOOKUP($A63,parlvotes_lh!$A$11:$ZZ$200,206,FALSE)))</f>
        <v/>
      </c>
      <c r="U63" s="177" t="str">
        <f>IF(ISERROR(VLOOKUP($A63,parlvotes_lh!$A$11:$ZZ$200,226,FALSE))=TRUE,"",IF(VLOOKUP($A63,parlvotes_lh!$A$11:$ZZ$200,226,FALSE)=0,"",VLOOKUP($A63,parlvotes_lh!$A$11:$ZZ$200,226,FALSE)))</f>
        <v/>
      </c>
      <c r="V63" s="177" t="str">
        <f>IF(ISERROR(VLOOKUP($A63,parlvotes_lh!$A$11:$ZZ$200,246,FALSE))=TRUE,"",IF(VLOOKUP($A63,parlvotes_lh!$A$11:$ZZ$200,246,FALSE)=0,"",VLOOKUP($A63,parlvotes_lh!$A$11:$ZZ$200,246,FALSE)))</f>
        <v/>
      </c>
      <c r="W63" s="177" t="str">
        <f>IF(ISERROR(VLOOKUP($A63,parlvotes_lh!$A$11:$ZZ$200,266,FALSE))=TRUE,"",IF(VLOOKUP($A63,parlvotes_lh!$A$11:$ZZ$200,266,FALSE)=0,"",VLOOKUP($A63,parlvotes_lh!$A$11:$ZZ$200,266,FALSE)))</f>
        <v/>
      </c>
      <c r="X63" s="177" t="str">
        <f>IF(ISERROR(VLOOKUP($A63,parlvotes_lh!$A$11:$ZZ$200,286,FALSE))=TRUE,"",IF(VLOOKUP($A63,parlvotes_lh!$A$11:$ZZ$200,286,FALSE)=0,"",VLOOKUP($A63,parlvotes_lh!$A$11:$ZZ$200,286,FALSE)))</f>
        <v/>
      </c>
      <c r="Y63" s="177" t="str">
        <f>IF(ISERROR(VLOOKUP($A63,parlvotes_lh!$A$11:$ZZ$200,306,FALSE))=TRUE,"",IF(VLOOKUP($A63,parlvotes_lh!$A$11:$ZZ$200,306,FALSE)=0,"",VLOOKUP($A63,parlvotes_lh!$A$11:$ZZ$200,306,FALSE)))</f>
        <v/>
      </c>
      <c r="Z63" s="177" t="str">
        <f>IF(ISERROR(VLOOKUP($A63,parlvotes_lh!$A$11:$ZZ$200,326,FALSE))=TRUE,"",IF(VLOOKUP($A63,parlvotes_lh!$A$11:$ZZ$200,326,FALSE)=0,"",VLOOKUP($A63,parlvotes_lh!$A$11:$ZZ$200,326,FALSE)))</f>
        <v/>
      </c>
      <c r="AA63" s="177" t="str">
        <f>IF(ISERROR(VLOOKUP($A63,parlvotes_lh!$A$11:$ZZ$200,346,FALSE))=TRUE,"",IF(VLOOKUP($A63,parlvotes_lh!$A$11:$ZZ$200,346,FALSE)=0,"",VLOOKUP($A63,parlvotes_lh!$A$11:$ZZ$200,346,FALSE)))</f>
        <v/>
      </c>
      <c r="AB63" s="177" t="str">
        <f>IF(ISERROR(VLOOKUP($A63,parlvotes_lh!$A$11:$ZZ$200,366,FALSE))=TRUE,"",IF(VLOOKUP($A63,parlvotes_lh!$A$11:$ZZ$200,366,FALSE)=0,"",VLOOKUP($A63,parlvotes_lh!$A$11:$ZZ$200,366,FALSE)))</f>
        <v/>
      </c>
      <c r="AC63" s="177" t="str">
        <f>IF(ISERROR(VLOOKUP($A63,parlvotes_lh!$A$11:$ZZ$200,386,FALSE))=TRUE,"",IF(VLOOKUP($A63,parlvotes_lh!$A$11:$ZZ$200,386,FALSE)=0,"",VLOOKUP($A63,parlvotes_lh!$A$11:$ZZ$200,386,FALSE)))</f>
        <v/>
      </c>
    </row>
    <row r="64" spans="1:29" ht="13.5" customHeight="1" x14ac:dyDescent="0.25">
      <c r="A64" s="171" t="str">
        <f>IF(info_parties!A64="","",info_parties!A64)</f>
        <v/>
      </c>
      <c r="B64" s="99" t="str">
        <f>IF(A64="","",MID(info_weblinks!$C$3,32,3))</f>
        <v/>
      </c>
      <c r="C64" s="99" t="str">
        <f>IF(info_parties!G64="","",info_parties!G64)</f>
        <v/>
      </c>
      <c r="D64" s="99" t="str">
        <f>IF(info_parties!K64="","",info_parties!K64)</f>
        <v/>
      </c>
      <c r="E64" s="99" t="str">
        <f>IF(info_parties!H64="","",info_parties!H64)</f>
        <v/>
      </c>
      <c r="F64" s="172" t="str">
        <f t="shared" si="0"/>
        <v/>
      </c>
      <c r="G64" s="173" t="str">
        <f t="shared" si="1"/>
        <v/>
      </c>
      <c r="H64" s="174" t="str">
        <f t="shared" si="2"/>
        <v/>
      </c>
      <c r="I64" s="175" t="str">
        <f t="shared" si="3"/>
        <v/>
      </c>
      <c r="J64" s="176" t="str">
        <f>IF(ISERROR(VLOOKUP($A64,parlvotes_lh!$A$11:$ZZ$200,6,FALSE))=TRUE,"",IF(VLOOKUP($A64,parlvotes_lh!$A$11:$ZZ$200,6,FALSE)=0,"",VLOOKUP($A64,parlvotes_lh!$A$11:$ZZ$200,6,FALSE)))</f>
        <v/>
      </c>
      <c r="K64" s="176" t="str">
        <f>IF(ISERROR(VLOOKUP($A64,parlvotes_lh!$A$11:$ZZ$200,26,FALSE))=TRUE,"",IF(VLOOKUP($A64,parlvotes_lh!$A$11:$ZZ$200,26,FALSE)=0,"",VLOOKUP($A64,parlvotes_lh!$A$11:$ZZ$200,26,FALSE)))</f>
        <v/>
      </c>
      <c r="L64" s="176" t="str">
        <f>IF(ISERROR(VLOOKUP($A64,parlvotes_lh!$A$11:$ZZ$200,46,FALSE))=TRUE,"",IF(VLOOKUP($A64,parlvotes_lh!$A$11:$ZZ$200,46,FALSE)=0,"",VLOOKUP($A64,parlvotes_lh!$A$11:$ZZ$200,46,FALSE)))</f>
        <v/>
      </c>
      <c r="M64" s="176" t="str">
        <f>IF(ISERROR(VLOOKUP($A64,parlvotes_lh!$A$11:$ZZ$200,66,FALSE))=TRUE,"",IF(VLOOKUP($A64,parlvotes_lh!$A$11:$ZZ$200,66,FALSE)=0,"",VLOOKUP($A64,parlvotes_lh!$A$11:$ZZ$200,66,FALSE)))</f>
        <v/>
      </c>
      <c r="N64" s="176" t="str">
        <f>IF(ISERROR(VLOOKUP($A64,parlvotes_lh!$A$11:$ZZ$200,86,FALSE))=TRUE,"",IF(VLOOKUP($A64,parlvotes_lh!$A$11:$ZZ$200,86,FALSE)=0,"",VLOOKUP($A64,parlvotes_lh!$A$11:$ZZ$200,86,FALSE)))</f>
        <v/>
      </c>
      <c r="O64" s="176" t="str">
        <f>IF(ISERROR(VLOOKUP($A64,parlvotes_lh!$A$11:$ZZ$200,106,FALSE))=TRUE,"",IF(VLOOKUP($A64,parlvotes_lh!$A$11:$ZZ$200,106,FALSE)=0,"",VLOOKUP($A64,parlvotes_lh!$A$11:$ZZ$200,106,FALSE)))</f>
        <v/>
      </c>
      <c r="P64" s="176" t="str">
        <f>IF(ISERROR(VLOOKUP($A64,parlvotes_lh!$A$11:$ZZ$200,126,FALSE))=TRUE,"",IF(VLOOKUP($A64,parlvotes_lh!$A$11:$ZZ$200,126,FALSE)=0,"",VLOOKUP($A64,parlvotes_lh!$A$11:$ZZ$200,126,FALSE)))</f>
        <v/>
      </c>
      <c r="Q64" s="177" t="str">
        <f>IF(ISERROR(VLOOKUP($A64,parlvotes_lh!$A$11:$ZZ$200,146,FALSE))=TRUE,"",IF(VLOOKUP($A64,parlvotes_lh!$A$11:$ZZ$200,146,FALSE)=0,"",VLOOKUP($A64,parlvotes_lh!$A$11:$ZZ$200,146,FALSE)))</f>
        <v/>
      </c>
      <c r="R64" s="177" t="str">
        <f>IF(ISERROR(VLOOKUP($A64,parlvotes_lh!$A$11:$ZZ$200,166,FALSE))=TRUE,"",IF(VLOOKUP($A64,parlvotes_lh!$A$11:$ZZ$200,166,FALSE)=0,"",VLOOKUP($A64,parlvotes_lh!$A$11:$ZZ$200,166,FALSE)))</f>
        <v/>
      </c>
      <c r="S64" s="177" t="str">
        <f>IF(ISERROR(VLOOKUP($A64,parlvotes_lh!$A$11:$ZZ$200,186,FALSE))=TRUE,"",IF(VLOOKUP($A64,parlvotes_lh!$A$11:$ZZ$200,186,FALSE)=0,"",VLOOKUP($A64,parlvotes_lh!$A$11:$ZZ$200,186,FALSE)))</f>
        <v/>
      </c>
      <c r="T64" s="177" t="str">
        <f>IF(ISERROR(VLOOKUP($A64,parlvotes_lh!$A$11:$ZZ$200,206,FALSE))=TRUE,"",IF(VLOOKUP($A64,parlvotes_lh!$A$11:$ZZ$200,206,FALSE)=0,"",VLOOKUP($A64,parlvotes_lh!$A$11:$ZZ$200,206,FALSE)))</f>
        <v/>
      </c>
      <c r="U64" s="177" t="str">
        <f>IF(ISERROR(VLOOKUP($A64,parlvotes_lh!$A$11:$ZZ$200,226,FALSE))=TRUE,"",IF(VLOOKUP($A64,parlvotes_lh!$A$11:$ZZ$200,226,FALSE)=0,"",VLOOKUP($A64,parlvotes_lh!$A$11:$ZZ$200,226,FALSE)))</f>
        <v/>
      </c>
      <c r="V64" s="177" t="str">
        <f>IF(ISERROR(VLOOKUP($A64,parlvotes_lh!$A$11:$ZZ$200,246,FALSE))=TRUE,"",IF(VLOOKUP($A64,parlvotes_lh!$A$11:$ZZ$200,246,FALSE)=0,"",VLOOKUP($A64,parlvotes_lh!$A$11:$ZZ$200,246,FALSE)))</f>
        <v/>
      </c>
      <c r="W64" s="177" t="str">
        <f>IF(ISERROR(VLOOKUP($A64,parlvotes_lh!$A$11:$ZZ$200,266,FALSE))=TRUE,"",IF(VLOOKUP($A64,parlvotes_lh!$A$11:$ZZ$200,266,FALSE)=0,"",VLOOKUP($A64,parlvotes_lh!$A$11:$ZZ$200,266,FALSE)))</f>
        <v/>
      </c>
      <c r="X64" s="177" t="str">
        <f>IF(ISERROR(VLOOKUP($A64,parlvotes_lh!$A$11:$ZZ$200,286,FALSE))=TRUE,"",IF(VLOOKUP($A64,parlvotes_lh!$A$11:$ZZ$200,286,FALSE)=0,"",VLOOKUP($A64,parlvotes_lh!$A$11:$ZZ$200,286,FALSE)))</f>
        <v/>
      </c>
      <c r="Y64" s="177" t="str">
        <f>IF(ISERROR(VLOOKUP($A64,parlvotes_lh!$A$11:$ZZ$200,306,FALSE))=TRUE,"",IF(VLOOKUP($A64,parlvotes_lh!$A$11:$ZZ$200,306,FALSE)=0,"",VLOOKUP($A64,parlvotes_lh!$A$11:$ZZ$200,306,FALSE)))</f>
        <v/>
      </c>
      <c r="Z64" s="177" t="str">
        <f>IF(ISERROR(VLOOKUP($A64,parlvotes_lh!$A$11:$ZZ$200,326,FALSE))=TRUE,"",IF(VLOOKUP($A64,parlvotes_lh!$A$11:$ZZ$200,326,FALSE)=0,"",VLOOKUP($A64,parlvotes_lh!$A$11:$ZZ$200,326,FALSE)))</f>
        <v/>
      </c>
      <c r="AA64" s="177" t="str">
        <f>IF(ISERROR(VLOOKUP($A64,parlvotes_lh!$A$11:$ZZ$200,346,FALSE))=TRUE,"",IF(VLOOKUP($A64,parlvotes_lh!$A$11:$ZZ$200,346,FALSE)=0,"",VLOOKUP($A64,parlvotes_lh!$A$11:$ZZ$200,346,FALSE)))</f>
        <v/>
      </c>
      <c r="AB64" s="177" t="str">
        <f>IF(ISERROR(VLOOKUP($A64,parlvotes_lh!$A$11:$ZZ$200,366,FALSE))=TRUE,"",IF(VLOOKUP($A64,parlvotes_lh!$A$11:$ZZ$200,366,FALSE)=0,"",VLOOKUP($A64,parlvotes_lh!$A$11:$ZZ$200,366,FALSE)))</f>
        <v/>
      </c>
      <c r="AC64" s="177" t="str">
        <f>IF(ISERROR(VLOOKUP($A64,parlvotes_lh!$A$11:$ZZ$200,386,FALSE))=TRUE,"",IF(VLOOKUP($A64,parlvotes_lh!$A$11:$ZZ$200,386,FALSE)=0,"",VLOOKUP($A64,parlvotes_lh!$A$11:$ZZ$200,386,FALSE)))</f>
        <v/>
      </c>
    </row>
    <row r="65" spans="1:29" ht="13.5" customHeight="1" x14ac:dyDescent="0.25">
      <c r="A65" s="171" t="str">
        <f>IF(info_parties!A65="","",info_parties!A65)</f>
        <v/>
      </c>
      <c r="B65" s="99" t="str">
        <f>IF(A65="","",MID(info_weblinks!$C$3,32,3))</f>
        <v/>
      </c>
      <c r="C65" s="99" t="str">
        <f>IF(info_parties!G65="","",info_parties!G65)</f>
        <v/>
      </c>
      <c r="D65" s="99" t="str">
        <f>IF(info_parties!K65="","",info_parties!K65)</f>
        <v/>
      </c>
      <c r="E65" s="99" t="str">
        <f>IF(info_parties!H65="","",info_parties!H65)</f>
        <v/>
      </c>
      <c r="F65" s="172" t="str">
        <f t="shared" si="0"/>
        <v/>
      </c>
      <c r="G65" s="173" t="str">
        <f t="shared" si="1"/>
        <v/>
      </c>
      <c r="H65" s="174" t="str">
        <f t="shared" si="2"/>
        <v/>
      </c>
      <c r="I65" s="175" t="str">
        <f t="shared" si="3"/>
        <v/>
      </c>
      <c r="J65" s="176" t="str">
        <f>IF(ISERROR(VLOOKUP($A65,parlvotes_lh!$A$11:$ZZ$200,6,FALSE))=TRUE,"",IF(VLOOKUP($A65,parlvotes_lh!$A$11:$ZZ$200,6,FALSE)=0,"",VLOOKUP($A65,parlvotes_lh!$A$11:$ZZ$200,6,FALSE)))</f>
        <v/>
      </c>
      <c r="K65" s="176" t="str">
        <f>IF(ISERROR(VLOOKUP($A65,parlvotes_lh!$A$11:$ZZ$200,26,FALSE))=TRUE,"",IF(VLOOKUP($A65,parlvotes_lh!$A$11:$ZZ$200,26,FALSE)=0,"",VLOOKUP($A65,parlvotes_lh!$A$11:$ZZ$200,26,FALSE)))</f>
        <v/>
      </c>
      <c r="L65" s="176" t="str">
        <f>IF(ISERROR(VLOOKUP($A65,parlvotes_lh!$A$11:$ZZ$200,46,FALSE))=TRUE,"",IF(VLOOKUP($A65,parlvotes_lh!$A$11:$ZZ$200,46,FALSE)=0,"",VLOOKUP($A65,parlvotes_lh!$A$11:$ZZ$200,46,FALSE)))</f>
        <v/>
      </c>
      <c r="M65" s="176" t="str">
        <f>IF(ISERROR(VLOOKUP($A65,parlvotes_lh!$A$11:$ZZ$200,66,FALSE))=TRUE,"",IF(VLOOKUP($A65,parlvotes_lh!$A$11:$ZZ$200,66,FALSE)=0,"",VLOOKUP($A65,parlvotes_lh!$A$11:$ZZ$200,66,FALSE)))</f>
        <v/>
      </c>
      <c r="N65" s="176" t="str">
        <f>IF(ISERROR(VLOOKUP($A65,parlvotes_lh!$A$11:$ZZ$200,86,FALSE))=TRUE,"",IF(VLOOKUP($A65,parlvotes_lh!$A$11:$ZZ$200,86,FALSE)=0,"",VLOOKUP($A65,parlvotes_lh!$A$11:$ZZ$200,86,FALSE)))</f>
        <v/>
      </c>
      <c r="O65" s="176" t="str">
        <f>IF(ISERROR(VLOOKUP($A65,parlvotes_lh!$A$11:$ZZ$200,106,FALSE))=TRUE,"",IF(VLOOKUP($A65,parlvotes_lh!$A$11:$ZZ$200,106,FALSE)=0,"",VLOOKUP($A65,parlvotes_lh!$A$11:$ZZ$200,106,FALSE)))</f>
        <v/>
      </c>
      <c r="P65" s="176" t="str">
        <f>IF(ISERROR(VLOOKUP($A65,parlvotes_lh!$A$11:$ZZ$200,126,FALSE))=TRUE,"",IF(VLOOKUP($A65,parlvotes_lh!$A$11:$ZZ$200,126,FALSE)=0,"",VLOOKUP($A65,parlvotes_lh!$A$11:$ZZ$200,126,FALSE)))</f>
        <v/>
      </c>
      <c r="Q65" s="177" t="str">
        <f>IF(ISERROR(VLOOKUP($A65,parlvotes_lh!$A$11:$ZZ$200,146,FALSE))=TRUE,"",IF(VLOOKUP($A65,parlvotes_lh!$A$11:$ZZ$200,146,FALSE)=0,"",VLOOKUP($A65,parlvotes_lh!$A$11:$ZZ$200,146,FALSE)))</f>
        <v/>
      </c>
      <c r="R65" s="177" t="str">
        <f>IF(ISERROR(VLOOKUP($A65,parlvotes_lh!$A$11:$ZZ$200,166,FALSE))=TRUE,"",IF(VLOOKUP($A65,parlvotes_lh!$A$11:$ZZ$200,166,FALSE)=0,"",VLOOKUP($A65,parlvotes_lh!$A$11:$ZZ$200,166,FALSE)))</f>
        <v/>
      </c>
      <c r="S65" s="177" t="str">
        <f>IF(ISERROR(VLOOKUP($A65,parlvotes_lh!$A$11:$ZZ$200,186,FALSE))=TRUE,"",IF(VLOOKUP($A65,parlvotes_lh!$A$11:$ZZ$200,186,FALSE)=0,"",VLOOKUP($A65,parlvotes_lh!$A$11:$ZZ$200,186,FALSE)))</f>
        <v/>
      </c>
      <c r="T65" s="177" t="str">
        <f>IF(ISERROR(VLOOKUP($A65,parlvotes_lh!$A$11:$ZZ$200,206,FALSE))=TRUE,"",IF(VLOOKUP($A65,parlvotes_lh!$A$11:$ZZ$200,206,FALSE)=0,"",VLOOKUP($A65,parlvotes_lh!$A$11:$ZZ$200,206,FALSE)))</f>
        <v/>
      </c>
      <c r="U65" s="177" t="str">
        <f>IF(ISERROR(VLOOKUP($A65,parlvotes_lh!$A$11:$ZZ$200,226,FALSE))=TRUE,"",IF(VLOOKUP($A65,parlvotes_lh!$A$11:$ZZ$200,226,FALSE)=0,"",VLOOKUP($A65,parlvotes_lh!$A$11:$ZZ$200,226,FALSE)))</f>
        <v/>
      </c>
      <c r="V65" s="177" t="str">
        <f>IF(ISERROR(VLOOKUP($A65,parlvotes_lh!$A$11:$ZZ$200,246,FALSE))=TRUE,"",IF(VLOOKUP($A65,parlvotes_lh!$A$11:$ZZ$200,246,FALSE)=0,"",VLOOKUP($A65,parlvotes_lh!$A$11:$ZZ$200,246,FALSE)))</f>
        <v/>
      </c>
      <c r="W65" s="177" t="str">
        <f>IF(ISERROR(VLOOKUP($A65,parlvotes_lh!$A$11:$ZZ$200,266,FALSE))=TRUE,"",IF(VLOOKUP($A65,parlvotes_lh!$A$11:$ZZ$200,266,FALSE)=0,"",VLOOKUP($A65,parlvotes_lh!$A$11:$ZZ$200,266,FALSE)))</f>
        <v/>
      </c>
      <c r="X65" s="177" t="str">
        <f>IF(ISERROR(VLOOKUP($A65,parlvotes_lh!$A$11:$ZZ$200,286,FALSE))=TRUE,"",IF(VLOOKUP($A65,parlvotes_lh!$A$11:$ZZ$200,286,FALSE)=0,"",VLOOKUP($A65,parlvotes_lh!$A$11:$ZZ$200,286,FALSE)))</f>
        <v/>
      </c>
      <c r="Y65" s="177" t="str">
        <f>IF(ISERROR(VLOOKUP($A65,parlvotes_lh!$A$11:$ZZ$200,306,FALSE))=TRUE,"",IF(VLOOKUP($A65,parlvotes_lh!$A$11:$ZZ$200,306,FALSE)=0,"",VLOOKUP($A65,parlvotes_lh!$A$11:$ZZ$200,306,FALSE)))</f>
        <v/>
      </c>
      <c r="Z65" s="177" t="str">
        <f>IF(ISERROR(VLOOKUP($A65,parlvotes_lh!$A$11:$ZZ$200,326,FALSE))=TRUE,"",IF(VLOOKUP($A65,parlvotes_lh!$A$11:$ZZ$200,326,FALSE)=0,"",VLOOKUP($A65,parlvotes_lh!$A$11:$ZZ$200,326,FALSE)))</f>
        <v/>
      </c>
      <c r="AA65" s="177" t="str">
        <f>IF(ISERROR(VLOOKUP($A65,parlvotes_lh!$A$11:$ZZ$200,346,FALSE))=TRUE,"",IF(VLOOKUP($A65,parlvotes_lh!$A$11:$ZZ$200,346,FALSE)=0,"",VLOOKUP($A65,parlvotes_lh!$A$11:$ZZ$200,346,FALSE)))</f>
        <v/>
      </c>
      <c r="AB65" s="177" t="str">
        <f>IF(ISERROR(VLOOKUP($A65,parlvotes_lh!$A$11:$ZZ$200,366,FALSE))=TRUE,"",IF(VLOOKUP($A65,parlvotes_lh!$A$11:$ZZ$200,366,FALSE)=0,"",VLOOKUP($A65,parlvotes_lh!$A$11:$ZZ$200,366,FALSE)))</f>
        <v/>
      </c>
      <c r="AC65" s="177" t="str">
        <f>IF(ISERROR(VLOOKUP($A65,parlvotes_lh!$A$11:$ZZ$200,386,FALSE))=TRUE,"",IF(VLOOKUP($A65,parlvotes_lh!$A$11:$ZZ$200,386,FALSE)=0,"",VLOOKUP($A65,parlvotes_lh!$A$11:$ZZ$200,386,FALSE)))</f>
        <v/>
      </c>
    </row>
    <row r="66" spans="1:29" ht="13.5" customHeight="1" x14ac:dyDescent="0.25">
      <c r="A66" s="171" t="str">
        <f>IF(info_parties!A66="","",info_parties!A66)</f>
        <v/>
      </c>
      <c r="B66" s="99" t="str">
        <f>IF(A66="","",MID(info_weblinks!$C$3,32,3))</f>
        <v/>
      </c>
      <c r="C66" s="99" t="str">
        <f>IF(info_parties!G66="","",info_parties!G66)</f>
        <v/>
      </c>
      <c r="D66" s="99" t="str">
        <f>IF(info_parties!K66="","",info_parties!K66)</f>
        <v/>
      </c>
      <c r="E66" s="99" t="str">
        <f>IF(info_parties!H66="","",info_parties!H66)</f>
        <v/>
      </c>
      <c r="F66" s="172" t="str">
        <f t="shared" ref="F66:F129" si="4">IF(MAX(J66:AC66)=0,"",INDEX(J$1:AC$1,MATCH(TRUE,INDEX((J66:AC66&lt;&gt;""),0),0)))</f>
        <v/>
      </c>
      <c r="G66" s="173" t="str">
        <f t="shared" ref="G66:G129" si="5">IF(MAX(J66:AC66)=0,"",INDEX(J$1:AC$1,1,MATCH(LOOKUP(9.99+307,J66:AC66),J66:AC66,0)))</f>
        <v/>
      </c>
      <c r="H66" s="174" t="str">
        <f t="shared" ref="H66:H129" si="6">IF(MAX(J66:AC66)=0,"",MAX(J66:AC66))</f>
        <v/>
      </c>
      <c r="I66" s="175" t="str">
        <f t="shared" ref="I66:I129" si="7">IF(H66="","",INDEX(J$1:AC$1,1,MATCH(H66,J66:AC66,0)))</f>
        <v/>
      </c>
      <c r="J66" s="176" t="str">
        <f>IF(ISERROR(VLOOKUP($A66,parlvotes_lh!$A$11:$ZZ$200,6,FALSE))=TRUE,"",IF(VLOOKUP($A66,parlvotes_lh!$A$11:$ZZ$200,6,FALSE)=0,"",VLOOKUP($A66,parlvotes_lh!$A$11:$ZZ$200,6,FALSE)))</f>
        <v/>
      </c>
      <c r="K66" s="176" t="str">
        <f>IF(ISERROR(VLOOKUP($A66,parlvotes_lh!$A$11:$ZZ$200,26,FALSE))=TRUE,"",IF(VLOOKUP($A66,parlvotes_lh!$A$11:$ZZ$200,26,FALSE)=0,"",VLOOKUP($A66,parlvotes_lh!$A$11:$ZZ$200,26,FALSE)))</f>
        <v/>
      </c>
      <c r="L66" s="176" t="str">
        <f>IF(ISERROR(VLOOKUP($A66,parlvotes_lh!$A$11:$ZZ$200,46,FALSE))=TRUE,"",IF(VLOOKUP($A66,parlvotes_lh!$A$11:$ZZ$200,46,FALSE)=0,"",VLOOKUP($A66,parlvotes_lh!$A$11:$ZZ$200,46,FALSE)))</f>
        <v/>
      </c>
      <c r="M66" s="176" t="str">
        <f>IF(ISERROR(VLOOKUP($A66,parlvotes_lh!$A$11:$ZZ$200,66,FALSE))=TRUE,"",IF(VLOOKUP($A66,parlvotes_lh!$A$11:$ZZ$200,66,FALSE)=0,"",VLOOKUP($A66,parlvotes_lh!$A$11:$ZZ$200,66,FALSE)))</f>
        <v/>
      </c>
      <c r="N66" s="176" t="str">
        <f>IF(ISERROR(VLOOKUP($A66,parlvotes_lh!$A$11:$ZZ$200,86,FALSE))=TRUE,"",IF(VLOOKUP($A66,parlvotes_lh!$A$11:$ZZ$200,86,FALSE)=0,"",VLOOKUP($A66,parlvotes_lh!$A$11:$ZZ$200,86,FALSE)))</f>
        <v/>
      </c>
      <c r="O66" s="176" t="str">
        <f>IF(ISERROR(VLOOKUP($A66,parlvotes_lh!$A$11:$ZZ$200,106,FALSE))=TRUE,"",IF(VLOOKUP($A66,parlvotes_lh!$A$11:$ZZ$200,106,FALSE)=0,"",VLOOKUP($A66,parlvotes_lh!$A$11:$ZZ$200,106,FALSE)))</f>
        <v/>
      </c>
      <c r="P66" s="176" t="str">
        <f>IF(ISERROR(VLOOKUP($A66,parlvotes_lh!$A$11:$ZZ$200,126,FALSE))=TRUE,"",IF(VLOOKUP($A66,parlvotes_lh!$A$11:$ZZ$200,126,FALSE)=0,"",VLOOKUP($A66,parlvotes_lh!$A$11:$ZZ$200,126,FALSE)))</f>
        <v/>
      </c>
      <c r="Q66" s="177" t="str">
        <f>IF(ISERROR(VLOOKUP($A66,parlvotes_lh!$A$11:$ZZ$200,146,FALSE))=TRUE,"",IF(VLOOKUP($A66,parlvotes_lh!$A$11:$ZZ$200,146,FALSE)=0,"",VLOOKUP($A66,parlvotes_lh!$A$11:$ZZ$200,146,FALSE)))</f>
        <v/>
      </c>
      <c r="R66" s="177" t="str">
        <f>IF(ISERROR(VLOOKUP($A66,parlvotes_lh!$A$11:$ZZ$200,166,FALSE))=TRUE,"",IF(VLOOKUP($A66,parlvotes_lh!$A$11:$ZZ$200,166,FALSE)=0,"",VLOOKUP($A66,parlvotes_lh!$A$11:$ZZ$200,166,FALSE)))</f>
        <v/>
      </c>
      <c r="S66" s="177" t="str">
        <f>IF(ISERROR(VLOOKUP($A66,parlvotes_lh!$A$11:$ZZ$200,186,FALSE))=TRUE,"",IF(VLOOKUP($A66,parlvotes_lh!$A$11:$ZZ$200,186,FALSE)=0,"",VLOOKUP($A66,parlvotes_lh!$A$11:$ZZ$200,186,FALSE)))</f>
        <v/>
      </c>
      <c r="T66" s="177" t="str">
        <f>IF(ISERROR(VLOOKUP($A66,parlvotes_lh!$A$11:$ZZ$200,206,FALSE))=TRUE,"",IF(VLOOKUP($A66,parlvotes_lh!$A$11:$ZZ$200,206,FALSE)=0,"",VLOOKUP($A66,parlvotes_lh!$A$11:$ZZ$200,206,FALSE)))</f>
        <v/>
      </c>
      <c r="U66" s="177" t="str">
        <f>IF(ISERROR(VLOOKUP($A66,parlvotes_lh!$A$11:$ZZ$200,226,FALSE))=TRUE,"",IF(VLOOKUP($A66,parlvotes_lh!$A$11:$ZZ$200,226,FALSE)=0,"",VLOOKUP($A66,parlvotes_lh!$A$11:$ZZ$200,226,FALSE)))</f>
        <v/>
      </c>
      <c r="V66" s="177" t="str">
        <f>IF(ISERROR(VLOOKUP($A66,parlvotes_lh!$A$11:$ZZ$200,246,FALSE))=TRUE,"",IF(VLOOKUP($A66,parlvotes_lh!$A$11:$ZZ$200,246,FALSE)=0,"",VLOOKUP($A66,parlvotes_lh!$A$11:$ZZ$200,246,FALSE)))</f>
        <v/>
      </c>
      <c r="W66" s="177" t="str">
        <f>IF(ISERROR(VLOOKUP($A66,parlvotes_lh!$A$11:$ZZ$200,266,FALSE))=TRUE,"",IF(VLOOKUP($A66,parlvotes_lh!$A$11:$ZZ$200,266,FALSE)=0,"",VLOOKUP($A66,parlvotes_lh!$A$11:$ZZ$200,266,FALSE)))</f>
        <v/>
      </c>
      <c r="X66" s="177" t="str">
        <f>IF(ISERROR(VLOOKUP($A66,parlvotes_lh!$A$11:$ZZ$200,286,FALSE))=TRUE,"",IF(VLOOKUP($A66,parlvotes_lh!$A$11:$ZZ$200,286,FALSE)=0,"",VLOOKUP($A66,parlvotes_lh!$A$11:$ZZ$200,286,FALSE)))</f>
        <v/>
      </c>
      <c r="Y66" s="177" t="str">
        <f>IF(ISERROR(VLOOKUP($A66,parlvotes_lh!$A$11:$ZZ$200,306,FALSE))=TRUE,"",IF(VLOOKUP($A66,parlvotes_lh!$A$11:$ZZ$200,306,FALSE)=0,"",VLOOKUP($A66,parlvotes_lh!$A$11:$ZZ$200,306,FALSE)))</f>
        <v/>
      </c>
      <c r="Z66" s="177" t="str">
        <f>IF(ISERROR(VLOOKUP($A66,parlvotes_lh!$A$11:$ZZ$200,326,FALSE))=TRUE,"",IF(VLOOKUP($A66,parlvotes_lh!$A$11:$ZZ$200,326,FALSE)=0,"",VLOOKUP($A66,parlvotes_lh!$A$11:$ZZ$200,326,FALSE)))</f>
        <v/>
      </c>
      <c r="AA66" s="177" t="str">
        <f>IF(ISERROR(VLOOKUP($A66,parlvotes_lh!$A$11:$ZZ$200,346,FALSE))=TRUE,"",IF(VLOOKUP($A66,parlvotes_lh!$A$11:$ZZ$200,346,FALSE)=0,"",VLOOKUP($A66,parlvotes_lh!$A$11:$ZZ$200,346,FALSE)))</f>
        <v/>
      </c>
      <c r="AB66" s="177" t="str">
        <f>IF(ISERROR(VLOOKUP($A66,parlvotes_lh!$A$11:$ZZ$200,366,FALSE))=TRUE,"",IF(VLOOKUP($A66,parlvotes_lh!$A$11:$ZZ$200,366,FALSE)=0,"",VLOOKUP($A66,parlvotes_lh!$A$11:$ZZ$200,366,FALSE)))</f>
        <v/>
      </c>
      <c r="AC66" s="177" t="str">
        <f>IF(ISERROR(VLOOKUP($A66,parlvotes_lh!$A$11:$ZZ$200,386,FALSE))=TRUE,"",IF(VLOOKUP($A66,parlvotes_lh!$A$11:$ZZ$200,386,FALSE)=0,"",VLOOKUP($A66,parlvotes_lh!$A$11:$ZZ$200,386,FALSE)))</f>
        <v/>
      </c>
    </row>
    <row r="67" spans="1:29" ht="13.5" customHeight="1" x14ac:dyDescent="0.25">
      <c r="A67" s="171" t="str">
        <f>IF(info_parties!A67="","",info_parties!A67)</f>
        <v/>
      </c>
      <c r="B67" s="99" t="str">
        <f>IF(A67="","",MID(info_weblinks!$C$3,32,3))</f>
        <v/>
      </c>
      <c r="C67" s="99" t="str">
        <f>IF(info_parties!G67="","",info_parties!G67)</f>
        <v/>
      </c>
      <c r="D67" s="99" t="str">
        <f>IF(info_parties!K67="","",info_parties!K67)</f>
        <v/>
      </c>
      <c r="E67" s="99" t="str">
        <f>IF(info_parties!H67="","",info_parties!H67)</f>
        <v/>
      </c>
      <c r="F67" s="172" t="str">
        <f t="shared" si="4"/>
        <v/>
      </c>
      <c r="G67" s="173" t="str">
        <f t="shared" si="5"/>
        <v/>
      </c>
      <c r="H67" s="174" t="str">
        <f t="shared" si="6"/>
        <v/>
      </c>
      <c r="I67" s="175" t="str">
        <f t="shared" si="7"/>
        <v/>
      </c>
      <c r="J67" s="176" t="str">
        <f>IF(ISERROR(VLOOKUP($A67,parlvotes_lh!$A$11:$ZZ$200,6,FALSE))=TRUE,"",IF(VLOOKUP($A67,parlvotes_lh!$A$11:$ZZ$200,6,FALSE)=0,"",VLOOKUP($A67,parlvotes_lh!$A$11:$ZZ$200,6,FALSE)))</f>
        <v/>
      </c>
      <c r="K67" s="176" t="str">
        <f>IF(ISERROR(VLOOKUP($A67,parlvotes_lh!$A$11:$ZZ$200,26,FALSE))=TRUE,"",IF(VLOOKUP($A67,parlvotes_lh!$A$11:$ZZ$200,26,FALSE)=0,"",VLOOKUP($A67,parlvotes_lh!$A$11:$ZZ$200,26,FALSE)))</f>
        <v/>
      </c>
      <c r="L67" s="176" t="str">
        <f>IF(ISERROR(VLOOKUP($A67,parlvotes_lh!$A$11:$ZZ$200,46,FALSE))=TRUE,"",IF(VLOOKUP($A67,parlvotes_lh!$A$11:$ZZ$200,46,FALSE)=0,"",VLOOKUP($A67,parlvotes_lh!$A$11:$ZZ$200,46,FALSE)))</f>
        <v/>
      </c>
      <c r="M67" s="176" t="str">
        <f>IF(ISERROR(VLOOKUP($A67,parlvotes_lh!$A$11:$ZZ$200,66,FALSE))=TRUE,"",IF(VLOOKUP($A67,parlvotes_lh!$A$11:$ZZ$200,66,FALSE)=0,"",VLOOKUP($A67,parlvotes_lh!$A$11:$ZZ$200,66,FALSE)))</f>
        <v/>
      </c>
      <c r="N67" s="176" t="str">
        <f>IF(ISERROR(VLOOKUP($A67,parlvotes_lh!$A$11:$ZZ$200,86,FALSE))=TRUE,"",IF(VLOOKUP($A67,parlvotes_lh!$A$11:$ZZ$200,86,FALSE)=0,"",VLOOKUP($A67,parlvotes_lh!$A$11:$ZZ$200,86,FALSE)))</f>
        <v/>
      </c>
      <c r="O67" s="176" t="str">
        <f>IF(ISERROR(VLOOKUP($A67,parlvotes_lh!$A$11:$ZZ$200,106,FALSE))=TRUE,"",IF(VLOOKUP($A67,parlvotes_lh!$A$11:$ZZ$200,106,FALSE)=0,"",VLOOKUP($A67,parlvotes_lh!$A$11:$ZZ$200,106,FALSE)))</f>
        <v/>
      </c>
      <c r="P67" s="176" t="str">
        <f>IF(ISERROR(VLOOKUP($A67,parlvotes_lh!$A$11:$ZZ$200,126,FALSE))=TRUE,"",IF(VLOOKUP($A67,parlvotes_lh!$A$11:$ZZ$200,126,FALSE)=0,"",VLOOKUP($A67,parlvotes_lh!$A$11:$ZZ$200,126,FALSE)))</f>
        <v/>
      </c>
      <c r="Q67" s="177" t="str">
        <f>IF(ISERROR(VLOOKUP($A67,parlvotes_lh!$A$11:$ZZ$200,146,FALSE))=TRUE,"",IF(VLOOKUP($A67,parlvotes_lh!$A$11:$ZZ$200,146,FALSE)=0,"",VLOOKUP($A67,parlvotes_lh!$A$11:$ZZ$200,146,FALSE)))</f>
        <v/>
      </c>
      <c r="R67" s="177" t="str">
        <f>IF(ISERROR(VLOOKUP($A67,parlvotes_lh!$A$11:$ZZ$200,166,FALSE))=TRUE,"",IF(VLOOKUP($A67,parlvotes_lh!$A$11:$ZZ$200,166,FALSE)=0,"",VLOOKUP($A67,parlvotes_lh!$A$11:$ZZ$200,166,FALSE)))</f>
        <v/>
      </c>
      <c r="S67" s="177" t="str">
        <f>IF(ISERROR(VLOOKUP($A67,parlvotes_lh!$A$11:$ZZ$200,186,FALSE))=TRUE,"",IF(VLOOKUP($A67,parlvotes_lh!$A$11:$ZZ$200,186,FALSE)=0,"",VLOOKUP($A67,parlvotes_lh!$A$11:$ZZ$200,186,FALSE)))</f>
        <v/>
      </c>
      <c r="T67" s="177" t="str">
        <f>IF(ISERROR(VLOOKUP($A67,parlvotes_lh!$A$11:$ZZ$200,206,FALSE))=TRUE,"",IF(VLOOKUP($A67,parlvotes_lh!$A$11:$ZZ$200,206,FALSE)=0,"",VLOOKUP($A67,parlvotes_lh!$A$11:$ZZ$200,206,FALSE)))</f>
        <v/>
      </c>
      <c r="U67" s="177" t="str">
        <f>IF(ISERROR(VLOOKUP($A67,parlvotes_lh!$A$11:$ZZ$200,226,FALSE))=TRUE,"",IF(VLOOKUP($A67,parlvotes_lh!$A$11:$ZZ$200,226,FALSE)=0,"",VLOOKUP($A67,parlvotes_lh!$A$11:$ZZ$200,226,FALSE)))</f>
        <v/>
      </c>
      <c r="V67" s="177" t="str">
        <f>IF(ISERROR(VLOOKUP($A67,parlvotes_lh!$A$11:$ZZ$200,246,FALSE))=TRUE,"",IF(VLOOKUP($A67,parlvotes_lh!$A$11:$ZZ$200,246,FALSE)=0,"",VLOOKUP($A67,parlvotes_lh!$A$11:$ZZ$200,246,FALSE)))</f>
        <v/>
      </c>
      <c r="W67" s="177" t="str">
        <f>IF(ISERROR(VLOOKUP($A67,parlvotes_lh!$A$11:$ZZ$200,266,FALSE))=TRUE,"",IF(VLOOKUP($A67,parlvotes_lh!$A$11:$ZZ$200,266,FALSE)=0,"",VLOOKUP($A67,parlvotes_lh!$A$11:$ZZ$200,266,FALSE)))</f>
        <v/>
      </c>
      <c r="X67" s="177" t="str">
        <f>IF(ISERROR(VLOOKUP($A67,parlvotes_lh!$A$11:$ZZ$200,286,FALSE))=TRUE,"",IF(VLOOKUP($A67,parlvotes_lh!$A$11:$ZZ$200,286,FALSE)=0,"",VLOOKUP($A67,parlvotes_lh!$A$11:$ZZ$200,286,FALSE)))</f>
        <v/>
      </c>
      <c r="Y67" s="177" t="str">
        <f>IF(ISERROR(VLOOKUP($A67,parlvotes_lh!$A$11:$ZZ$200,306,FALSE))=TRUE,"",IF(VLOOKUP($A67,parlvotes_lh!$A$11:$ZZ$200,306,FALSE)=0,"",VLOOKUP($A67,parlvotes_lh!$A$11:$ZZ$200,306,FALSE)))</f>
        <v/>
      </c>
      <c r="Z67" s="177" t="str">
        <f>IF(ISERROR(VLOOKUP($A67,parlvotes_lh!$A$11:$ZZ$200,326,FALSE))=TRUE,"",IF(VLOOKUP($A67,parlvotes_lh!$A$11:$ZZ$200,326,FALSE)=0,"",VLOOKUP($A67,parlvotes_lh!$A$11:$ZZ$200,326,FALSE)))</f>
        <v/>
      </c>
      <c r="AA67" s="177" t="str">
        <f>IF(ISERROR(VLOOKUP($A67,parlvotes_lh!$A$11:$ZZ$200,346,FALSE))=TRUE,"",IF(VLOOKUP($A67,parlvotes_lh!$A$11:$ZZ$200,346,FALSE)=0,"",VLOOKUP($A67,parlvotes_lh!$A$11:$ZZ$200,346,FALSE)))</f>
        <v/>
      </c>
      <c r="AB67" s="177" t="str">
        <f>IF(ISERROR(VLOOKUP($A67,parlvotes_lh!$A$11:$ZZ$200,366,FALSE))=TRUE,"",IF(VLOOKUP($A67,parlvotes_lh!$A$11:$ZZ$200,366,FALSE)=0,"",VLOOKUP($A67,parlvotes_lh!$A$11:$ZZ$200,366,FALSE)))</f>
        <v/>
      </c>
      <c r="AC67" s="177" t="str">
        <f>IF(ISERROR(VLOOKUP($A67,parlvotes_lh!$A$11:$ZZ$200,386,FALSE))=TRUE,"",IF(VLOOKUP($A67,parlvotes_lh!$A$11:$ZZ$200,386,FALSE)=0,"",VLOOKUP($A67,parlvotes_lh!$A$11:$ZZ$200,386,FALSE)))</f>
        <v/>
      </c>
    </row>
    <row r="68" spans="1:29" ht="13.5" customHeight="1" x14ac:dyDescent="0.25">
      <c r="A68" s="171" t="str">
        <f>IF(info_parties!A68="","",info_parties!A68)</f>
        <v/>
      </c>
      <c r="B68" s="99" t="str">
        <f>IF(A68="","",MID(info_weblinks!$C$3,32,3))</f>
        <v/>
      </c>
      <c r="C68" s="99" t="str">
        <f>IF(info_parties!G68="","",info_parties!G68)</f>
        <v/>
      </c>
      <c r="D68" s="99" t="str">
        <f>IF(info_parties!K68="","",info_parties!K68)</f>
        <v/>
      </c>
      <c r="E68" s="99" t="str">
        <f>IF(info_parties!H68="","",info_parties!H68)</f>
        <v/>
      </c>
      <c r="F68" s="172" t="str">
        <f t="shared" si="4"/>
        <v/>
      </c>
      <c r="G68" s="173" t="str">
        <f t="shared" si="5"/>
        <v/>
      </c>
      <c r="H68" s="174" t="str">
        <f t="shared" si="6"/>
        <v/>
      </c>
      <c r="I68" s="175" t="str">
        <f t="shared" si="7"/>
        <v/>
      </c>
      <c r="J68" s="176" t="str">
        <f>IF(ISERROR(VLOOKUP($A68,parlvotes_lh!$A$11:$ZZ$200,6,FALSE))=TRUE,"",IF(VLOOKUP($A68,parlvotes_lh!$A$11:$ZZ$200,6,FALSE)=0,"",VLOOKUP($A68,parlvotes_lh!$A$11:$ZZ$200,6,FALSE)))</f>
        <v/>
      </c>
      <c r="K68" s="176" t="str">
        <f>IF(ISERROR(VLOOKUP($A68,parlvotes_lh!$A$11:$ZZ$200,26,FALSE))=TRUE,"",IF(VLOOKUP($A68,parlvotes_lh!$A$11:$ZZ$200,26,FALSE)=0,"",VLOOKUP($A68,parlvotes_lh!$A$11:$ZZ$200,26,FALSE)))</f>
        <v/>
      </c>
      <c r="L68" s="176" t="str">
        <f>IF(ISERROR(VLOOKUP($A68,parlvotes_lh!$A$11:$ZZ$200,46,FALSE))=TRUE,"",IF(VLOOKUP($A68,parlvotes_lh!$A$11:$ZZ$200,46,FALSE)=0,"",VLOOKUP($A68,parlvotes_lh!$A$11:$ZZ$200,46,FALSE)))</f>
        <v/>
      </c>
      <c r="M68" s="176" t="str">
        <f>IF(ISERROR(VLOOKUP($A68,parlvotes_lh!$A$11:$ZZ$200,66,FALSE))=TRUE,"",IF(VLOOKUP($A68,parlvotes_lh!$A$11:$ZZ$200,66,FALSE)=0,"",VLOOKUP($A68,parlvotes_lh!$A$11:$ZZ$200,66,FALSE)))</f>
        <v/>
      </c>
      <c r="N68" s="176" t="str">
        <f>IF(ISERROR(VLOOKUP($A68,parlvotes_lh!$A$11:$ZZ$200,86,FALSE))=TRUE,"",IF(VLOOKUP($A68,parlvotes_lh!$A$11:$ZZ$200,86,FALSE)=0,"",VLOOKUP($A68,parlvotes_lh!$A$11:$ZZ$200,86,FALSE)))</f>
        <v/>
      </c>
      <c r="O68" s="176" t="str">
        <f>IF(ISERROR(VLOOKUP($A68,parlvotes_lh!$A$11:$ZZ$200,106,FALSE))=TRUE,"",IF(VLOOKUP($A68,parlvotes_lh!$A$11:$ZZ$200,106,FALSE)=0,"",VLOOKUP($A68,parlvotes_lh!$A$11:$ZZ$200,106,FALSE)))</f>
        <v/>
      </c>
      <c r="P68" s="176" t="str">
        <f>IF(ISERROR(VLOOKUP($A68,parlvotes_lh!$A$11:$ZZ$200,126,FALSE))=TRUE,"",IF(VLOOKUP($A68,parlvotes_lh!$A$11:$ZZ$200,126,FALSE)=0,"",VLOOKUP($A68,parlvotes_lh!$A$11:$ZZ$200,126,FALSE)))</f>
        <v/>
      </c>
      <c r="Q68" s="177" t="str">
        <f>IF(ISERROR(VLOOKUP($A68,parlvotes_lh!$A$11:$ZZ$200,146,FALSE))=TRUE,"",IF(VLOOKUP($A68,parlvotes_lh!$A$11:$ZZ$200,146,FALSE)=0,"",VLOOKUP($A68,parlvotes_lh!$A$11:$ZZ$200,146,FALSE)))</f>
        <v/>
      </c>
      <c r="R68" s="177" t="str">
        <f>IF(ISERROR(VLOOKUP($A68,parlvotes_lh!$A$11:$ZZ$200,166,FALSE))=TRUE,"",IF(VLOOKUP($A68,parlvotes_lh!$A$11:$ZZ$200,166,FALSE)=0,"",VLOOKUP($A68,parlvotes_lh!$A$11:$ZZ$200,166,FALSE)))</f>
        <v/>
      </c>
      <c r="S68" s="177" t="str">
        <f>IF(ISERROR(VLOOKUP($A68,parlvotes_lh!$A$11:$ZZ$200,186,FALSE))=TRUE,"",IF(VLOOKUP($A68,parlvotes_lh!$A$11:$ZZ$200,186,FALSE)=0,"",VLOOKUP($A68,parlvotes_lh!$A$11:$ZZ$200,186,FALSE)))</f>
        <v/>
      </c>
      <c r="T68" s="177" t="str">
        <f>IF(ISERROR(VLOOKUP($A68,parlvotes_lh!$A$11:$ZZ$200,206,FALSE))=TRUE,"",IF(VLOOKUP($A68,parlvotes_lh!$A$11:$ZZ$200,206,FALSE)=0,"",VLOOKUP($A68,parlvotes_lh!$A$11:$ZZ$200,206,FALSE)))</f>
        <v/>
      </c>
      <c r="U68" s="177" t="str">
        <f>IF(ISERROR(VLOOKUP($A68,parlvotes_lh!$A$11:$ZZ$200,226,FALSE))=TRUE,"",IF(VLOOKUP($A68,parlvotes_lh!$A$11:$ZZ$200,226,FALSE)=0,"",VLOOKUP($A68,parlvotes_lh!$A$11:$ZZ$200,226,FALSE)))</f>
        <v/>
      </c>
      <c r="V68" s="177" t="str">
        <f>IF(ISERROR(VLOOKUP($A68,parlvotes_lh!$A$11:$ZZ$200,246,FALSE))=TRUE,"",IF(VLOOKUP($A68,parlvotes_lh!$A$11:$ZZ$200,246,FALSE)=0,"",VLOOKUP($A68,parlvotes_lh!$A$11:$ZZ$200,246,FALSE)))</f>
        <v/>
      </c>
      <c r="W68" s="177" t="str">
        <f>IF(ISERROR(VLOOKUP($A68,parlvotes_lh!$A$11:$ZZ$200,266,FALSE))=TRUE,"",IF(VLOOKUP($A68,parlvotes_lh!$A$11:$ZZ$200,266,FALSE)=0,"",VLOOKUP($A68,parlvotes_lh!$A$11:$ZZ$200,266,FALSE)))</f>
        <v/>
      </c>
      <c r="X68" s="177" t="str">
        <f>IF(ISERROR(VLOOKUP($A68,parlvotes_lh!$A$11:$ZZ$200,286,FALSE))=TRUE,"",IF(VLOOKUP($A68,parlvotes_lh!$A$11:$ZZ$200,286,FALSE)=0,"",VLOOKUP($A68,parlvotes_lh!$A$11:$ZZ$200,286,FALSE)))</f>
        <v/>
      </c>
      <c r="Y68" s="177" t="str">
        <f>IF(ISERROR(VLOOKUP($A68,parlvotes_lh!$A$11:$ZZ$200,306,FALSE))=TRUE,"",IF(VLOOKUP($A68,parlvotes_lh!$A$11:$ZZ$200,306,FALSE)=0,"",VLOOKUP($A68,parlvotes_lh!$A$11:$ZZ$200,306,FALSE)))</f>
        <v/>
      </c>
      <c r="Z68" s="177" t="str">
        <f>IF(ISERROR(VLOOKUP($A68,parlvotes_lh!$A$11:$ZZ$200,326,FALSE))=TRUE,"",IF(VLOOKUP($A68,parlvotes_lh!$A$11:$ZZ$200,326,FALSE)=0,"",VLOOKUP($A68,parlvotes_lh!$A$11:$ZZ$200,326,FALSE)))</f>
        <v/>
      </c>
      <c r="AA68" s="177" t="str">
        <f>IF(ISERROR(VLOOKUP($A68,parlvotes_lh!$A$11:$ZZ$200,346,FALSE))=TRUE,"",IF(VLOOKUP($A68,parlvotes_lh!$A$11:$ZZ$200,346,FALSE)=0,"",VLOOKUP($A68,parlvotes_lh!$A$11:$ZZ$200,346,FALSE)))</f>
        <v/>
      </c>
      <c r="AB68" s="177" t="str">
        <f>IF(ISERROR(VLOOKUP($A68,parlvotes_lh!$A$11:$ZZ$200,366,FALSE))=TRUE,"",IF(VLOOKUP($A68,parlvotes_lh!$A$11:$ZZ$200,366,FALSE)=0,"",VLOOKUP($A68,parlvotes_lh!$A$11:$ZZ$200,366,FALSE)))</f>
        <v/>
      </c>
      <c r="AC68" s="177" t="str">
        <f>IF(ISERROR(VLOOKUP($A68,parlvotes_lh!$A$11:$ZZ$200,386,FALSE))=TRUE,"",IF(VLOOKUP($A68,parlvotes_lh!$A$11:$ZZ$200,386,FALSE)=0,"",VLOOKUP($A68,parlvotes_lh!$A$11:$ZZ$200,386,FALSE)))</f>
        <v/>
      </c>
    </row>
    <row r="69" spans="1:29" ht="13.5" customHeight="1" x14ac:dyDescent="0.25">
      <c r="A69" s="171" t="str">
        <f>IF(info_parties!A69="","",info_parties!A69)</f>
        <v/>
      </c>
      <c r="B69" s="99" t="str">
        <f>IF(A69="","",MID(info_weblinks!$C$3,32,3))</f>
        <v/>
      </c>
      <c r="C69" s="99" t="str">
        <f>IF(info_parties!G69="","",info_parties!G69)</f>
        <v/>
      </c>
      <c r="D69" s="99" t="str">
        <f>IF(info_parties!K69="","",info_parties!K69)</f>
        <v/>
      </c>
      <c r="E69" s="99" t="str">
        <f>IF(info_parties!H69="","",info_parties!H69)</f>
        <v/>
      </c>
      <c r="F69" s="172" t="str">
        <f t="shared" si="4"/>
        <v/>
      </c>
      <c r="G69" s="173" t="str">
        <f t="shared" si="5"/>
        <v/>
      </c>
      <c r="H69" s="174" t="str">
        <f t="shared" si="6"/>
        <v/>
      </c>
      <c r="I69" s="175" t="str">
        <f t="shared" si="7"/>
        <v/>
      </c>
      <c r="J69" s="176" t="str">
        <f>IF(ISERROR(VLOOKUP($A69,parlvotes_lh!$A$11:$ZZ$200,6,FALSE))=TRUE,"",IF(VLOOKUP($A69,parlvotes_lh!$A$11:$ZZ$200,6,FALSE)=0,"",VLOOKUP($A69,parlvotes_lh!$A$11:$ZZ$200,6,FALSE)))</f>
        <v/>
      </c>
      <c r="K69" s="176" t="str">
        <f>IF(ISERROR(VLOOKUP($A69,parlvotes_lh!$A$11:$ZZ$200,26,FALSE))=TRUE,"",IF(VLOOKUP($A69,parlvotes_lh!$A$11:$ZZ$200,26,FALSE)=0,"",VLOOKUP($A69,parlvotes_lh!$A$11:$ZZ$200,26,FALSE)))</f>
        <v/>
      </c>
      <c r="L69" s="176" t="str">
        <f>IF(ISERROR(VLOOKUP($A69,parlvotes_lh!$A$11:$ZZ$200,46,FALSE))=TRUE,"",IF(VLOOKUP($A69,parlvotes_lh!$A$11:$ZZ$200,46,FALSE)=0,"",VLOOKUP($A69,parlvotes_lh!$A$11:$ZZ$200,46,FALSE)))</f>
        <v/>
      </c>
      <c r="M69" s="176" t="str">
        <f>IF(ISERROR(VLOOKUP($A69,parlvotes_lh!$A$11:$ZZ$200,66,FALSE))=TRUE,"",IF(VLOOKUP($A69,parlvotes_lh!$A$11:$ZZ$200,66,FALSE)=0,"",VLOOKUP($A69,parlvotes_lh!$A$11:$ZZ$200,66,FALSE)))</f>
        <v/>
      </c>
      <c r="N69" s="176" t="str">
        <f>IF(ISERROR(VLOOKUP($A69,parlvotes_lh!$A$11:$ZZ$200,86,FALSE))=TRUE,"",IF(VLOOKUP($A69,parlvotes_lh!$A$11:$ZZ$200,86,FALSE)=0,"",VLOOKUP($A69,parlvotes_lh!$A$11:$ZZ$200,86,FALSE)))</f>
        <v/>
      </c>
      <c r="O69" s="176" t="str">
        <f>IF(ISERROR(VLOOKUP($A69,parlvotes_lh!$A$11:$ZZ$200,106,FALSE))=TRUE,"",IF(VLOOKUP($A69,parlvotes_lh!$A$11:$ZZ$200,106,FALSE)=0,"",VLOOKUP($A69,parlvotes_lh!$A$11:$ZZ$200,106,FALSE)))</f>
        <v/>
      </c>
      <c r="P69" s="176" t="str">
        <f>IF(ISERROR(VLOOKUP($A69,parlvotes_lh!$A$11:$ZZ$200,126,FALSE))=TRUE,"",IF(VLOOKUP($A69,parlvotes_lh!$A$11:$ZZ$200,126,FALSE)=0,"",VLOOKUP($A69,parlvotes_lh!$A$11:$ZZ$200,126,FALSE)))</f>
        <v/>
      </c>
      <c r="Q69" s="177" t="str">
        <f>IF(ISERROR(VLOOKUP($A69,parlvotes_lh!$A$11:$ZZ$200,146,FALSE))=TRUE,"",IF(VLOOKUP($A69,parlvotes_lh!$A$11:$ZZ$200,146,FALSE)=0,"",VLOOKUP($A69,parlvotes_lh!$A$11:$ZZ$200,146,FALSE)))</f>
        <v/>
      </c>
      <c r="R69" s="177" t="str">
        <f>IF(ISERROR(VLOOKUP($A69,parlvotes_lh!$A$11:$ZZ$200,166,FALSE))=TRUE,"",IF(VLOOKUP($A69,parlvotes_lh!$A$11:$ZZ$200,166,FALSE)=0,"",VLOOKUP($A69,parlvotes_lh!$A$11:$ZZ$200,166,FALSE)))</f>
        <v/>
      </c>
      <c r="S69" s="177" t="str">
        <f>IF(ISERROR(VLOOKUP($A69,parlvotes_lh!$A$11:$ZZ$200,186,FALSE))=TRUE,"",IF(VLOOKUP($A69,parlvotes_lh!$A$11:$ZZ$200,186,FALSE)=0,"",VLOOKUP($A69,parlvotes_lh!$A$11:$ZZ$200,186,FALSE)))</f>
        <v/>
      </c>
      <c r="T69" s="177" t="str">
        <f>IF(ISERROR(VLOOKUP($A69,parlvotes_lh!$A$11:$ZZ$200,206,FALSE))=TRUE,"",IF(VLOOKUP($A69,parlvotes_lh!$A$11:$ZZ$200,206,FALSE)=0,"",VLOOKUP($A69,parlvotes_lh!$A$11:$ZZ$200,206,FALSE)))</f>
        <v/>
      </c>
      <c r="U69" s="177" t="str">
        <f>IF(ISERROR(VLOOKUP($A69,parlvotes_lh!$A$11:$ZZ$200,226,FALSE))=TRUE,"",IF(VLOOKUP($A69,parlvotes_lh!$A$11:$ZZ$200,226,FALSE)=0,"",VLOOKUP($A69,parlvotes_lh!$A$11:$ZZ$200,226,FALSE)))</f>
        <v/>
      </c>
      <c r="V69" s="177" t="str">
        <f>IF(ISERROR(VLOOKUP($A69,parlvotes_lh!$A$11:$ZZ$200,246,FALSE))=TRUE,"",IF(VLOOKUP($A69,parlvotes_lh!$A$11:$ZZ$200,246,FALSE)=0,"",VLOOKUP($A69,parlvotes_lh!$A$11:$ZZ$200,246,FALSE)))</f>
        <v/>
      </c>
      <c r="W69" s="177" t="str">
        <f>IF(ISERROR(VLOOKUP($A69,parlvotes_lh!$A$11:$ZZ$200,266,FALSE))=TRUE,"",IF(VLOOKUP($A69,parlvotes_lh!$A$11:$ZZ$200,266,FALSE)=0,"",VLOOKUP($A69,parlvotes_lh!$A$11:$ZZ$200,266,FALSE)))</f>
        <v/>
      </c>
      <c r="X69" s="177" t="str">
        <f>IF(ISERROR(VLOOKUP($A69,parlvotes_lh!$A$11:$ZZ$200,286,FALSE))=TRUE,"",IF(VLOOKUP($A69,parlvotes_lh!$A$11:$ZZ$200,286,FALSE)=0,"",VLOOKUP($A69,parlvotes_lh!$A$11:$ZZ$200,286,FALSE)))</f>
        <v/>
      </c>
      <c r="Y69" s="177" t="str">
        <f>IF(ISERROR(VLOOKUP($A69,parlvotes_lh!$A$11:$ZZ$200,306,FALSE))=TRUE,"",IF(VLOOKUP($A69,parlvotes_lh!$A$11:$ZZ$200,306,FALSE)=0,"",VLOOKUP($A69,parlvotes_lh!$A$11:$ZZ$200,306,FALSE)))</f>
        <v/>
      </c>
      <c r="Z69" s="177" t="str">
        <f>IF(ISERROR(VLOOKUP($A69,parlvotes_lh!$A$11:$ZZ$200,326,FALSE))=TRUE,"",IF(VLOOKUP($A69,parlvotes_lh!$A$11:$ZZ$200,326,FALSE)=0,"",VLOOKUP($A69,parlvotes_lh!$A$11:$ZZ$200,326,FALSE)))</f>
        <v/>
      </c>
      <c r="AA69" s="177" t="str">
        <f>IF(ISERROR(VLOOKUP($A69,parlvotes_lh!$A$11:$ZZ$200,346,FALSE))=TRUE,"",IF(VLOOKUP($A69,parlvotes_lh!$A$11:$ZZ$200,346,FALSE)=0,"",VLOOKUP($A69,parlvotes_lh!$A$11:$ZZ$200,346,FALSE)))</f>
        <v/>
      </c>
      <c r="AB69" s="177" t="str">
        <f>IF(ISERROR(VLOOKUP($A69,parlvotes_lh!$A$11:$ZZ$200,366,FALSE))=TRUE,"",IF(VLOOKUP($A69,parlvotes_lh!$A$11:$ZZ$200,366,FALSE)=0,"",VLOOKUP($A69,parlvotes_lh!$A$11:$ZZ$200,366,FALSE)))</f>
        <v/>
      </c>
      <c r="AC69" s="177" t="str">
        <f>IF(ISERROR(VLOOKUP($A69,parlvotes_lh!$A$11:$ZZ$200,386,FALSE))=TRUE,"",IF(VLOOKUP($A69,parlvotes_lh!$A$11:$ZZ$200,386,FALSE)=0,"",VLOOKUP($A69,parlvotes_lh!$A$11:$ZZ$200,386,FALSE)))</f>
        <v/>
      </c>
    </row>
    <row r="70" spans="1:29" ht="13.5" customHeight="1" x14ac:dyDescent="0.25">
      <c r="A70" s="171" t="str">
        <f>IF(info_parties!A70="","",info_parties!A70)</f>
        <v/>
      </c>
      <c r="B70" s="99" t="str">
        <f>IF(A70="","",MID(info_weblinks!$C$3,32,3))</f>
        <v/>
      </c>
      <c r="C70" s="99" t="str">
        <f>IF(info_parties!G70="","",info_parties!G70)</f>
        <v/>
      </c>
      <c r="D70" s="99" t="str">
        <f>IF(info_parties!K70="","",info_parties!K70)</f>
        <v/>
      </c>
      <c r="E70" s="99" t="str">
        <f>IF(info_parties!H70="","",info_parties!H70)</f>
        <v/>
      </c>
      <c r="F70" s="172" t="str">
        <f t="shared" si="4"/>
        <v/>
      </c>
      <c r="G70" s="173" t="str">
        <f t="shared" si="5"/>
        <v/>
      </c>
      <c r="H70" s="174" t="str">
        <f t="shared" si="6"/>
        <v/>
      </c>
      <c r="I70" s="175" t="str">
        <f t="shared" si="7"/>
        <v/>
      </c>
      <c r="J70" s="176" t="str">
        <f>IF(ISERROR(VLOOKUP($A70,parlvotes_lh!$A$11:$ZZ$200,6,FALSE))=TRUE,"",IF(VLOOKUP($A70,parlvotes_lh!$A$11:$ZZ$200,6,FALSE)=0,"",VLOOKUP($A70,parlvotes_lh!$A$11:$ZZ$200,6,FALSE)))</f>
        <v/>
      </c>
      <c r="K70" s="176" t="str">
        <f>IF(ISERROR(VLOOKUP($A70,parlvotes_lh!$A$11:$ZZ$200,26,FALSE))=TRUE,"",IF(VLOOKUP($A70,parlvotes_lh!$A$11:$ZZ$200,26,FALSE)=0,"",VLOOKUP($A70,parlvotes_lh!$A$11:$ZZ$200,26,FALSE)))</f>
        <v/>
      </c>
      <c r="L70" s="176" t="str">
        <f>IF(ISERROR(VLOOKUP($A70,parlvotes_lh!$A$11:$ZZ$200,46,FALSE))=TRUE,"",IF(VLOOKUP($A70,parlvotes_lh!$A$11:$ZZ$200,46,FALSE)=0,"",VLOOKUP($A70,parlvotes_lh!$A$11:$ZZ$200,46,FALSE)))</f>
        <v/>
      </c>
      <c r="M70" s="176" t="str">
        <f>IF(ISERROR(VLOOKUP($A70,parlvotes_lh!$A$11:$ZZ$200,66,FALSE))=TRUE,"",IF(VLOOKUP($A70,parlvotes_lh!$A$11:$ZZ$200,66,FALSE)=0,"",VLOOKUP($A70,parlvotes_lh!$A$11:$ZZ$200,66,FALSE)))</f>
        <v/>
      </c>
      <c r="N70" s="176" t="str">
        <f>IF(ISERROR(VLOOKUP($A70,parlvotes_lh!$A$11:$ZZ$200,86,FALSE))=TRUE,"",IF(VLOOKUP($A70,parlvotes_lh!$A$11:$ZZ$200,86,FALSE)=0,"",VLOOKUP($A70,parlvotes_lh!$A$11:$ZZ$200,86,FALSE)))</f>
        <v/>
      </c>
      <c r="O70" s="176" t="str">
        <f>IF(ISERROR(VLOOKUP($A70,parlvotes_lh!$A$11:$ZZ$200,106,FALSE))=TRUE,"",IF(VLOOKUP($A70,parlvotes_lh!$A$11:$ZZ$200,106,FALSE)=0,"",VLOOKUP($A70,parlvotes_lh!$A$11:$ZZ$200,106,FALSE)))</f>
        <v/>
      </c>
      <c r="P70" s="176" t="str">
        <f>IF(ISERROR(VLOOKUP($A70,parlvotes_lh!$A$11:$ZZ$200,126,FALSE))=TRUE,"",IF(VLOOKUP($A70,parlvotes_lh!$A$11:$ZZ$200,126,FALSE)=0,"",VLOOKUP($A70,parlvotes_lh!$A$11:$ZZ$200,126,FALSE)))</f>
        <v/>
      </c>
      <c r="Q70" s="177" t="str">
        <f>IF(ISERROR(VLOOKUP($A70,parlvotes_lh!$A$11:$ZZ$200,146,FALSE))=TRUE,"",IF(VLOOKUP($A70,parlvotes_lh!$A$11:$ZZ$200,146,FALSE)=0,"",VLOOKUP($A70,parlvotes_lh!$A$11:$ZZ$200,146,FALSE)))</f>
        <v/>
      </c>
      <c r="R70" s="177" t="str">
        <f>IF(ISERROR(VLOOKUP($A70,parlvotes_lh!$A$11:$ZZ$200,166,FALSE))=TRUE,"",IF(VLOOKUP($A70,parlvotes_lh!$A$11:$ZZ$200,166,FALSE)=0,"",VLOOKUP($A70,parlvotes_lh!$A$11:$ZZ$200,166,FALSE)))</f>
        <v/>
      </c>
      <c r="S70" s="177" t="str">
        <f>IF(ISERROR(VLOOKUP($A70,parlvotes_lh!$A$11:$ZZ$200,186,FALSE))=TRUE,"",IF(VLOOKUP($A70,parlvotes_lh!$A$11:$ZZ$200,186,FALSE)=0,"",VLOOKUP($A70,parlvotes_lh!$A$11:$ZZ$200,186,FALSE)))</f>
        <v/>
      </c>
      <c r="T70" s="177" t="str">
        <f>IF(ISERROR(VLOOKUP($A70,parlvotes_lh!$A$11:$ZZ$200,206,FALSE))=TRUE,"",IF(VLOOKUP($A70,parlvotes_lh!$A$11:$ZZ$200,206,FALSE)=0,"",VLOOKUP($A70,parlvotes_lh!$A$11:$ZZ$200,206,FALSE)))</f>
        <v/>
      </c>
      <c r="U70" s="177" t="str">
        <f>IF(ISERROR(VLOOKUP($A70,parlvotes_lh!$A$11:$ZZ$200,226,FALSE))=TRUE,"",IF(VLOOKUP($A70,parlvotes_lh!$A$11:$ZZ$200,226,FALSE)=0,"",VLOOKUP($A70,parlvotes_lh!$A$11:$ZZ$200,226,FALSE)))</f>
        <v/>
      </c>
      <c r="V70" s="177" t="str">
        <f>IF(ISERROR(VLOOKUP($A70,parlvotes_lh!$A$11:$ZZ$200,246,FALSE))=TRUE,"",IF(VLOOKUP($A70,parlvotes_lh!$A$11:$ZZ$200,246,FALSE)=0,"",VLOOKUP($A70,parlvotes_lh!$A$11:$ZZ$200,246,FALSE)))</f>
        <v/>
      </c>
      <c r="W70" s="177" t="str">
        <f>IF(ISERROR(VLOOKUP($A70,parlvotes_lh!$A$11:$ZZ$200,266,FALSE))=TRUE,"",IF(VLOOKUP($A70,parlvotes_lh!$A$11:$ZZ$200,266,FALSE)=0,"",VLOOKUP($A70,parlvotes_lh!$A$11:$ZZ$200,266,FALSE)))</f>
        <v/>
      </c>
      <c r="X70" s="177" t="str">
        <f>IF(ISERROR(VLOOKUP($A70,parlvotes_lh!$A$11:$ZZ$200,286,FALSE))=TRUE,"",IF(VLOOKUP($A70,parlvotes_lh!$A$11:$ZZ$200,286,FALSE)=0,"",VLOOKUP($A70,parlvotes_lh!$A$11:$ZZ$200,286,FALSE)))</f>
        <v/>
      </c>
      <c r="Y70" s="177" t="str">
        <f>IF(ISERROR(VLOOKUP($A70,parlvotes_lh!$A$11:$ZZ$200,306,FALSE))=TRUE,"",IF(VLOOKUP($A70,parlvotes_lh!$A$11:$ZZ$200,306,FALSE)=0,"",VLOOKUP($A70,parlvotes_lh!$A$11:$ZZ$200,306,FALSE)))</f>
        <v/>
      </c>
      <c r="Z70" s="177" t="str">
        <f>IF(ISERROR(VLOOKUP($A70,parlvotes_lh!$A$11:$ZZ$200,326,FALSE))=TRUE,"",IF(VLOOKUP($A70,parlvotes_lh!$A$11:$ZZ$200,326,FALSE)=0,"",VLOOKUP($A70,parlvotes_lh!$A$11:$ZZ$200,326,FALSE)))</f>
        <v/>
      </c>
      <c r="AA70" s="177" t="str">
        <f>IF(ISERROR(VLOOKUP($A70,parlvotes_lh!$A$11:$ZZ$200,346,FALSE))=TRUE,"",IF(VLOOKUP($A70,parlvotes_lh!$A$11:$ZZ$200,346,FALSE)=0,"",VLOOKUP($A70,parlvotes_lh!$A$11:$ZZ$200,346,FALSE)))</f>
        <v/>
      </c>
      <c r="AB70" s="177" t="str">
        <f>IF(ISERROR(VLOOKUP($A70,parlvotes_lh!$A$11:$ZZ$200,366,FALSE))=TRUE,"",IF(VLOOKUP($A70,parlvotes_lh!$A$11:$ZZ$200,366,FALSE)=0,"",VLOOKUP($A70,parlvotes_lh!$A$11:$ZZ$200,366,FALSE)))</f>
        <v/>
      </c>
      <c r="AC70" s="177" t="str">
        <f>IF(ISERROR(VLOOKUP($A70,parlvotes_lh!$A$11:$ZZ$200,386,FALSE))=TRUE,"",IF(VLOOKUP($A70,parlvotes_lh!$A$11:$ZZ$200,386,FALSE)=0,"",VLOOKUP($A70,parlvotes_lh!$A$11:$ZZ$200,386,FALSE)))</f>
        <v/>
      </c>
    </row>
    <row r="71" spans="1:29" ht="13.5" customHeight="1" x14ac:dyDescent="0.25">
      <c r="A71" s="171" t="str">
        <f>IF(info_parties!A71="","",info_parties!A71)</f>
        <v/>
      </c>
      <c r="B71" s="99" t="str">
        <f>IF(A71="","",MID(info_weblinks!$C$3,32,3))</f>
        <v/>
      </c>
      <c r="C71" s="99" t="str">
        <f>IF(info_parties!G71="","",info_parties!G71)</f>
        <v/>
      </c>
      <c r="D71" s="99" t="str">
        <f>IF(info_parties!K71="","",info_parties!K71)</f>
        <v/>
      </c>
      <c r="E71" s="99" t="str">
        <f>IF(info_parties!H71="","",info_parties!H71)</f>
        <v/>
      </c>
      <c r="F71" s="172" t="str">
        <f t="shared" si="4"/>
        <v/>
      </c>
      <c r="G71" s="173" t="str">
        <f t="shared" si="5"/>
        <v/>
      </c>
      <c r="H71" s="174" t="str">
        <f t="shared" si="6"/>
        <v/>
      </c>
      <c r="I71" s="175" t="str">
        <f t="shared" si="7"/>
        <v/>
      </c>
      <c r="J71" s="176" t="str">
        <f>IF(ISERROR(VLOOKUP($A71,parlvotes_lh!$A$11:$ZZ$200,6,FALSE))=TRUE,"",IF(VLOOKUP($A71,parlvotes_lh!$A$11:$ZZ$200,6,FALSE)=0,"",VLOOKUP($A71,parlvotes_lh!$A$11:$ZZ$200,6,FALSE)))</f>
        <v/>
      </c>
      <c r="K71" s="176" t="str">
        <f>IF(ISERROR(VLOOKUP($A71,parlvotes_lh!$A$11:$ZZ$200,26,FALSE))=TRUE,"",IF(VLOOKUP($A71,parlvotes_lh!$A$11:$ZZ$200,26,FALSE)=0,"",VLOOKUP($A71,parlvotes_lh!$A$11:$ZZ$200,26,FALSE)))</f>
        <v/>
      </c>
      <c r="L71" s="176" t="str">
        <f>IF(ISERROR(VLOOKUP($A71,parlvotes_lh!$A$11:$ZZ$200,46,FALSE))=TRUE,"",IF(VLOOKUP($A71,parlvotes_lh!$A$11:$ZZ$200,46,FALSE)=0,"",VLOOKUP($A71,parlvotes_lh!$A$11:$ZZ$200,46,FALSE)))</f>
        <v/>
      </c>
      <c r="M71" s="176" t="str">
        <f>IF(ISERROR(VLOOKUP($A71,parlvotes_lh!$A$11:$ZZ$200,66,FALSE))=TRUE,"",IF(VLOOKUP($A71,parlvotes_lh!$A$11:$ZZ$200,66,FALSE)=0,"",VLOOKUP($A71,parlvotes_lh!$A$11:$ZZ$200,66,FALSE)))</f>
        <v/>
      </c>
      <c r="N71" s="176" t="str">
        <f>IF(ISERROR(VLOOKUP($A71,parlvotes_lh!$A$11:$ZZ$200,86,FALSE))=TRUE,"",IF(VLOOKUP($A71,parlvotes_lh!$A$11:$ZZ$200,86,FALSE)=0,"",VLOOKUP($A71,parlvotes_lh!$A$11:$ZZ$200,86,FALSE)))</f>
        <v/>
      </c>
      <c r="O71" s="176" t="str">
        <f>IF(ISERROR(VLOOKUP($A71,parlvotes_lh!$A$11:$ZZ$200,106,FALSE))=TRUE,"",IF(VLOOKUP($A71,parlvotes_lh!$A$11:$ZZ$200,106,FALSE)=0,"",VLOOKUP($A71,parlvotes_lh!$A$11:$ZZ$200,106,FALSE)))</f>
        <v/>
      </c>
      <c r="P71" s="176" t="str">
        <f>IF(ISERROR(VLOOKUP($A71,parlvotes_lh!$A$11:$ZZ$200,126,FALSE))=TRUE,"",IF(VLOOKUP($A71,parlvotes_lh!$A$11:$ZZ$200,126,FALSE)=0,"",VLOOKUP($A71,parlvotes_lh!$A$11:$ZZ$200,126,FALSE)))</f>
        <v/>
      </c>
      <c r="Q71" s="177" t="str">
        <f>IF(ISERROR(VLOOKUP($A71,parlvotes_lh!$A$11:$ZZ$200,146,FALSE))=TRUE,"",IF(VLOOKUP($A71,parlvotes_lh!$A$11:$ZZ$200,146,FALSE)=0,"",VLOOKUP($A71,parlvotes_lh!$A$11:$ZZ$200,146,FALSE)))</f>
        <v/>
      </c>
      <c r="R71" s="177" t="str">
        <f>IF(ISERROR(VLOOKUP($A71,parlvotes_lh!$A$11:$ZZ$200,166,FALSE))=TRUE,"",IF(VLOOKUP($A71,parlvotes_lh!$A$11:$ZZ$200,166,FALSE)=0,"",VLOOKUP($A71,parlvotes_lh!$A$11:$ZZ$200,166,FALSE)))</f>
        <v/>
      </c>
      <c r="S71" s="177" t="str">
        <f>IF(ISERROR(VLOOKUP($A71,parlvotes_lh!$A$11:$ZZ$200,186,FALSE))=TRUE,"",IF(VLOOKUP($A71,parlvotes_lh!$A$11:$ZZ$200,186,FALSE)=0,"",VLOOKUP($A71,parlvotes_lh!$A$11:$ZZ$200,186,FALSE)))</f>
        <v/>
      </c>
      <c r="T71" s="177" t="str">
        <f>IF(ISERROR(VLOOKUP($A71,parlvotes_lh!$A$11:$ZZ$200,206,FALSE))=TRUE,"",IF(VLOOKUP($A71,parlvotes_lh!$A$11:$ZZ$200,206,FALSE)=0,"",VLOOKUP($A71,parlvotes_lh!$A$11:$ZZ$200,206,FALSE)))</f>
        <v/>
      </c>
      <c r="U71" s="177" t="str">
        <f>IF(ISERROR(VLOOKUP($A71,parlvotes_lh!$A$11:$ZZ$200,226,FALSE))=TRUE,"",IF(VLOOKUP($A71,parlvotes_lh!$A$11:$ZZ$200,226,FALSE)=0,"",VLOOKUP($A71,parlvotes_lh!$A$11:$ZZ$200,226,FALSE)))</f>
        <v/>
      </c>
      <c r="V71" s="177" t="str">
        <f>IF(ISERROR(VLOOKUP($A71,parlvotes_lh!$A$11:$ZZ$200,246,FALSE))=TRUE,"",IF(VLOOKUP($A71,parlvotes_lh!$A$11:$ZZ$200,246,FALSE)=0,"",VLOOKUP($A71,parlvotes_lh!$A$11:$ZZ$200,246,FALSE)))</f>
        <v/>
      </c>
      <c r="W71" s="177" t="str">
        <f>IF(ISERROR(VLOOKUP($A71,parlvotes_lh!$A$11:$ZZ$200,266,FALSE))=TRUE,"",IF(VLOOKUP($A71,parlvotes_lh!$A$11:$ZZ$200,266,FALSE)=0,"",VLOOKUP($A71,parlvotes_lh!$A$11:$ZZ$200,266,FALSE)))</f>
        <v/>
      </c>
      <c r="X71" s="177" t="str">
        <f>IF(ISERROR(VLOOKUP($A71,parlvotes_lh!$A$11:$ZZ$200,286,FALSE))=TRUE,"",IF(VLOOKUP($A71,parlvotes_lh!$A$11:$ZZ$200,286,FALSE)=0,"",VLOOKUP($A71,parlvotes_lh!$A$11:$ZZ$200,286,FALSE)))</f>
        <v/>
      </c>
      <c r="Y71" s="177" t="str">
        <f>IF(ISERROR(VLOOKUP($A71,parlvotes_lh!$A$11:$ZZ$200,306,FALSE))=TRUE,"",IF(VLOOKUP($A71,parlvotes_lh!$A$11:$ZZ$200,306,FALSE)=0,"",VLOOKUP($A71,parlvotes_lh!$A$11:$ZZ$200,306,FALSE)))</f>
        <v/>
      </c>
      <c r="Z71" s="177" t="str">
        <f>IF(ISERROR(VLOOKUP($A71,parlvotes_lh!$A$11:$ZZ$200,326,FALSE))=TRUE,"",IF(VLOOKUP($A71,parlvotes_lh!$A$11:$ZZ$200,326,FALSE)=0,"",VLOOKUP($A71,parlvotes_lh!$A$11:$ZZ$200,326,FALSE)))</f>
        <v/>
      </c>
      <c r="AA71" s="177" t="str">
        <f>IF(ISERROR(VLOOKUP($A71,parlvotes_lh!$A$11:$ZZ$200,346,FALSE))=TRUE,"",IF(VLOOKUP($A71,parlvotes_lh!$A$11:$ZZ$200,346,FALSE)=0,"",VLOOKUP($A71,parlvotes_lh!$A$11:$ZZ$200,346,FALSE)))</f>
        <v/>
      </c>
      <c r="AB71" s="177" t="str">
        <f>IF(ISERROR(VLOOKUP($A71,parlvotes_lh!$A$11:$ZZ$200,366,FALSE))=TRUE,"",IF(VLOOKUP($A71,parlvotes_lh!$A$11:$ZZ$200,366,FALSE)=0,"",VLOOKUP($A71,parlvotes_lh!$A$11:$ZZ$200,366,FALSE)))</f>
        <v/>
      </c>
      <c r="AC71" s="177" t="str">
        <f>IF(ISERROR(VLOOKUP($A71,parlvotes_lh!$A$11:$ZZ$200,386,FALSE))=TRUE,"",IF(VLOOKUP($A71,parlvotes_lh!$A$11:$ZZ$200,386,FALSE)=0,"",VLOOKUP($A71,parlvotes_lh!$A$11:$ZZ$200,386,FALSE)))</f>
        <v/>
      </c>
    </row>
    <row r="72" spans="1:29" ht="13.5" customHeight="1" x14ac:dyDescent="0.25">
      <c r="A72" s="171" t="str">
        <f>IF(info_parties!A72="","",info_parties!A72)</f>
        <v/>
      </c>
      <c r="B72" s="99" t="str">
        <f>IF(A72="","",MID(info_weblinks!$C$3,32,3))</f>
        <v/>
      </c>
      <c r="C72" s="99" t="str">
        <f>IF(info_parties!G72="","",info_parties!G72)</f>
        <v/>
      </c>
      <c r="D72" s="99" t="str">
        <f>IF(info_parties!K72="","",info_parties!K72)</f>
        <v/>
      </c>
      <c r="E72" s="99" t="str">
        <f>IF(info_parties!H72="","",info_parties!H72)</f>
        <v/>
      </c>
      <c r="F72" s="172" t="str">
        <f t="shared" si="4"/>
        <v/>
      </c>
      <c r="G72" s="173" t="str">
        <f t="shared" si="5"/>
        <v/>
      </c>
      <c r="H72" s="174" t="str">
        <f t="shared" si="6"/>
        <v/>
      </c>
      <c r="I72" s="175" t="str">
        <f t="shared" si="7"/>
        <v/>
      </c>
      <c r="J72" s="176" t="str">
        <f>IF(ISERROR(VLOOKUP($A72,parlvotes_lh!$A$11:$ZZ$200,6,FALSE))=TRUE,"",IF(VLOOKUP($A72,parlvotes_lh!$A$11:$ZZ$200,6,FALSE)=0,"",VLOOKUP($A72,parlvotes_lh!$A$11:$ZZ$200,6,FALSE)))</f>
        <v/>
      </c>
      <c r="K72" s="176" t="str">
        <f>IF(ISERROR(VLOOKUP($A72,parlvotes_lh!$A$11:$ZZ$200,26,FALSE))=TRUE,"",IF(VLOOKUP($A72,parlvotes_lh!$A$11:$ZZ$200,26,FALSE)=0,"",VLOOKUP($A72,parlvotes_lh!$A$11:$ZZ$200,26,FALSE)))</f>
        <v/>
      </c>
      <c r="L72" s="176" t="str">
        <f>IF(ISERROR(VLOOKUP($A72,parlvotes_lh!$A$11:$ZZ$200,46,FALSE))=TRUE,"",IF(VLOOKUP($A72,parlvotes_lh!$A$11:$ZZ$200,46,FALSE)=0,"",VLOOKUP($A72,parlvotes_lh!$A$11:$ZZ$200,46,FALSE)))</f>
        <v/>
      </c>
      <c r="M72" s="176" t="str">
        <f>IF(ISERROR(VLOOKUP($A72,parlvotes_lh!$A$11:$ZZ$200,66,FALSE))=TRUE,"",IF(VLOOKUP($A72,parlvotes_lh!$A$11:$ZZ$200,66,FALSE)=0,"",VLOOKUP($A72,parlvotes_lh!$A$11:$ZZ$200,66,FALSE)))</f>
        <v/>
      </c>
      <c r="N72" s="176" t="str">
        <f>IF(ISERROR(VLOOKUP($A72,parlvotes_lh!$A$11:$ZZ$200,86,FALSE))=TRUE,"",IF(VLOOKUP($A72,parlvotes_lh!$A$11:$ZZ$200,86,FALSE)=0,"",VLOOKUP($A72,parlvotes_lh!$A$11:$ZZ$200,86,FALSE)))</f>
        <v/>
      </c>
      <c r="O72" s="176" t="str">
        <f>IF(ISERROR(VLOOKUP($A72,parlvotes_lh!$A$11:$ZZ$200,106,FALSE))=TRUE,"",IF(VLOOKUP($A72,parlvotes_lh!$A$11:$ZZ$200,106,FALSE)=0,"",VLOOKUP($A72,parlvotes_lh!$A$11:$ZZ$200,106,FALSE)))</f>
        <v/>
      </c>
      <c r="P72" s="176" t="str">
        <f>IF(ISERROR(VLOOKUP($A72,parlvotes_lh!$A$11:$ZZ$200,126,FALSE))=TRUE,"",IF(VLOOKUP($A72,parlvotes_lh!$A$11:$ZZ$200,126,FALSE)=0,"",VLOOKUP($A72,parlvotes_lh!$A$11:$ZZ$200,126,FALSE)))</f>
        <v/>
      </c>
      <c r="Q72" s="177" t="str">
        <f>IF(ISERROR(VLOOKUP($A72,parlvotes_lh!$A$11:$ZZ$200,146,FALSE))=TRUE,"",IF(VLOOKUP($A72,parlvotes_lh!$A$11:$ZZ$200,146,FALSE)=0,"",VLOOKUP($A72,parlvotes_lh!$A$11:$ZZ$200,146,FALSE)))</f>
        <v/>
      </c>
      <c r="R72" s="177" t="str">
        <f>IF(ISERROR(VLOOKUP($A72,parlvotes_lh!$A$11:$ZZ$200,166,FALSE))=TRUE,"",IF(VLOOKUP($A72,parlvotes_lh!$A$11:$ZZ$200,166,FALSE)=0,"",VLOOKUP($A72,parlvotes_lh!$A$11:$ZZ$200,166,FALSE)))</f>
        <v/>
      </c>
      <c r="S72" s="177" t="str">
        <f>IF(ISERROR(VLOOKUP($A72,parlvotes_lh!$A$11:$ZZ$200,186,FALSE))=TRUE,"",IF(VLOOKUP($A72,parlvotes_lh!$A$11:$ZZ$200,186,FALSE)=0,"",VLOOKUP($A72,parlvotes_lh!$A$11:$ZZ$200,186,FALSE)))</f>
        <v/>
      </c>
      <c r="T72" s="177" t="str">
        <f>IF(ISERROR(VLOOKUP($A72,parlvotes_lh!$A$11:$ZZ$200,206,FALSE))=TRUE,"",IF(VLOOKUP($A72,parlvotes_lh!$A$11:$ZZ$200,206,FALSE)=0,"",VLOOKUP($A72,parlvotes_lh!$A$11:$ZZ$200,206,FALSE)))</f>
        <v/>
      </c>
      <c r="U72" s="177" t="str">
        <f>IF(ISERROR(VLOOKUP($A72,parlvotes_lh!$A$11:$ZZ$200,226,FALSE))=TRUE,"",IF(VLOOKUP($A72,parlvotes_lh!$A$11:$ZZ$200,226,FALSE)=0,"",VLOOKUP($A72,parlvotes_lh!$A$11:$ZZ$200,226,FALSE)))</f>
        <v/>
      </c>
      <c r="V72" s="177" t="str">
        <f>IF(ISERROR(VLOOKUP($A72,parlvotes_lh!$A$11:$ZZ$200,246,FALSE))=TRUE,"",IF(VLOOKUP($A72,parlvotes_lh!$A$11:$ZZ$200,246,FALSE)=0,"",VLOOKUP($A72,parlvotes_lh!$A$11:$ZZ$200,246,FALSE)))</f>
        <v/>
      </c>
      <c r="W72" s="177" t="str">
        <f>IF(ISERROR(VLOOKUP($A72,parlvotes_lh!$A$11:$ZZ$200,266,FALSE))=TRUE,"",IF(VLOOKUP($A72,parlvotes_lh!$A$11:$ZZ$200,266,FALSE)=0,"",VLOOKUP($A72,parlvotes_lh!$A$11:$ZZ$200,266,FALSE)))</f>
        <v/>
      </c>
      <c r="X72" s="177" t="str">
        <f>IF(ISERROR(VLOOKUP($A72,parlvotes_lh!$A$11:$ZZ$200,286,FALSE))=TRUE,"",IF(VLOOKUP($A72,parlvotes_lh!$A$11:$ZZ$200,286,FALSE)=0,"",VLOOKUP($A72,parlvotes_lh!$A$11:$ZZ$200,286,FALSE)))</f>
        <v/>
      </c>
      <c r="Y72" s="177" t="str">
        <f>IF(ISERROR(VLOOKUP($A72,parlvotes_lh!$A$11:$ZZ$200,306,FALSE))=TRUE,"",IF(VLOOKUP($A72,parlvotes_lh!$A$11:$ZZ$200,306,FALSE)=0,"",VLOOKUP($A72,parlvotes_lh!$A$11:$ZZ$200,306,FALSE)))</f>
        <v/>
      </c>
      <c r="Z72" s="177" t="str">
        <f>IF(ISERROR(VLOOKUP($A72,parlvotes_lh!$A$11:$ZZ$200,326,FALSE))=TRUE,"",IF(VLOOKUP($A72,parlvotes_lh!$A$11:$ZZ$200,326,FALSE)=0,"",VLOOKUP($A72,parlvotes_lh!$A$11:$ZZ$200,326,FALSE)))</f>
        <v/>
      </c>
      <c r="AA72" s="177" t="str">
        <f>IF(ISERROR(VLOOKUP($A72,parlvotes_lh!$A$11:$ZZ$200,346,FALSE))=TRUE,"",IF(VLOOKUP($A72,parlvotes_lh!$A$11:$ZZ$200,346,FALSE)=0,"",VLOOKUP($A72,parlvotes_lh!$A$11:$ZZ$200,346,FALSE)))</f>
        <v/>
      </c>
      <c r="AB72" s="177" t="str">
        <f>IF(ISERROR(VLOOKUP($A72,parlvotes_lh!$A$11:$ZZ$200,366,FALSE))=TRUE,"",IF(VLOOKUP($A72,parlvotes_lh!$A$11:$ZZ$200,366,FALSE)=0,"",VLOOKUP($A72,parlvotes_lh!$A$11:$ZZ$200,366,FALSE)))</f>
        <v/>
      </c>
      <c r="AC72" s="177" t="str">
        <f>IF(ISERROR(VLOOKUP($A72,parlvotes_lh!$A$11:$ZZ$200,386,FALSE))=TRUE,"",IF(VLOOKUP($A72,parlvotes_lh!$A$11:$ZZ$200,386,FALSE)=0,"",VLOOKUP($A72,parlvotes_lh!$A$11:$ZZ$200,386,FALSE)))</f>
        <v/>
      </c>
    </row>
    <row r="73" spans="1:29" ht="13.5" customHeight="1" x14ac:dyDescent="0.25">
      <c r="A73" s="171" t="str">
        <f>IF(info_parties!A73="","",info_parties!A73)</f>
        <v/>
      </c>
      <c r="B73" s="99" t="str">
        <f>IF(A73="","",MID(info_weblinks!$C$3,32,3))</f>
        <v/>
      </c>
      <c r="C73" s="99" t="str">
        <f>IF(info_parties!G73="","",info_parties!G73)</f>
        <v/>
      </c>
      <c r="D73" s="99" t="str">
        <f>IF(info_parties!K73="","",info_parties!K73)</f>
        <v/>
      </c>
      <c r="E73" s="99" t="str">
        <f>IF(info_parties!H73="","",info_parties!H73)</f>
        <v/>
      </c>
      <c r="F73" s="172" t="str">
        <f t="shared" si="4"/>
        <v/>
      </c>
      <c r="G73" s="173" t="str">
        <f t="shared" si="5"/>
        <v/>
      </c>
      <c r="H73" s="174" t="str">
        <f t="shared" si="6"/>
        <v/>
      </c>
      <c r="I73" s="175" t="str">
        <f t="shared" si="7"/>
        <v/>
      </c>
      <c r="J73" s="176" t="str">
        <f>IF(ISERROR(VLOOKUP($A73,parlvotes_lh!$A$11:$ZZ$200,6,FALSE))=TRUE,"",IF(VLOOKUP($A73,parlvotes_lh!$A$11:$ZZ$200,6,FALSE)=0,"",VLOOKUP($A73,parlvotes_lh!$A$11:$ZZ$200,6,FALSE)))</f>
        <v/>
      </c>
      <c r="K73" s="176" t="str">
        <f>IF(ISERROR(VLOOKUP($A73,parlvotes_lh!$A$11:$ZZ$200,26,FALSE))=TRUE,"",IF(VLOOKUP($A73,parlvotes_lh!$A$11:$ZZ$200,26,FALSE)=0,"",VLOOKUP($A73,parlvotes_lh!$A$11:$ZZ$200,26,FALSE)))</f>
        <v/>
      </c>
      <c r="L73" s="176" t="str">
        <f>IF(ISERROR(VLOOKUP($A73,parlvotes_lh!$A$11:$ZZ$200,46,FALSE))=TRUE,"",IF(VLOOKUP($A73,parlvotes_lh!$A$11:$ZZ$200,46,FALSE)=0,"",VLOOKUP($A73,parlvotes_lh!$A$11:$ZZ$200,46,FALSE)))</f>
        <v/>
      </c>
      <c r="M73" s="176" t="str">
        <f>IF(ISERROR(VLOOKUP($A73,parlvotes_lh!$A$11:$ZZ$200,66,FALSE))=TRUE,"",IF(VLOOKUP($A73,parlvotes_lh!$A$11:$ZZ$200,66,FALSE)=0,"",VLOOKUP($A73,parlvotes_lh!$A$11:$ZZ$200,66,FALSE)))</f>
        <v/>
      </c>
      <c r="N73" s="176" t="str">
        <f>IF(ISERROR(VLOOKUP($A73,parlvotes_lh!$A$11:$ZZ$200,86,FALSE))=TRUE,"",IF(VLOOKUP($A73,parlvotes_lh!$A$11:$ZZ$200,86,FALSE)=0,"",VLOOKUP($A73,parlvotes_lh!$A$11:$ZZ$200,86,FALSE)))</f>
        <v/>
      </c>
      <c r="O73" s="176" t="str">
        <f>IF(ISERROR(VLOOKUP($A73,parlvotes_lh!$A$11:$ZZ$200,106,FALSE))=TRUE,"",IF(VLOOKUP($A73,parlvotes_lh!$A$11:$ZZ$200,106,FALSE)=0,"",VLOOKUP($A73,parlvotes_lh!$A$11:$ZZ$200,106,FALSE)))</f>
        <v/>
      </c>
      <c r="P73" s="176" t="str">
        <f>IF(ISERROR(VLOOKUP($A73,parlvotes_lh!$A$11:$ZZ$200,126,FALSE))=TRUE,"",IF(VLOOKUP($A73,parlvotes_lh!$A$11:$ZZ$200,126,FALSE)=0,"",VLOOKUP($A73,parlvotes_lh!$A$11:$ZZ$200,126,FALSE)))</f>
        <v/>
      </c>
      <c r="Q73" s="177" t="str">
        <f>IF(ISERROR(VLOOKUP($A73,parlvotes_lh!$A$11:$ZZ$200,146,FALSE))=TRUE,"",IF(VLOOKUP($A73,parlvotes_lh!$A$11:$ZZ$200,146,FALSE)=0,"",VLOOKUP($A73,parlvotes_lh!$A$11:$ZZ$200,146,FALSE)))</f>
        <v/>
      </c>
      <c r="R73" s="177" t="str">
        <f>IF(ISERROR(VLOOKUP($A73,parlvotes_lh!$A$11:$ZZ$200,166,FALSE))=TRUE,"",IF(VLOOKUP($A73,parlvotes_lh!$A$11:$ZZ$200,166,FALSE)=0,"",VLOOKUP($A73,parlvotes_lh!$A$11:$ZZ$200,166,FALSE)))</f>
        <v/>
      </c>
      <c r="S73" s="177" t="str">
        <f>IF(ISERROR(VLOOKUP($A73,parlvotes_lh!$A$11:$ZZ$200,186,FALSE))=TRUE,"",IF(VLOOKUP($A73,parlvotes_lh!$A$11:$ZZ$200,186,FALSE)=0,"",VLOOKUP($A73,parlvotes_lh!$A$11:$ZZ$200,186,FALSE)))</f>
        <v/>
      </c>
      <c r="T73" s="177" t="str">
        <f>IF(ISERROR(VLOOKUP($A73,parlvotes_lh!$A$11:$ZZ$200,206,FALSE))=TRUE,"",IF(VLOOKUP($A73,parlvotes_lh!$A$11:$ZZ$200,206,FALSE)=0,"",VLOOKUP($A73,parlvotes_lh!$A$11:$ZZ$200,206,FALSE)))</f>
        <v/>
      </c>
      <c r="U73" s="177" t="str">
        <f>IF(ISERROR(VLOOKUP($A73,parlvotes_lh!$A$11:$ZZ$200,226,FALSE))=TRUE,"",IF(VLOOKUP($A73,parlvotes_lh!$A$11:$ZZ$200,226,FALSE)=0,"",VLOOKUP($A73,parlvotes_lh!$A$11:$ZZ$200,226,FALSE)))</f>
        <v/>
      </c>
      <c r="V73" s="177" t="str">
        <f>IF(ISERROR(VLOOKUP($A73,parlvotes_lh!$A$11:$ZZ$200,246,FALSE))=TRUE,"",IF(VLOOKUP($A73,parlvotes_lh!$A$11:$ZZ$200,246,FALSE)=0,"",VLOOKUP($A73,parlvotes_lh!$A$11:$ZZ$200,246,FALSE)))</f>
        <v/>
      </c>
      <c r="W73" s="177" t="str">
        <f>IF(ISERROR(VLOOKUP($A73,parlvotes_lh!$A$11:$ZZ$200,266,FALSE))=TRUE,"",IF(VLOOKUP($A73,parlvotes_lh!$A$11:$ZZ$200,266,FALSE)=0,"",VLOOKUP($A73,parlvotes_lh!$A$11:$ZZ$200,266,FALSE)))</f>
        <v/>
      </c>
      <c r="X73" s="177" t="str">
        <f>IF(ISERROR(VLOOKUP($A73,parlvotes_lh!$A$11:$ZZ$200,286,FALSE))=TRUE,"",IF(VLOOKUP($A73,parlvotes_lh!$A$11:$ZZ$200,286,FALSE)=0,"",VLOOKUP($A73,parlvotes_lh!$A$11:$ZZ$200,286,FALSE)))</f>
        <v/>
      </c>
      <c r="Y73" s="177" t="str">
        <f>IF(ISERROR(VLOOKUP($A73,parlvotes_lh!$A$11:$ZZ$200,306,FALSE))=TRUE,"",IF(VLOOKUP($A73,parlvotes_lh!$A$11:$ZZ$200,306,FALSE)=0,"",VLOOKUP($A73,parlvotes_lh!$A$11:$ZZ$200,306,FALSE)))</f>
        <v/>
      </c>
      <c r="Z73" s="177" t="str">
        <f>IF(ISERROR(VLOOKUP($A73,parlvotes_lh!$A$11:$ZZ$200,326,FALSE))=TRUE,"",IF(VLOOKUP($A73,parlvotes_lh!$A$11:$ZZ$200,326,FALSE)=0,"",VLOOKUP($A73,parlvotes_lh!$A$11:$ZZ$200,326,FALSE)))</f>
        <v/>
      </c>
      <c r="AA73" s="177" t="str">
        <f>IF(ISERROR(VLOOKUP($A73,parlvotes_lh!$A$11:$ZZ$200,346,FALSE))=TRUE,"",IF(VLOOKUP($A73,parlvotes_lh!$A$11:$ZZ$200,346,FALSE)=0,"",VLOOKUP($A73,parlvotes_lh!$A$11:$ZZ$200,346,FALSE)))</f>
        <v/>
      </c>
      <c r="AB73" s="177" t="str">
        <f>IF(ISERROR(VLOOKUP($A73,parlvotes_lh!$A$11:$ZZ$200,366,FALSE))=TRUE,"",IF(VLOOKUP($A73,parlvotes_lh!$A$11:$ZZ$200,366,FALSE)=0,"",VLOOKUP($A73,parlvotes_lh!$A$11:$ZZ$200,366,FALSE)))</f>
        <v/>
      </c>
      <c r="AC73" s="177" t="str">
        <f>IF(ISERROR(VLOOKUP($A73,parlvotes_lh!$A$11:$ZZ$200,386,FALSE))=TRUE,"",IF(VLOOKUP($A73,parlvotes_lh!$A$11:$ZZ$200,386,FALSE)=0,"",VLOOKUP($A73,parlvotes_lh!$A$11:$ZZ$200,386,FALSE)))</f>
        <v/>
      </c>
    </row>
    <row r="74" spans="1:29" ht="13.5" customHeight="1" x14ac:dyDescent="0.25">
      <c r="A74" s="171" t="str">
        <f>IF(info_parties!A74="","",info_parties!A74)</f>
        <v/>
      </c>
      <c r="B74" s="99" t="str">
        <f>IF(A74="","",MID(info_weblinks!$C$3,32,3))</f>
        <v/>
      </c>
      <c r="C74" s="99" t="str">
        <f>IF(info_parties!G74="","",info_parties!G74)</f>
        <v/>
      </c>
      <c r="D74" s="99" t="str">
        <f>IF(info_parties!K74="","",info_parties!K74)</f>
        <v/>
      </c>
      <c r="E74" s="99" t="str">
        <f>IF(info_parties!H74="","",info_parties!H74)</f>
        <v/>
      </c>
      <c r="F74" s="172" t="str">
        <f t="shared" si="4"/>
        <v/>
      </c>
      <c r="G74" s="173" t="str">
        <f t="shared" si="5"/>
        <v/>
      </c>
      <c r="H74" s="174" t="str">
        <f t="shared" si="6"/>
        <v/>
      </c>
      <c r="I74" s="175" t="str">
        <f t="shared" si="7"/>
        <v/>
      </c>
      <c r="J74" s="176" t="str">
        <f>IF(ISERROR(VLOOKUP($A74,parlvotes_lh!$A$11:$ZZ$200,6,FALSE))=TRUE,"",IF(VLOOKUP($A74,parlvotes_lh!$A$11:$ZZ$200,6,FALSE)=0,"",VLOOKUP($A74,parlvotes_lh!$A$11:$ZZ$200,6,FALSE)))</f>
        <v/>
      </c>
      <c r="K74" s="176" t="str">
        <f>IF(ISERROR(VLOOKUP($A74,parlvotes_lh!$A$11:$ZZ$200,26,FALSE))=TRUE,"",IF(VLOOKUP($A74,parlvotes_lh!$A$11:$ZZ$200,26,FALSE)=0,"",VLOOKUP($A74,parlvotes_lh!$A$11:$ZZ$200,26,FALSE)))</f>
        <v/>
      </c>
      <c r="L74" s="176" t="str">
        <f>IF(ISERROR(VLOOKUP($A74,parlvotes_lh!$A$11:$ZZ$200,46,FALSE))=TRUE,"",IF(VLOOKUP($A74,parlvotes_lh!$A$11:$ZZ$200,46,FALSE)=0,"",VLOOKUP($A74,parlvotes_lh!$A$11:$ZZ$200,46,FALSE)))</f>
        <v/>
      </c>
      <c r="M74" s="176" t="str">
        <f>IF(ISERROR(VLOOKUP($A74,parlvotes_lh!$A$11:$ZZ$200,66,FALSE))=TRUE,"",IF(VLOOKUP($A74,parlvotes_lh!$A$11:$ZZ$200,66,FALSE)=0,"",VLOOKUP($A74,parlvotes_lh!$A$11:$ZZ$200,66,FALSE)))</f>
        <v/>
      </c>
      <c r="N74" s="176" t="str">
        <f>IF(ISERROR(VLOOKUP($A74,parlvotes_lh!$A$11:$ZZ$200,86,FALSE))=TRUE,"",IF(VLOOKUP($A74,parlvotes_lh!$A$11:$ZZ$200,86,FALSE)=0,"",VLOOKUP($A74,parlvotes_lh!$A$11:$ZZ$200,86,FALSE)))</f>
        <v/>
      </c>
      <c r="O74" s="176" t="str">
        <f>IF(ISERROR(VLOOKUP($A74,parlvotes_lh!$A$11:$ZZ$200,106,FALSE))=TRUE,"",IF(VLOOKUP($A74,parlvotes_lh!$A$11:$ZZ$200,106,FALSE)=0,"",VLOOKUP($A74,parlvotes_lh!$A$11:$ZZ$200,106,FALSE)))</f>
        <v/>
      </c>
      <c r="P74" s="176" t="str">
        <f>IF(ISERROR(VLOOKUP($A74,parlvotes_lh!$A$11:$ZZ$200,126,FALSE))=TRUE,"",IF(VLOOKUP($A74,parlvotes_lh!$A$11:$ZZ$200,126,FALSE)=0,"",VLOOKUP($A74,parlvotes_lh!$A$11:$ZZ$200,126,FALSE)))</f>
        <v/>
      </c>
      <c r="Q74" s="177" t="str">
        <f>IF(ISERROR(VLOOKUP($A74,parlvotes_lh!$A$11:$ZZ$200,146,FALSE))=TRUE,"",IF(VLOOKUP($A74,parlvotes_lh!$A$11:$ZZ$200,146,FALSE)=0,"",VLOOKUP($A74,parlvotes_lh!$A$11:$ZZ$200,146,FALSE)))</f>
        <v/>
      </c>
      <c r="R74" s="177" t="str">
        <f>IF(ISERROR(VLOOKUP($A74,parlvotes_lh!$A$11:$ZZ$200,166,FALSE))=TRUE,"",IF(VLOOKUP($A74,parlvotes_lh!$A$11:$ZZ$200,166,FALSE)=0,"",VLOOKUP($A74,parlvotes_lh!$A$11:$ZZ$200,166,FALSE)))</f>
        <v/>
      </c>
      <c r="S74" s="177" t="str">
        <f>IF(ISERROR(VLOOKUP($A74,parlvotes_lh!$A$11:$ZZ$200,186,FALSE))=TRUE,"",IF(VLOOKUP($A74,parlvotes_lh!$A$11:$ZZ$200,186,FALSE)=0,"",VLOOKUP($A74,parlvotes_lh!$A$11:$ZZ$200,186,FALSE)))</f>
        <v/>
      </c>
      <c r="T74" s="177" t="str">
        <f>IF(ISERROR(VLOOKUP($A74,parlvotes_lh!$A$11:$ZZ$200,206,FALSE))=TRUE,"",IF(VLOOKUP($A74,parlvotes_lh!$A$11:$ZZ$200,206,FALSE)=0,"",VLOOKUP($A74,parlvotes_lh!$A$11:$ZZ$200,206,FALSE)))</f>
        <v/>
      </c>
      <c r="U74" s="177" t="str">
        <f>IF(ISERROR(VLOOKUP($A74,parlvotes_lh!$A$11:$ZZ$200,226,FALSE))=TRUE,"",IF(VLOOKUP($A74,parlvotes_lh!$A$11:$ZZ$200,226,FALSE)=0,"",VLOOKUP($A74,parlvotes_lh!$A$11:$ZZ$200,226,FALSE)))</f>
        <v/>
      </c>
      <c r="V74" s="177" t="str">
        <f>IF(ISERROR(VLOOKUP($A74,parlvotes_lh!$A$11:$ZZ$200,246,FALSE))=TRUE,"",IF(VLOOKUP($A74,parlvotes_lh!$A$11:$ZZ$200,246,FALSE)=0,"",VLOOKUP($A74,parlvotes_lh!$A$11:$ZZ$200,246,FALSE)))</f>
        <v/>
      </c>
      <c r="W74" s="177" t="str">
        <f>IF(ISERROR(VLOOKUP($A74,parlvotes_lh!$A$11:$ZZ$200,266,FALSE))=TRUE,"",IF(VLOOKUP($A74,parlvotes_lh!$A$11:$ZZ$200,266,FALSE)=0,"",VLOOKUP($A74,parlvotes_lh!$A$11:$ZZ$200,266,FALSE)))</f>
        <v/>
      </c>
      <c r="X74" s="177" t="str">
        <f>IF(ISERROR(VLOOKUP($A74,parlvotes_lh!$A$11:$ZZ$200,286,FALSE))=TRUE,"",IF(VLOOKUP($A74,parlvotes_lh!$A$11:$ZZ$200,286,FALSE)=0,"",VLOOKUP($A74,parlvotes_lh!$A$11:$ZZ$200,286,FALSE)))</f>
        <v/>
      </c>
      <c r="Y74" s="177" t="str">
        <f>IF(ISERROR(VLOOKUP($A74,parlvotes_lh!$A$11:$ZZ$200,306,FALSE))=TRUE,"",IF(VLOOKUP($A74,parlvotes_lh!$A$11:$ZZ$200,306,FALSE)=0,"",VLOOKUP($A74,parlvotes_lh!$A$11:$ZZ$200,306,FALSE)))</f>
        <v/>
      </c>
      <c r="Z74" s="177" t="str">
        <f>IF(ISERROR(VLOOKUP($A74,parlvotes_lh!$A$11:$ZZ$200,326,FALSE))=TRUE,"",IF(VLOOKUP($A74,parlvotes_lh!$A$11:$ZZ$200,326,FALSE)=0,"",VLOOKUP($A74,parlvotes_lh!$A$11:$ZZ$200,326,FALSE)))</f>
        <v/>
      </c>
      <c r="AA74" s="177" t="str">
        <f>IF(ISERROR(VLOOKUP($A74,parlvotes_lh!$A$11:$ZZ$200,346,FALSE))=TRUE,"",IF(VLOOKUP($A74,parlvotes_lh!$A$11:$ZZ$200,346,FALSE)=0,"",VLOOKUP($A74,parlvotes_lh!$A$11:$ZZ$200,346,FALSE)))</f>
        <v/>
      </c>
      <c r="AB74" s="177" t="str">
        <f>IF(ISERROR(VLOOKUP($A74,parlvotes_lh!$A$11:$ZZ$200,366,FALSE))=TRUE,"",IF(VLOOKUP($A74,parlvotes_lh!$A$11:$ZZ$200,366,FALSE)=0,"",VLOOKUP($A74,parlvotes_lh!$A$11:$ZZ$200,366,FALSE)))</f>
        <v/>
      </c>
      <c r="AC74" s="177" t="str">
        <f>IF(ISERROR(VLOOKUP($A74,parlvotes_lh!$A$11:$ZZ$200,386,FALSE))=TRUE,"",IF(VLOOKUP($A74,parlvotes_lh!$A$11:$ZZ$200,386,FALSE)=0,"",VLOOKUP($A74,parlvotes_lh!$A$11:$ZZ$200,386,FALSE)))</f>
        <v/>
      </c>
    </row>
    <row r="75" spans="1:29" ht="13.5" customHeight="1" x14ac:dyDescent="0.25">
      <c r="A75" s="171" t="str">
        <f>IF(info_parties!A75="","",info_parties!A75)</f>
        <v/>
      </c>
      <c r="B75" s="99" t="str">
        <f>IF(A75="","",MID(info_weblinks!$C$3,32,3))</f>
        <v/>
      </c>
      <c r="C75" s="99" t="str">
        <f>IF(info_parties!G75="","",info_parties!G75)</f>
        <v/>
      </c>
      <c r="D75" s="99" t="str">
        <f>IF(info_parties!K75="","",info_parties!K75)</f>
        <v/>
      </c>
      <c r="E75" s="99" t="str">
        <f>IF(info_parties!H75="","",info_parties!H75)</f>
        <v/>
      </c>
      <c r="F75" s="172" t="str">
        <f t="shared" si="4"/>
        <v/>
      </c>
      <c r="G75" s="173" t="str">
        <f t="shared" si="5"/>
        <v/>
      </c>
      <c r="H75" s="174" t="str">
        <f t="shared" si="6"/>
        <v/>
      </c>
      <c r="I75" s="175" t="str">
        <f t="shared" si="7"/>
        <v/>
      </c>
      <c r="J75" s="176" t="str">
        <f>IF(ISERROR(VLOOKUP($A75,parlvotes_lh!$A$11:$ZZ$200,6,FALSE))=TRUE,"",IF(VLOOKUP($A75,parlvotes_lh!$A$11:$ZZ$200,6,FALSE)=0,"",VLOOKUP($A75,parlvotes_lh!$A$11:$ZZ$200,6,FALSE)))</f>
        <v/>
      </c>
      <c r="K75" s="176" t="str">
        <f>IF(ISERROR(VLOOKUP($A75,parlvotes_lh!$A$11:$ZZ$200,26,FALSE))=TRUE,"",IF(VLOOKUP($A75,parlvotes_lh!$A$11:$ZZ$200,26,FALSE)=0,"",VLOOKUP($A75,parlvotes_lh!$A$11:$ZZ$200,26,FALSE)))</f>
        <v/>
      </c>
      <c r="L75" s="176" t="str">
        <f>IF(ISERROR(VLOOKUP($A75,parlvotes_lh!$A$11:$ZZ$200,46,FALSE))=TRUE,"",IF(VLOOKUP($A75,parlvotes_lh!$A$11:$ZZ$200,46,FALSE)=0,"",VLOOKUP($A75,parlvotes_lh!$A$11:$ZZ$200,46,FALSE)))</f>
        <v/>
      </c>
      <c r="M75" s="176" t="str">
        <f>IF(ISERROR(VLOOKUP($A75,parlvotes_lh!$A$11:$ZZ$200,66,FALSE))=TRUE,"",IF(VLOOKUP($A75,parlvotes_lh!$A$11:$ZZ$200,66,FALSE)=0,"",VLOOKUP($A75,parlvotes_lh!$A$11:$ZZ$200,66,FALSE)))</f>
        <v/>
      </c>
      <c r="N75" s="176" t="str">
        <f>IF(ISERROR(VLOOKUP($A75,parlvotes_lh!$A$11:$ZZ$200,86,FALSE))=TRUE,"",IF(VLOOKUP($A75,parlvotes_lh!$A$11:$ZZ$200,86,FALSE)=0,"",VLOOKUP($A75,parlvotes_lh!$A$11:$ZZ$200,86,FALSE)))</f>
        <v/>
      </c>
      <c r="O75" s="176" t="str">
        <f>IF(ISERROR(VLOOKUP($A75,parlvotes_lh!$A$11:$ZZ$200,106,FALSE))=TRUE,"",IF(VLOOKUP($A75,parlvotes_lh!$A$11:$ZZ$200,106,FALSE)=0,"",VLOOKUP($A75,parlvotes_lh!$A$11:$ZZ$200,106,FALSE)))</f>
        <v/>
      </c>
      <c r="P75" s="176" t="str">
        <f>IF(ISERROR(VLOOKUP($A75,parlvotes_lh!$A$11:$ZZ$200,126,FALSE))=TRUE,"",IF(VLOOKUP($A75,parlvotes_lh!$A$11:$ZZ$200,126,FALSE)=0,"",VLOOKUP($A75,parlvotes_lh!$A$11:$ZZ$200,126,FALSE)))</f>
        <v/>
      </c>
      <c r="Q75" s="177" t="str">
        <f>IF(ISERROR(VLOOKUP($A75,parlvotes_lh!$A$11:$ZZ$200,146,FALSE))=TRUE,"",IF(VLOOKUP($A75,parlvotes_lh!$A$11:$ZZ$200,146,FALSE)=0,"",VLOOKUP($A75,parlvotes_lh!$A$11:$ZZ$200,146,FALSE)))</f>
        <v/>
      </c>
      <c r="R75" s="177" t="str">
        <f>IF(ISERROR(VLOOKUP($A75,parlvotes_lh!$A$11:$ZZ$200,166,FALSE))=TRUE,"",IF(VLOOKUP($A75,parlvotes_lh!$A$11:$ZZ$200,166,FALSE)=0,"",VLOOKUP($A75,parlvotes_lh!$A$11:$ZZ$200,166,FALSE)))</f>
        <v/>
      </c>
      <c r="S75" s="177" t="str">
        <f>IF(ISERROR(VLOOKUP($A75,parlvotes_lh!$A$11:$ZZ$200,186,FALSE))=TRUE,"",IF(VLOOKUP($A75,parlvotes_lh!$A$11:$ZZ$200,186,FALSE)=0,"",VLOOKUP($A75,parlvotes_lh!$A$11:$ZZ$200,186,FALSE)))</f>
        <v/>
      </c>
      <c r="T75" s="177" t="str">
        <f>IF(ISERROR(VLOOKUP($A75,parlvotes_lh!$A$11:$ZZ$200,206,FALSE))=TRUE,"",IF(VLOOKUP($A75,parlvotes_lh!$A$11:$ZZ$200,206,FALSE)=0,"",VLOOKUP($A75,parlvotes_lh!$A$11:$ZZ$200,206,FALSE)))</f>
        <v/>
      </c>
      <c r="U75" s="177" t="str">
        <f>IF(ISERROR(VLOOKUP($A75,parlvotes_lh!$A$11:$ZZ$200,226,FALSE))=TRUE,"",IF(VLOOKUP($A75,parlvotes_lh!$A$11:$ZZ$200,226,FALSE)=0,"",VLOOKUP($A75,parlvotes_lh!$A$11:$ZZ$200,226,FALSE)))</f>
        <v/>
      </c>
      <c r="V75" s="177" t="str">
        <f>IF(ISERROR(VLOOKUP($A75,parlvotes_lh!$A$11:$ZZ$200,246,FALSE))=TRUE,"",IF(VLOOKUP($A75,parlvotes_lh!$A$11:$ZZ$200,246,FALSE)=0,"",VLOOKUP($A75,parlvotes_lh!$A$11:$ZZ$200,246,FALSE)))</f>
        <v/>
      </c>
      <c r="W75" s="177" t="str">
        <f>IF(ISERROR(VLOOKUP($A75,parlvotes_lh!$A$11:$ZZ$200,266,FALSE))=TRUE,"",IF(VLOOKUP($A75,parlvotes_lh!$A$11:$ZZ$200,266,FALSE)=0,"",VLOOKUP($A75,parlvotes_lh!$A$11:$ZZ$200,266,FALSE)))</f>
        <v/>
      </c>
      <c r="X75" s="177" t="str">
        <f>IF(ISERROR(VLOOKUP($A75,parlvotes_lh!$A$11:$ZZ$200,286,FALSE))=TRUE,"",IF(VLOOKUP($A75,parlvotes_lh!$A$11:$ZZ$200,286,FALSE)=0,"",VLOOKUP($A75,parlvotes_lh!$A$11:$ZZ$200,286,FALSE)))</f>
        <v/>
      </c>
      <c r="Y75" s="177" t="str">
        <f>IF(ISERROR(VLOOKUP($A75,parlvotes_lh!$A$11:$ZZ$200,306,FALSE))=TRUE,"",IF(VLOOKUP($A75,parlvotes_lh!$A$11:$ZZ$200,306,FALSE)=0,"",VLOOKUP($A75,parlvotes_lh!$A$11:$ZZ$200,306,FALSE)))</f>
        <v/>
      </c>
      <c r="Z75" s="177" t="str">
        <f>IF(ISERROR(VLOOKUP($A75,parlvotes_lh!$A$11:$ZZ$200,326,FALSE))=TRUE,"",IF(VLOOKUP($A75,parlvotes_lh!$A$11:$ZZ$200,326,FALSE)=0,"",VLOOKUP($A75,parlvotes_lh!$A$11:$ZZ$200,326,FALSE)))</f>
        <v/>
      </c>
      <c r="AA75" s="177" t="str">
        <f>IF(ISERROR(VLOOKUP($A75,parlvotes_lh!$A$11:$ZZ$200,346,FALSE))=TRUE,"",IF(VLOOKUP($A75,parlvotes_lh!$A$11:$ZZ$200,346,FALSE)=0,"",VLOOKUP($A75,parlvotes_lh!$A$11:$ZZ$200,346,FALSE)))</f>
        <v/>
      </c>
      <c r="AB75" s="177" t="str">
        <f>IF(ISERROR(VLOOKUP($A75,parlvotes_lh!$A$11:$ZZ$200,366,FALSE))=TRUE,"",IF(VLOOKUP($A75,parlvotes_lh!$A$11:$ZZ$200,366,FALSE)=0,"",VLOOKUP($A75,parlvotes_lh!$A$11:$ZZ$200,366,FALSE)))</f>
        <v/>
      </c>
      <c r="AC75" s="177" t="str">
        <f>IF(ISERROR(VLOOKUP($A75,parlvotes_lh!$A$11:$ZZ$200,386,FALSE))=TRUE,"",IF(VLOOKUP($A75,parlvotes_lh!$A$11:$ZZ$200,386,FALSE)=0,"",VLOOKUP($A75,parlvotes_lh!$A$11:$ZZ$200,386,FALSE)))</f>
        <v/>
      </c>
    </row>
    <row r="76" spans="1:29" ht="13.5" customHeight="1" x14ac:dyDescent="0.25">
      <c r="A76" s="171" t="str">
        <f>IF(info_parties!A76="","",info_parties!A76)</f>
        <v/>
      </c>
      <c r="B76" s="99" t="str">
        <f>IF(A76="","",MID(info_weblinks!$C$3,32,3))</f>
        <v/>
      </c>
      <c r="C76" s="99" t="str">
        <f>IF(info_parties!G76="","",info_parties!G76)</f>
        <v/>
      </c>
      <c r="D76" s="99" t="str">
        <f>IF(info_parties!K76="","",info_parties!K76)</f>
        <v/>
      </c>
      <c r="E76" s="99" t="str">
        <f>IF(info_parties!H76="","",info_parties!H76)</f>
        <v/>
      </c>
      <c r="F76" s="172" t="str">
        <f t="shared" si="4"/>
        <v/>
      </c>
      <c r="G76" s="173" t="str">
        <f t="shared" si="5"/>
        <v/>
      </c>
      <c r="H76" s="174" t="str">
        <f t="shared" si="6"/>
        <v/>
      </c>
      <c r="I76" s="175" t="str">
        <f t="shared" si="7"/>
        <v/>
      </c>
      <c r="J76" s="176" t="str">
        <f>IF(ISERROR(VLOOKUP($A76,parlvotes_lh!$A$11:$ZZ$200,6,FALSE))=TRUE,"",IF(VLOOKUP($A76,parlvotes_lh!$A$11:$ZZ$200,6,FALSE)=0,"",VLOOKUP($A76,parlvotes_lh!$A$11:$ZZ$200,6,FALSE)))</f>
        <v/>
      </c>
      <c r="K76" s="176" t="str">
        <f>IF(ISERROR(VLOOKUP($A76,parlvotes_lh!$A$11:$ZZ$200,26,FALSE))=TRUE,"",IF(VLOOKUP($A76,parlvotes_lh!$A$11:$ZZ$200,26,FALSE)=0,"",VLOOKUP($A76,parlvotes_lh!$A$11:$ZZ$200,26,FALSE)))</f>
        <v/>
      </c>
      <c r="L76" s="176" t="str">
        <f>IF(ISERROR(VLOOKUP($A76,parlvotes_lh!$A$11:$ZZ$200,46,FALSE))=TRUE,"",IF(VLOOKUP($A76,parlvotes_lh!$A$11:$ZZ$200,46,FALSE)=0,"",VLOOKUP($A76,parlvotes_lh!$A$11:$ZZ$200,46,FALSE)))</f>
        <v/>
      </c>
      <c r="M76" s="176" t="str">
        <f>IF(ISERROR(VLOOKUP($A76,parlvotes_lh!$A$11:$ZZ$200,66,FALSE))=TRUE,"",IF(VLOOKUP($A76,parlvotes_lh!$A$11:$ZZ$200,66,FALSE)=0,"",VLOOKUP($A76,parlvotes_lh!$A$11:$ZZ$200,66,FALSE)))</f>
        <v/>
      </c>
      <c r="N76" s="176" t="str">
        <f>IF(ISERROR(VLOOKUP($A76,parlvotes_lh!$A$11:$ZZ$200,86,FALSE))=TRUE,"",IF(VLOOKUP($A76,parlvotes_lh!$A$11:$ZZ$200,86,FALSE)=0,"",VLOOKUP($A76,parlvotes_lh!$A$11:$ZZ$200,86,FALSE)))</f>
        <v/>
      </c>
      <c r="O76" s="176" t="str">
        <f>IF(ISERROR(VLOOKUP($A76,parlvotes_lh!$A$11:$ZZ$200,106,FALSE))=TRUE,"",IF(VLOOKUP($A76,parlvotes_lh!$A$11:$ZZ$200,106,FALSE)=0,"",VLOOKUP($A76,parlvotes_lh!$A$11:$ZZ$200,106,FALSE)))</f>
        <v/>
      </c>
      <c r="P76" s="176" t="str">
        <f>IF(ISERROR(VLOOKUP($A76,parlvotes_lh!$A$11:$ZZ$200,126,FALSE))=TRUE,"",IF(VLOOKUP($A76,parlvotes_lh!$A$11:$ZZ$200,126,FALSE)=0,"",VLOOKUP($A76,parlvotes_lh!$A$11:$ZZ$200,126,FALSE)))</f>
        <v/>
      </c>
      <c r="Q76" s="177" t="str">
        <f>IF(ISERROR(VLOOKUP($A76,parlvotes_lh!$A$11:$ZZ$200,146,FALSE))=TRUE,"",IF(VLOOKUP($A76,parlvotes_lh!$A$11:$ZZ$200,146,FALSE)=0,"",VLOOKUP($A76,parlvotes_lh!$A$11:$ZZ$200,146,FALSE)))</f>
        <v/>
      </c>
      <c r="R76" s="177" t="str">
        <f>IF(ISERROR(VLOOKUP($A76,parlvotes_lh!$A$11:$ZZ$200,166,FALSE))=TRUE,"",IF(VLOOKUP($A76,parlvotes_lh!$A$11:$ZZ$200,166,FALSE)=0,"",VLOOKUP($A76,parlvotes_lh!$A$11:$ZZ$200,166,FALSE)))</f>
        <v/>
      </c>
      <c r="S76" s="177" t="str">
        <f>IF(ISERROR(VLOOKUP($A76,parlvotes_lh!$A$11:$ZZ$200,186,FALSE))=TRUE,"",IF(VLOOKUP($A76,parlvotes_lh!$A$11:$ZZ$200,186,FALSE)=0,"",VLOOKUP($A76,parlvotes_lh!$A$11:$ZZ$200,186,FALSE)))</f>
        <v/>
      </c>
      <c r="T76" s="177" t="str">
        <f>IF(ISERROR(VLOOKUP($A76,parlvotes_lh!$A$11:$ZZ$200,206,FALSE))=TRUE,"",IF(VLOOKUP($A76,parlvotes_lh!$A$11:$ZZ$200,206,FALSE)=0,"",VLOOKUP($A76,parlvotes_lh!$A$11:$ZZ$200,206,FALSE)))</f>
        <v/>
      </c>
      <c r="U76" s="177" t="str">
        <f>IF(ISERROR(VLOOKUP($A76,parlvotes_lh!$A$11:$ZZ$200,226,FALSE))=TRUE,"",IF(VLOOKUP($A76,parlvotes_lh!$A$11:$ZZ$200,226,FALSE)=0,"",VLOOKUP($A76,parlvotes_lh!$A$11:$ZZ$200,226,FALSE)))</f>
        <v/>
      </c>
      <c r="V76" s="177" t="str">
        <f>IF(ISERROR(VLOOKUP($A76,parlvotes_lh!$A$11:$ZZ$200,246,FALSE))=TRUE,"",IF(VLOOKUP($A76,parlvotes_lh!$A$11:$ZZ$200,246,FALSE)=0,"",VLOOKUP($A76,parlvotes_lh!$A$11:$ZZ$200,246,FALSE)))</f>
        <v/>
      </c>
      <c r="W76" s="177" t="str">
        <f>IF(ISERROR(VLOOKUP($A76,parlvotes_lh!$A$11:$ZZ$200,266,FALSE))=TRUE,"",IF(VLOOKUP($A76,parlvotes_lh!$A$11:$ZZ$200,266,FALSE)=0,"",VLOOKUP($A76,parlvotes_lh!$A$11:$ZZ$200,266,FALSE)))</f>
        <v/>
      </c>
      <c r="X76" s="177" t="str">
        <f>IF(ISERROR(VLOOKUP($A76,parlvotes_lh!$A$11:$ZZ$200,286,FALSE))=TRUE,"",IF(VLOOKUP($A76,parlvotes_lh!$A$11:$ZZ$200,286,FALSE)=0,"",VLOOKUP($A76,parlvotes_lh!$A$11:$ZZ$200,286,FALSE)))</f>
        <v/>
      </c>
      <c r="Y76" s="177" t="str">
        <f>IF(ISERROR(VLOOKUP($A76,parlvotes_lh!$A$11:$ZZ$200,306,FALSE))=TRUE,"",IF(VLOOKUP($A76,parlvotes_lh!$A$11:$ZZ$200,306,FALSE)=0,"",VLOOKUP($A76,parlvotes_lh!$A$11:$ZZ$200,306,FALSE)))</f>
        <v/>
      </c>
      <c r="Z76" s="177" t="str">
        <f>IF(ISERROR(VLOOKUP($A76,parlvotes_lh!$A$11:$ZZ$200,326,FALSE))=TRUE,"",IF(VLOOKUP($A76,parlvotes_lh!$A$11:$ZZ$200,326,FALSE)=0,"",VLOOKUP($A76,parlvotes_lh!$A$11:$ZZ$200,326,FALSE)))</f>
        <v/>
      </c>
      <c r="AA76" s="177" t="str">
        <f>IF(ISERROR(VLOOKUP($A76,parlvotes_lh!$A$11:$ZZ$200,346,FALSE))=TRUE,"",IF(VLOOKUP($A76,parlvotes_lh!$A$11:$ZZ$200,346,FALSE)=0,"",VLOOKUP($A76,parlvotes_lh!$A$11:$ZZ$200,346,FALSE)))</f>
        <v/>
      </c>
      <c r="AB76" s="177" t="str">
        <f>IF(ISERROR(VLOOKUP($A76,parlvotes_lh!$A$11:$ZZ$200,366,FALSE))=TRUE,"",IF(VLOOKUP($A76,parlvotes_lh!$A$11:$ZZ$200,366,FALSE)=0,"",VLOOKUP($A76,parlvotes_lh!$A$11:$ZZ$200,366,FALSE)))</f>
        <v/>
      </c>
      <c r="AC76" s="177" t="str">
        <f>IF(ISERROR(VLOOKUP($A76,parlvotes_lh!$A$11:$ZZ$200,386,FALSE))=TRUE,"",IF(VLOOKUP($A76,parlvotes_lh!$A$11:$ZZ$200,386,FALSE)=0,"",VLOOKUP($A76,parlvotes_lh!$A$11:$ZZ$200,386,FALSE)))</f>
        <v/>
      </c>
    </row>
    <row r="77" spans="1:29" ht="13.5" customHeight="1" x14ac:dyDescent="0.25">
      <c r="A77" s="171" t="str">
        <f>IF(info_parties!A77="","",info_parties!A77)</f>
        <v/>
      </c>
      <c r="B77" s="99" t="str">
        <f>IF(A77="","",MID(info_weblinks!$C$3,32,3))</f>
        <v/>
      </c>
      <c r="C77" s="99" t="str">
        <f>IF(info_parties!G77="","",info_parties!G77)</f>
        <v/>
      </c>
      <c r="D77" s="99" t="str">
        <f>IF(info_parties!K77="","",info_parties!K77)</f>
        <v/>
      </c>
      <c r="E77" s="99" t="str">
        <f>IF(info_parties!H77="","",info_parties!H77)</f>
        <v/>
      </c>
      <c r="F77" s="172" t="str">
        <f t="shared" si="4"/>
        <v/>
      </c>
      <c r="G77" s="173" t="str">
        <f t="shared" si="5"/>
        <v/>
      </c>
      <c r="H77" s="174" t="str">
        <f t="shared" si="6"/>
        <v/>
      </c>
      <c r="I77" s="175" t="str">
        <f t="shared" si="7"/>
        <v/>
      </c>
      <c r="J77" s="176" t="str">
        <f>IF(ISERROR(VLOOKUP($A77,parlvotes_lh!$A$11:$ZZ$200,6,FALSE))=TRUE,"",IF(VLOOKUP($A77,parlvotes_lh!$A$11:$ZZ$200,6,FALSE)=0,"",VLOOKUP($A77,parlvotes_lh!$A$11:$ZZ$200,6,FALSE)))</f>
        <v/>
      </c>
      <c r="K77" s="176" t="str">
        <f>IF(ISERROR(VLOOKUP($A77,parlvotes_lh!$A$11:$ZZ$200,26,FALSE))=TRUE,"",IF(VLOOKUP($A77,parlvotes_lh!$A$11:$ZZ$200,26,FALSE)=0,"",VLOOKUP($A77,parlvotes_lh!$A$11:$ZZ$200,26,FALSE)))</f>
        <v/>
      </c>
      <c r="L77" s="176" t="str">
        <f>IF(ISERROR(VLOOKUP($A77,parlvotes_lh!$A$11:$ZZ$200,46,FALSE))=TRUE,"",IF(VLOOKUP($A77,parlvotes_lh!$A$11:$ZZ$200,46,FALSE)=0,"",VLOOKUP($A77,parlvotes_lh!$A$11:$ZZ$200,46,FALSE)))</f>
        <v/>
      </c>
      <c r="M77" s="176" t="str">
        <f>IF(ISERROR(VLOOKUP($A77,parlvotes_lh!$A$11:$ZZ$200,66,FALSE))=TRUE,"",IF(VLOOKUP($A77,parlvotes_lh!$A$11:$ZZ$200,66,FALSE)=0,"",VLOOKUP($A77,parlvotes_lh!$A$11:$ZZ$200,66,FALSE)))</f>
        <v/>
      </c>
      <c r="N77" s="176" t="str">
        <f>IF(ISERROR(VLOOKUP($A77,parlvotes_lh!$A$11:$ZZ$200,86,FALSE))=TRUE,"",IF(VLOOKUP($A77,parlvotes_lh!$A$11:$ZZ$200,86,FALSE)=0,"",VLOOKUP($A77,parlvotes_lh!$A$11:$ZZ$200,86,FALSE)))</f>
        <v/>
      </c>
      <c r="O77" s="176" t="str">
        <f>IF(ISERROR(VLOOKUP($A77,parlvotes_lh!$A$11:$ZZ$200,106,FALSE))=TRUE,"",IF(VLOOKUP($A77,parlvotes_lh!$A$11:$ZZ$200,106,FALSE)=0,"",VLOOKUP($A77,parlvotes_lh!$A$11:$ZZ$200,106,FALSE)))</f>
        <v/>
      </c>
      <c r="P77" s="176" t="str">
        <f>IF(ISERROR(VLOOKUP($A77,parlvotes_lh!$A$11:$ZZ$200,126,FALSE))=TRUE,"",IF(VLOOKUP($A77,parlvotes_lh!$A$11:$ZZ$200,126,FALSE)=0,"",VLOOKUP($A77,parlvotes_lh!$A$11:$ZZ$200,126,FALSE)))</f>
        <v/>
      </c>
      <c r="Q77" s="177" t="str">
        <f>IF(ISERROR(VLOOKUP($A77,parlvotes_lh!$A$11:$ZZ$200,146,FALSE))=TRUE,"",IF(VLOOKUP($A77,parlvotes_lh!$A$11:$ZZ$200,146,FALSE)=0,"",VLOOKUP($A77,parlvotes_lh!$A$11:$ZZ$200,146,FALSE)))</f>
        <v/>
      </c>
      <c r="R77" s="177" t="str">
        <f>IF(ISERROR(VLOOKUP($A77,parlvotes_lh!$A$11:$ZZ$200,166,FALSE))=TRUE,"",IF(VLOOKUP($A77,parlvotes_lh!$A$11:$ZZ$200,166,FALSE)=0,"",VLOOKUP($A77,parlvotes_lh!$A$11:$ZZ$200,166,FALSE)))</f>
        <v/>
      </c>
      <c r="S77" s="177" t="str">
        <f>IF(ISERROR(VLOOKUP($A77,parlvotes_lh!$A$11:$ZZ$200,186,FALSE))=TRUE,"",IF(VLOOKUP($A77,parlvotes_lh!$A$11:$ZZ$200,186,FALSE)=0,"",VLOOKUP($A77,parlvotes_lh!$A$11:$ZZ$200,186,FALSE)))</f>
        <v/>
      </c>
      <c r="T77" s="177" t="str">
        <f>IF(ISERROR(VLOOKUP($A77,parlvotes_lh!$A$11:$ZZ$200,206,FALSE))=TRUE,"",IF(VLOOKUP($A77,parlvotes_lh!$A$11:$ZZ$200,206,FALSE)=0,"",VLOOKUP($A77,parlvotes_lh!$A$11:$ZZ$200,206,FALSE)))</f>
        <v/>
      </c>
      <c r="U77" s="177" t="str">
        <f>IF(ISERROR(VLOOKUP($A77,parlvotes_lh!$A$11:$ZZ$200,226,FALSE))=TRUE,"",IF(VLOOKUP($A77,parlvotes_lh!$A$11:$ZZ$200,226,FALSE)=0,"",VLOOKUP($A77,parlvotes_lh!$A$11:$ZZ$200,226,FALSE)))</f>
        <v/>
      </c>
      <c r="V77" s="177" t="str">
        <f>IF(ISERROR(VLOOKUP($A77,parlvotes_lh!$A$11:$ZZ$200,246,FALSE))=TRUE,"",IF(VLOOKUP($A77,parlvotes_lh!$A$11:$ZZ$200,246,FALSE)=0,"",VLOOKUP($A77,parlvotes_lh!$A$11:$ZZ$200,246,FALSE)))</f>
        <v/>
      </c>
      <c r="W77" s="177" t="str">
        <f>IF(ISERROR(VLOOKUP($A77,parlvotes_lh!$A$11:$ZZ$200,266,FALSE))=TRUE,"",IF(VLOOKUP($A77,parlvotes_lh!$A$11:$ZZ$200,266,FALSE)=0,"",VLOOKUP($A77,parlvotes_lh!$A$11:$ZZ$200,266,FALSE)))</f>
        <v/>
      </c>
      <c r="X77" s="177" t="str">
        <f>IF(ISERROR(VLOOKUP($A77,parlvotes_lh!$A$11:$ZZ$200,286,FALSE))=TRUE,"",IF(VLOOKUP($A77,parlvotes_lh!$A$11:$ZZ$200,286,FALSE)=0,"",VLOOKUP($A77,parlvotes_lh!$A$11:$ZZ$200,286,FALSE)))</f>
        <v/>
      </c>
      <c r="Y77" s="177" t="str">
        <f>IF(ISERROR(VLOOKUP($A77,parlvotes_lh!$A$11:$ZZ$200,306,FALSE))=TRUE,"",IF(VLOOKUP($A77,parlvotes_lh!$A$11:$ZZ$200,306,FALSE)=0,"",VLOOKUP($A77,parlvotes_lh!$A$11:$ZZ$200,306,FALSE)))</f>
        <v/>
      </c>
      <c r="Z77" s="177" t="str">
        <f>IF(ISERROR(VLOOKUP($A77,parlvotes_lh!$A$11:$ZZ$200,326,FALSE))=TRUE,"",IF(VLOOKUP($A77,parlvotes_lh!$A$11:$ZZ$200,326,FALSE)=0,"",VLOOKUP($A77,parlvotes_lh!$A$11:$ZZ$200,326,FALSE)))</f>
        <v/>
      </c>
      <c r="AA77" s="177" t="str">
        <f>IF(ISERROR(VLOOKUP($A77,parlvotes_lh!$A$11:$ZZ$200,346,FALSE))=TRUE,"",IF(VLOOKUP($A77,parlvotes_lh!$A$11:$ZZ$200,346,FALSE)=0,"",VLOOKUP($A77,parlvotes_lh!$A$11:$ZZ$200,346,FALSE)))</f>
        <v/>
      </c>
      <c r="AB77" s="177" t="str">
        <f>IF(ISERROR(VLOOKUP($A77,parlvotes_lh!$A$11:$ZZ$200,366,FALSE))=TRUE,"",IF(VLOOKUP($A77,parlvotes_lh!$A$11:$ZZ$200,366,FALSE)=0,"",VLOOKUP($A77,parlvotes_lh!$A$11:$ZZ$200,366,FALSE)))</f>
        <v/>
      </c>
      <c r="AC77" s="177" t="str">
        <f>IF(ISERROR(VLOOKUP($A77,parlvotes_lh!$A$11:$ZZ$200,386,FALSE))=TRUE,"",IF(VLOOKUP($A77,parlvotes_lh!$A$11:$ZZ$200,386,FALSE)=0,"",VLOOKUP($A77,parlvotes_lh!$A$11:$ZZ$200,386,FALSE)))</f>
        <v/>
      </c>
    </row>
    <row r="78" spans="1:29" ht="13.5" customHeight="1" x14ac:dyDescent="0.25">
      <c r="A78" s="171" t="str">
        <f>IF(info_parties!A78="","",info_parties!A78)</f>
        <v/>
      </c>
      <c r="B78" s="99" t="str">
        <f>IF(A78="","",MID(info_weblinks!$C$3,32,3))</f>
        <v/>
      </c>
      <c r="C78" s="99" t="str">
        <f>IF(info_parties!G78="","",info_parties!G78)</f>
        <v/>
      </c>
      <c r="D78" s="99" t="str">
        <f>IF(info_parties!K78="","",info_parties!K78)</f>
        <v/>
      </c>
      <c r="E78" s="99" t="str">
        <f>IF(info_parties!H78="","",info_parties!H78)</f>
        <v/>
      </c>
      <c r="F78" s="172" t="str">
        <f t="shared" si="4"/>
        <v/>
      </c>
      <c r="G78" s="173" t="str">
        <f t="shared" si="5"/>
        <v/>
      </c>
      <c r="H78" s="174" t="str">
        <f t="shared" si="6"/>
        <v/>
      </c>
      <c r="I78" s="175" t="str">
        <f t="shared" si="7"/>
        <v/>
      </c>
      <c r="J78" s="176" t="str">
        <f>IF(ISERROR(VLOOKUP($A78,parlvotes_lh!$A$11:$ZZ$200,6,FALSE))=TRUE,"",IF(VLOOKUP($A78,parlvotes_lh!$A$11:$ZZ$200,6,FALSE)=0,"",VLOOKUP($A78,parlvotes_lh!$A$11:$ZZ$200,6,FALSE)))</f>
        <v/>
      </c>
      <c r="K78" s="176" t="str">
        <f>IF(ISERROR(VLOOKUP($A78,parlvotes_lh!$A$11:$ZZ$200,26,FALSE))=TRUE,"",IF(VLOOKUP($A78,parlvotes_lh!$A$11:$ZZ$200,26,FALSE)=0,"",VLOOKUP($A78,parlvotes_lh!$A$11:$ZZ$200,26,FALSE)))</f>
        <v/>
      </c>
      <c r="L78" s="176" t="str">
        <f>IF(ISERROR(VLOOKUP($A78,parlvotes_lh!$A$11:$ZZ$200,46,FALSE))=TRUE,"",IF(VLOOKUP($A78,parlvotes_lh!$A$11:$ZZ$200,46,FALSE)=0,"",VLOOKUP($A78,parlvotes_lh!$A$11:$ZZ$200,46,FALSE)))</f>
        <v/>
      </c>
      <c r="M78" s="176" t="str">
        <f>IF(ISERROR(VLOOKUP($A78,parlvotes_lh!$A$11:$ZZ$200,66,FALSE))=TRUE,"",IF(VLOOKUP($A78,parlvotes_lh!$A$11:$ZZ$200,66,FALSE)=0,"",VLOOKUP($A78,parlvotes_lh!$A$11:$ZZ$200,66,FALSE)))</f>
        <v/>
      </c>
      <c r="N78" s="176" t="str">
        <f>IF(ISERROR(VLOOKUP($A78,parlvotes_lh!$A$11:$ZZ$200,86,FALSE))=TRUE,"",IF(VLOOKUP($A78,parlvotes_lh!$A$11:$ZZ$200,86,FALSE)=0,"",VLOOKUP($A78,parlvotes_lh!$A$11:$ZZ$200,86,FALSE)))</f>
        <v/>
      </c>
      <c r="O78" s="176" t="str">
        <f>IF(ISERROR(VLOOKUP($A78,parlvotes_lh!$A$11:$ZZ$200,106,FALSE))=TRUE,"",IF(VLOOKUP($A78,parlvotes_lh!$A$11:$ZZ$200,106,FALSE)=0,"",VLOOKUP($A78,parlvotes_lh!$A$11:$ZZ$200,106,FALSE)))</f>
        <v/>
      </c>
      <c r="P78" s="176" t="str">
        <f>IF(ISERROR(VLOOKUP($A78,parlvotes_lh!$A$11:$ZZ$200,126,FALSE))=TRUE,"",IF(VLOOKUP($A78,parlvotes_lh!$A$11:$ZZ$200,126,FALSE)=0,"",VLOOKUP($A78,parlvotes_lh!$A$11:$ZZ$200,126,FALSE)))</f>
        <v/>
      </c>
      <c r="Q78" s="177" t="str">
        <f>IF(ISERROR(VLOOKUP($A78,parlvotes_lh!$A$11:$ZZ$200,146,FALSE))=TRUE,"",IF(VLOOKUP($A78,parlvotes_lh!$A$11:$ZZ$200,146,FALSE)=0,"",VLOOKUP($A78,parlvotes_lh!$A$11:$ZZ$200,146,FALSE)))</f>
        <v/>
      </c>
      <c r="R78" s="177" t="str">
        <f>IF(ISERROR(VLOOKUP($A78,parlvotes_lh!$A$11:$ZZ$200,166,FALSE))=TRUE,"",IF(VLOOKUP($A78,parlvotes_lh!$A$11:$ZZ$200,166,FALSE)=0,"",VLOOKUP($A78,parlvotes_lh!$A$11:$ZZ$200,166,FALSE)))</f>
        <v/>
      </c>
      <c r="S78" s="177" t="str">
        <f>IF(ISERROR(VLOOKUP($A78,parlvotes_lh!$A$11:$ZZ$200,186,FALSE))=TRUE,"",IF(VLOOKUP($A78,parlvotes_lh!$A$11:$ZZ$200,186,FALSE)=0,"",VLOOKUP($A78,parlvotes_lh!$A$11:$ZZ$200,186,FALSE)))</f>
        <v/>
      </c>
      <c r="T78" s="177" t="str">
        <f>IF(ISERROR(VLOOKUP($A78,parlvotes_lh!$A$11:$ZZ$200,206,FALSE))=TRUE,"",IF(VLOOKUP($A78,parlvotes_lh!$A$11:$ZZ$200,206,FALSE)=0,"",VLOOKUP($A78,parlvotes_lh!$A$11:$ZZ$200,206,FALSE)))</f>
        <v/>
      </c>
      <c r="U78" s="177" t="str">
        <f>IF(ISERROR(VLOOKUP($A78,parlvotes_lh!$A$11:$ZZ$200,226,FALSE))=TRUE,"",IF(VLOOKUP($A78,parlvotes_lh!$A$11:$ZZ$200,226,FALSE)=0,"",VLOOKUP($A78,parlvotes_lh!$A$11:$ZZ$200,226,FALSE)))</f>
        <v/>
      </c>
      <c r="V78" s="177" t="str">
        <f>IF(ISERROR(VLOOKUP($A78,parlvotes_lh!$A$11:$ZZ$200,246,FALSE))=TRUE,"",IF(VLOOKUP($A78,parlvotes_lh!$A$11:$ZZ$200,246,FALSE)=0,"",VLOOKUP($A78,parlvotes_lh!$A$11:$ZZ$200,246,FALSE)))</f>
        <v/>
      </c>
      <c r="W78" s="177" t="str">
        <f>IF(ISERROR(VLOOKUP($A78,parlvotes_lh!$A$11:$ZZ$200,266,FALSE))=TRUE,"",IF(VLOOKUP($A78,parlvotes_lh!$A$11:$ZZ$200,266,FALSE)=0,"",VLOOKUP($A78,parlvotes_lh!$A$11:$ZZ$200,266,FALSE)))</f>
        <v/>
      </c>
      <c r="X78" s="177" t="str">
        <f>IF(ISERROR(VLOOKUP($A78,parlvotes_lh!$A$11:$ZZ$200,286,FALSE))=TRUE,"",IF(VLOOKUP($A78,parlvotes_lh!$A$11:$ZZ$200,286,FALSE)=0,"",VLOOKUP($A78,parlvotes_lh!$A$11:$ZZ$200,286,FALSE)))</f>
        <v/>
      </c>
      <c r="Y78" s="177" t="str">
        <f>IF(ISERROR(VLOOKUP($A78,parlvotes_lh!$A$11:$ZZ$200,306,FALSE))=TRUE,"",IF(VLOOKUP($A78,parlvotes_lh!$A$11:$ZZ$200,306,FALSE)=0,"",VLOOKUP($A78,parlvotes_lh!$A$11:$ZZ$200,306,FALSE)))</f>
        <v/>
      </c>
      <c r="Z78" s="177" t="str">
        <f>IF(ISERROR(VLOOKUP($A78,parlvotes_lh!$A$11:$ZZ$200,326,FALSE))=TRUE,"",IF(VLOOKUP($A78,parlvotes_lh!$A$11:$ZZ$200,326,FALSE)=0,"",VLOOKUP($A78,parlvotes_lh!$A$11:$ZZ$200,326,FALSE)))</f>
        <v/>
      </c>
      <c r="AA78" s="177" t="str">
        <f>IF(ISERROR(VLOOKUP($A78,parlvotes_lh!$A$11:$ZZ$200,346,FALSE))=TRUE,"",IF(VLOOKUP($A78,parlvotes_lh!$A$11:$ZZ$200,346,FALSE)=0,"",VLOOKUP($A78,parlvotes_lh!$A$11:$ZZ$200,346,FALSE)))</f>
        <v/>
      </c>
      <c r="AB78" s="177" t="str">
        <f>IF(ISERROR(VLOOKUP($A78,parlvotes_lh!$A$11:$ZZ$200,366,FALSE))=TRUE,"",IF(VLOOKUP($A78,parlvotes_lh!$A$11:$ZZ$200,366,FALSE)=0,"",VLOOKUP($A78,parlvotes_lh!$A$11:$ZZ$200,366,FALSE)))</f>
        <v/>
      </c>
      <c r="AC78" s="177" t="str">
        <f>IF(ISERROR(VLOOKUP($A78,parlvotes_lh!$A$11:$ZZ$200,386,FALSE))=TRUE,"",IF(VLOOKUP($A78,parlvotes_lh!$A$11:$ZZ$200,386,FALSE)=0,"",VLOOKUP($A78,parlvotes_lh!$A$11:$ZZ$200,386,FALSE)))</f>
        <v/>
      </c>
    </row>
    <row r="79" spans="1:29" ht="13.5" customHeight="1" x14ac:dyDescent="0.25">
      <c r="A79" s="171" t="str">
        <f>IF(info_parties!A79="","",info_parties!A79)</f>
        <v/>
      </c>
      <c r="B79" s="99" t="str">
        <f>IF(A79="","",MID(info_weblinks!$C$3,32,3))</f>
        <v/>
      </c>
      <c r="C79" s="99" t="str">
        <f>IF(info_parties!G79="","",info_parties!G79)</f>
        <v/>
      </c>
      <c r="D79" s="99" t="str">
        <f>IF(info_parties!K79="","",info_parties!K79)</f>
        <v/>
      </c>
      <c r="E79" s="99" t="str">
        <f>IF(info_parties!H79="","",info_parties!H79)</f>
        <v/>
      </c>
      <c r="F79" s="172" t="str">
        <f t="shared" si="4"/>
        <v/>
      </c>
      <c r="G79" s="173" t="str">
        <f t="shared" si="5"/>
        <v/>
      </c>
      <c r="H79" s="174" t="str">
        <f t="shared" si="6"/>
        <v/>
      </c>
      <c r="I79" s="175" t="str">
        <f t="shared" si="7"/>
        <v/>
      </c>
      <c r="J79" s="176" t="str">
        <f>IF(ISERROR(VLOOKUP($A79,parlvotes_lh!$A$11:$ZZ$200,6,FALSE))=TRUE,"",IF(VLOOKUP($A79,parlvotes_lh!$A$11:$ZZ$200,6,FALSE)=0,"",VLOOKUP($A79,parlvotes_lh!$A$11:$ZZ$200,6,FALSE)))</f>
        <v/>
      </c>
      <c r="K79" s="176" t="str">
        <f>IF(ISERROR(VLOOKUP($A79,parlvotes_lh!$A$11:$ZZ$200,26,FALSE))=TRUE,"",IF(VLOOKUP($A79,parlvotes_lh!$A$11:$ZZ$200,26,FALSE)=0,"",VLOOKUP($A79,parlvotes_lh!$A$11:$ZZ$200,26,FALSE)))</f>
        <v/>
      </c>
      <c r="L79" s="176" t="str">
        <f>IF(ISERROR(VLOOKUP($A79,parlvotes_lh!$A$11:$ZZ$200,46,FALSE))=TRUE,"",IF(VLOOKUP($A79,parlvotes_lh!$A$11:$ZZ$200,46,FALSE)=0,"",VLOOKUP($A79,parlvotes_lh!$A$11:$ZZ$200,46,FALSE)))</f>
        <v/>
      </c>
      <c r="M79" s="176" t="str">
        <f>IF(ISERROR(VLOOKUP($A79,parlvotes_lh!$A$11:$ZZ$200,66,FALSE))=TRUE,"",IF(VLOOKUP($A79,parlvotes_lh!$A$11:$ZZ$200,66,FALSE)=0,"",VLOOKUP($A79,parlvotes_lh!$A$11:$ZZ$200,66,FALSE)))</f>
        <v/>
      </c>
      <c r="N79" s="176" t="str">
        <f>IF(ISERROR(VLOOKUP($A79,parlvotes_lh!$A$11:$ZZ$200,86,FALSE))=TRUE,"",IF(VLOOKUP($A79,parlvotes_lh!$A$11:$ZZ$200,86,FALSE)=0,"",VLOOKUP($A79,parlvotes_lh!$A$11:$ZZ$200,86,FALSE)))</f>
        <v/>
      </c>
      <c r="O79" s="176" t="str">
        <f>IF(ISERROR(VLOOKUP($A79,parlvotes_lh!$A$11:$ZZ$200,106,FALSE))=TRUE,"",IF(VLOOKUP($A79,parlvotes_lh!$A$11:$ZZ$200,106,FALSE)=0,"",VLOOKUP($A79,parlvotes_lh!$A$11:$ZZ$200,106,FALSE)))</f>
        <v/>
      </c>
      <c r="P79" s="176" t="str">
        <f>IF(ISERROR(VLOOKUP($A79,parlvotes_lh!$A$11:$ZZ$200,126,FALSE))=TRUE,"",IF(VLOOKUP($A79,parlvotes_lh!$A$11:$ZZ$200,126,FALSE)=0,"",VLOOKUP($A79,parlvotes_lh!$A$11:$ZZ$200,126,FALSE)))</f>
        <v/>
      </c>
      <c r="Q79" s="177" t="str">
        <f>IF(ISERROR(VLOOKUP($A79,parlvotes_lh!$A$11:$ZZ$200,146,FALSE))=TRUE,"",IF(VLOOKUP($A79,parlvotes_lh!$A$11:$ZZ$200,146,FALSE)=0,"",VLOOKUP($A79,parlvotes_lh!$A$11:$ZZ$200,146,FALSE)))</f>
        <v/>
      </c>
      <c r="R79" s="177" t="str">
        <f>IF(ISERROR(VLOOKUP($A79,parlvotes_lh!$A$11:$ZZ$200,166,FALSE))=TRUE,"",IF(VLOOKUP($A79,parlvotes_lh!$A$11:$ZZ$200,166,FALSE)=0,"",VLOOKUP($A79,parlvotes_lh!$A$11:$ZZ$200,166,FALSE)))</f>
        <v/>
      </c>
      <c r="S79" s="177" t="str">
        <f>IF(ISERROR(VLOOKUP($A79,parlvotes_lh!$A$11:$ZZ$200,186,FALSE))=TRUE,"",IF(VLOOKUP($A79,parlvotes_lh!$A$11:$ZZ$200,186,FALSE)=0,"",VLOOKUP($A79,parlvotes_lh!$A$11:$ZZ$200,186,FALSE)))</f>
        <v/>
      </c>
      <c r="T79" s="177" t="str">
        <f>IF(ISERROR(VLOOKUP($A79,parlvotes_lh!$A$11:$ZZ$200,206,FALSE))=TRUE,"",IF(VLOOKUP($A79,parlvotes_lh!$A$11:$ZZ$200,206,FALSE)=0,"",VLOOKUP($A79,parlvotes_lh!$A$11:$ZZ$200,206,FALSE)))</f>
        <v/>
      </c>
      <c r="U79" s="177" t="str">
        <f>IF(ISERROR(VLOOKUP($A79,parlvotes_lh!$A$11:$ZZ$200,226,FALSE))=TRUE,"",IF(VLOOKUP($A79,parlvotes_lh!$A$11:$ZZ$200,226,FALSE)=0,"",VLOOKUP($A79,parlvotes_lh!$A$11:$ZZ$200,226,FALSE)))</f>
        <v/>
      </c>
      <c r="V79" s="177" t="str">
        <f>IF(ISERROR(VLOOKUP($A79,parlvotes_lh!$A$11:$ZZ$200,246,FALSE))=TRUE,"",IF(VLOOKUP($A79,parlvotes_lh!$A$11:$ZZ$200,246,FALSE)=0,"",VLOOKUP($A79,parlvotes_lh!$A$11:$ZZ$200,246,FALSE)))</f>
        <v/>
      </c>
      <c r="W79" s="177" t="str">
        <f>IF(ISERROR(VLOOKUP($A79,parlvotes_lh!$A$11:$ZZ$200,266,FALSE))=TRUE,"",IF(VLOOKUP($A79,parlvotes_lh!$A$11:$ZZ$200,266,FALSE)=0,"",VLOOKUP($A79,parlvotes_lh!$A$11:$ZZ$200,266,FALSE)))</f>
        <v/>
      </c>
      <c r="X79" s="177" t="str">
        <f>IF(ISERROR(VLOOKUP($A79,parlvotes_lh!$A$11:$ZZ$200,286,FALSE))=TRUE,"",IF(VLOOKUP($A79,parlvotes_lh!$A$11:$ZZ$200,286,FALSE)=0,"",VLOOKUP($A79,parlvotes_lh!$A$11:$ZZ$200,286,FALSE)))</f>
        <v/>
      </c>
      <c r="Y79" s="177" t="str">
        <f>IF(ISERROR(VLOOKUP($A79,parlvotes_lh!$A$11:$ZZ$200,306,FALSE))=TRUE,"",IF(VLOOKUP($A79,parlvotes_lh!$A$11:$ZZ$200,306,FALSE)=0,"",VLOOKUP($A79,parlvotes_lh!$A$11:$ZZ$200,306,FALSE)))</f>
        <v/>
      </c>
      <c r="Z79" s="177" t="str">
        <f>IF(ISERROR(VLOOKUP($A79,parlvotes_lh!$A$11:$ZZ$200,326,FALSE))=TRUE,"",IF(VLOOKUP($A79,parlvotes_lh!$A$11:$ZZ$200,326,FALSE)=0,"",VLOOKUP($A79,parlvotes_lh!$A$11:$ZZ$200,326,FALSE)))</f>
        <v/>
      </c>
      <c r="AA79" s="177" t="str">
        <f>IF(ISERROR(VLOOKUP($A79,parlvotes_lh!$A$11:$ZZ$200,346,FALSE))=TRUE,"",IF(VLOOKUP($A79,parlvotes_lh!$A$11:$ZZ$200,346,FALSE)=0,"",VLOOKUP($A79,parlvotes_lh!$A$11:$ZZ$200,346,FALSE)))</f>
        <v/>
      </c>
      <c r="AB79" s="177" t="str">
        <f>IF(ISERROR(VLOOKUP($A79,parlvotes_lh!$A$11:$ZZ$200,366,FALSE))=TRUE,"",IF(VLOOKUP($A79,parlvotes_lh!$A$11:$ZZ$200,366,FALSE)=0,"",VLOOKUP($A79,parlvotes_lh!$A$11:$ZZ$200,366,FALSE)))</f>
        <v/>
      </c>
      <c r="AC79" s="177" t="str">
        <f>IF(ISERROR(VLOOKUP($A79,parlvotes_lh!$A$11:$ZZ$200,386,FALSE))=TRUE,"",IF(VLOOKUP($A79,parlvotes_lh!$A$11:$ZZ$200,386,FALSE)=0,"",VLOOKUP($A79,parlvotes_lh!$A$11:$ZZ$200,386,FALSE)))</f>
        <v/>
      </c>
    </row>
    <row r="80" spans="1:29" ht="13.5" customHeight="1" x14ac:dyDescent="0.25">
      <c r="A80" s="171" t="str">
        <f>IF(info_parties!A80="","",info_parties!A80)</f>
        <v/>
      </c>
      <c r="B80" s="99" t="str">
        <f>IF(A80="","",MID(info_weblinks!$C$3,32,3))</f>
        <v/>
      </c>
      <c r="C80" s="99" t="str">
        <f>IF(info_parties!G80="","",info_parties!G80)</f>
        <v/>
      </c>
      <c r="D80" s="99" t="str">
        <f>IF(info_parties!K80="","",info_parties!K80)</f>
        <v/>
      </c>
      <c r="E80" s="99" t="str">
        <f>IF(info_parties!H80="","",info_parties!H80)</f>
        <v/>
      </c>
      <c r="F80" s="172" t="str">
        <f t="shared" si="4"/>
        <v/>
      </c>
      <c r="G80" s="173" t="str">
        <f t="shared" si="5"/>
        <v/>
      </c>
      <c r="H80" s="174" t="str">
        <f t="shared" si="6"/>
        <v/>
      </c>
      <c r="I80" s="175" t="str">
        <f t="shared" si="7"/>
        <v/>
      </c>
      <c r="J80" s="176" t="str">
        <f>IF(ISERROR(VLOOKUP($A80,parlvotes_lh!$A$11:$ZZ$200,6,FALSE))=TRUE,"",IF(VLOOKUP($A80,parlvotes_lh!$A$11:$ZZ$200,6,FALSE)=0,"",VLOOKUP($A80,parlvotes_lh!$A$11:$ZZ$200,6,FALSE)))</f>
        <v/>
      </c>
      <c r="K80" s="176" t="str">
        <f>IF(ISERROR(VLOOKUP($A80,parlvotes_lh!$A$11:$ZZ$200,26,FALSE))=TRUE,"",IF(VLOOKUP($A80,parlvotes_lh!$A$11:$ZZ$200,26,FALSE)=0,"",VLOOKUP($A80,parlvotes_lh!$A$11:$ZZ$200,26,FALSE)))</f>
        <v/>
      </c>
      <c r="L80" s="176" t="str">
        <f>IF(ISERROR(VLOOKUP($A80,parlvotes_lh!$A$11:$ZZ$200,46,FALSE))=TRUE,"",IF(VLOOKUP($A80,parlvotes_lh!$A$11:$ZZ$200,46,FALSE)=0,"",VLOOKUP($A80,parlvotes_lh!$A$11:$ZZ$200,46,FALSE)))</f>
        <v/>
      </c>
      <c r="M80" s="176" t="str">
        <f>IF(ISERROR(VLOOKUP($A80,parlvotes_lh!$A$11:$ZZ$200,66,FALSE))=TRUE,"",IF(VLOOKUP($A80,parlvotes_lh!$A$11:$ZZ$200,66,FALSE)=0,"",VLOOKUP($A80,parlvotes_lh!$A$11:$ZZ$200,66,FALSE)))</f>
        <v/>
      </c>
      <c r="N80" s="176" t="str">
        <f>IF(ISERROR(VLOOKUP($A80,parlvotes_lh!$A$11:$ZZ$200,86,FALSE))=TRUE,"",IF(VLOOKUP($A80,parlvotes_lh!$A$11:$ZZ$200,86,FALSE)=0,"",VLOOKUP($A80,parlvotes_lh!$A$11:$ZZ$200,86,FALSE)))</f>
        <v/>
      </c>
      <c r="O80" s="176" t="str">
        <f>IF(ISERROR(VLOOKUP($A80,parlvotes_lh!$A$11:$ZZ$200,106,FALSE))=TRUE,"",IF(VLOOKUP($A80,parlvotes_lh!$A$11:$ZZ$200,106,FALSE)=0,"",VLOOKUP($A80,parlvotes_lh!$A$11:$ZZ$200,106,FALSE)))</f>
        <v/>
      </c>
      <c r="P80" s="176" t="str">
        <f>IF(ISERROR(VLOOKUP($A80,parlvotes_lh!$A$11:$ZZ$200,126,FALSE))=TRUE,"",IF(VLOOKUP($A80,parlvotes_lh!$A$11:$ZZ$200,126,FALSE)=0,"",VLOOKUP($A80,parlvotes_lh!$A$11:$ZZ$200,126,FALSE)))</f>
        <v/>
      </c>
      <c r="Q80" s="177" t="str">
        <f>IF(ISERROR(VLOOKUP($A80,parlvotes_lh!$A$11:$ZZ$200,146,FALSE))=TRUE,"",IF(VLOOKUP($A80,parlvotes_lh!$A$11:$ZZ$200,146,FALSE)=0,"",VLOOKUP($A80,parlvotes_lh!$A$11:$ZZ$200,146,FALSE)))</f>
        <v/>
      </c>
      <c r="R80" s="177" t="str">
        <f>IF(ISERROR(VLOOKUP($A80,parlvotes_lh!$A$11:$ZZ$200,166,FALSE))=TRUE,"",IF(VLOOKUP($A80,parlvotes_lh!$A$11:$ZZ$200,166,FALSE)=0,"",VLOOKUP($A80,parlvotes_lh!$A$11:$ZZ$200,166,FALSE)))</f>
        <v/>
      </c>
      <c r="S80" s="177" t="str">
        <f>IF(ISERROR(VLOOKUP($A80,parlvotes_lh!$A$11:$ZZ$200,186,FALSE))=TRUE,"",IF(VLOOKUP($A80,parlvotes_lh!$A$11:$ZZ$200,186,FALSE)=0,"",VLOOKUP($A80,parlvotes_lh!$A$11:$ZZ$200,186,FALSE)))</f>
        <v/>
      </c>
      <c r="T80" s="177" t="str">
        <f>IF(ISERROR(VLOOKUP($A80,parlvotes_lh!$A$11:$ZZ$200,206,FALSE))=TRUE,"",IF(VLOOKUP($A80,parlvotes_lh!$A$11:$ZZ$200,206,FALSE)=0,"",VLOOKUP($A80,parlvotes_lh!$A$11:$ZZ$200,206,FALSE)))</f>
        <v/>
      </c>
      <c r="U80" s="177" t="str">
        <f>IF(ISERROR(VLOOKUP($A80,parlvotes_lh!$A$11:$ZZ$200,226,FALSE))=TRUE,"",IF(VLOOKUP($A80,parlvotes_lh!$A$11:$ZZ$200,226,FALSE)=0,"",VLOOKUP($A80,parlvotes_lh!$A$11:$ZZ$200,226,FALSE)))</f>
        <v/>
      </c>
      <c r="V80" s="177" t="str">
        <f>IF(ISERROR(VLOOKUP($A80,parlvotes_lh!$A$11:$ZZ$200,246,FALSE))=TRUE,"",IF(VLOOKUP($A80,parlvotes_lh!$A$11:$ZZ$200,246,FALSE)=0,"",VLOOKUP($A80,parlvotes_lh!$A$11:$ZZ$200,246,FALSE)))</f>
        <v/>
      </c>
      <c r="W80" s="177" t="str">
        <f>IF(ISERROR(VLOOKUP($A80,parlvotes_lh!$A$11:$ZZ$200,266,FALSE))=TRUE,"",IF(VLOOKUP($A80,parlvotes_lh!$A$11:$ZZ$200,266,FALSE)=0,"",VLOOKUP($A80,parlvotes_lh!$A$11:$ZZ$200,266,FALSE)))</f>
        <v/>
      </c>
      <c r="X80" s="177" t="str">
        <f>IF(ISERROR(VLOOKUP($A80,parlvotes_lh!$A$11:$ZZ$200,286,FALSE))=TRUE,"",IF(VLOOKUP($A80,parlvotes_lh!$A$11:$ZZ$200,286,FALSE)=0,"",VLOOKUP($A80,parlvotes_lh!$A$11:$ZZ$200,286,FALSE)))</f>
        <v/>
      </c>
      <c r="Y80" s="177" t="str">
        <f>IF(ISERROR(VLOOKUP($A80,parlvotes_lh!$A$11:$ZZ$200,306,FALSE))=TRUE,"",IF(VLOOKUP($A80,parlvotes_lh!$A$11:$ZZ$200,306,FALSE)=0,"",VLOOKUP($A80,parlvotes_lh!$A$11:$ZZ$200,306,FALSE)))</f>
        <v/>
      </c>
      <c r="Z80" s="177" t="str">
        <f>IF(ISERROR(VLOOKUP($A80,parlvotes_lh!$A$11:$ZZ$200,326,FALSE))=TRUE,"",IF(VLOOKUP($A80,parlvotes_lh!$A$11:$ZZ$200,326,FALSE)=0,"",VLOOKUP($A80,parlvotes_lh!$A$11:$ZZ$200,326,FALSE)))</f>
        <v/>
      </c>
      <c r="AA80" s="177" t="str">
        <f>IF(ISERROR(VLOOKUP($A80,parlvotes_lh!$A$11:$ZZ$200,346,FALSE))=TRUE,"",IF(VLOOKUP($A80,parlvotes_lh!$A$11:$ZZ$200,346,FALSE)=0,"",VLOOKUP($A80,parlvotes_lh!$A$11:$ZZ$200,346,FALSE)))</f>
        <v/>
      </c>
      <c r="AB80" s="177" t="str">
        <f>IF(ISERROR(VLOOKUP($A80,parlvotes_lh!$A$11:$ZZ$200,366,FALSE))=TRUE,"",IF(VLOOKUP($A80,parlvotes_lh!$A$11:$ZZ$200,366,FALSE)=0,"",VLOOKUP($A80,parlvotes_lh!$A$11:$ZZ$200,366,FALSE)))</f>
        <v/>
      </c>
      <c r="AC80" s="177" t="str">
        <f>IF(ISERROR(VLOOKUP($A80,parlvotes_lh!$A$11:$ZZ$200,386,FALSE))=TRUE,"",IF(VLOOKUP($A80,parlvotes_lh!$A$11:$ZZ$200,386,FALSE)=0,"",VLOOKUP($A80,parlvotes_lh!$A$11:$ZZ$200,386,FALSE)))</f>
        <v/>
      </c>
    </row>
    <row r="81" spans="1:29" ht="13.5" customHeight="1" x14ac:dyDescent="0.25">
      <c r="A81" s="171" t="str">
        <f>IF(info_parties!A81="","",info_parties!A81)</f>
        <v/>
      </c>
      <c r="B81" s="99" t="str">
        <f>IF(A81="","",MID(info_weblinks!$C$3,32,3))</f>
        <v/>
      </c>
      <c r="C81" s="99" t="str">
        <f>IF(info_parties!G81="","",info_parties!G81)</f>
        <v/>
      </c>
      <c r="D81" s="99" t="str">
        <f>IF(info_parties!K81="","",info_parties!K81)</f>
        <v/>
      </c>
      <c r="E81" s="99" t="str">
        <f>IF(info_parties!H81="","",info_parties!H81)</f>
        <v/>
      </c>
      <c r="F81" s="172" t="str">
        <f t="shared" si="4"/>
        <v/>
      </c>
      <c r="G81" s="173" t="str">
        <f t="shared" si="5"/>
        <v/>
      </c>
      <c r="H81" s="174" t="str">
        <f t="shared" si="6"/>
        <v/>
      </c>
      <c r="I81" s="175" t="str">
        <f t="shared" si="7"/>
        <v/>
      </c>
      <c r="J81" s="176" t="str">
        <f>IF(ISERROR(VLOOKUP($A81,parlvotes_lh!$A$11:$ZZ$200,6,FALSE))=TRUE,"",IF(VLOOKUP($A81,parlvotes_lh!$A$11:$ZZ$200,6,FALSE)=0,"",VLOOKUP($A81,parlvotes_lh!$A$11:$ZZ$200,6,FALSE)))</f>
        <v/>
      </c>
      <c r="K81" s="176" t="str">
        <f>IF(ISERROR(VLOOKUP($A81,parlvotes_lh!$A$11:$ZZ$200,26,FALSE))=TRUE,"",IF(VLOOKUP($A81,parlvotes_lh!$A$11:$ZZ$200,26,FALSE)=0,"",VLOOKUP($A81,parlvotes_lh!$A$11:$ZZ$200,26,FALSE)))</f>
        <v/>
      </c>
      <c r="L81" s="176" t="str">
        <f>IF(ISERROR(VLOOKUP($A81,parlvotes_lh!$A$11:$ZZ$200,46,FALSE))=TRUE,"",IF(VLOOKUP($A81,parlvotes_lh!$A$11:$ZZ$200,46,FALSE)=0,"",VLOOKUP($A81,parlvotes_lh!$A$11:$ZZ$200,46,FALSE)))</f>
        <v/>
      </c>
      <c r="M81" s="176" t="str">
        <f>IF(ISERROR(VLOOKUP($A81,parlvotes_lh!$A$11:$ZZ$200,66,FALSE))=TRUE,"",IF(VLOOKUP($A81,parlvotes_lh!$A$11:$ZZ$200,66,FALSE)=0,"",VLOOKUP($A81,parlvotes_lh!$A$11:$ZZ$200,66,FALSE)))</f>
        <v/>
      </c>
      <c r="N81" s="176" t="str">
        <f>IF(ISERROR(VLOOKUP($A81,parlvotes_lh!$A$11:$ZZ$200,86,FALSE))=TRUE,"",IF(VLOOKUP($A81,parlvotes_lh!$A$11:$ZZ$200,86,FALSE)=0,"",VLOOKUP($A81,parlvotes_lh!$A$11:$ZZ$200,86,FALSE)))</f>
        <v/>
      </c>
      <c r="O81" s="176" t="str">
        <f>IF(ISERROR(VLOOKUP($A81,parlvotes_lh!$A$11:$ZZ$200,106,FALSE))=TRUE,"",IF(VLOOKUP($A81,parlvotes_lh!$A$11:$ZZ$200,106,FALSE)=0,"",VLOOKUP($A81,parlvotes_lh!$A$11:$ZZ$200,106,FALSE)))</f>
        <v/>
      </c>
      <c r="P81" s="176" t="str">
        <f>IF(ISERROR(VLOOKUP($A81,parlvotes_lh!$A$11:$ZZ$200,126,FALSE))=TRUE,"",IF(VLOOKUP($A81,parlvotes_lh!$A$11:$ZZ$200,126,FALSE)=0,"",VLOOKUP($A81,parlvotes_lh!$A$11:$ZZ$200,126,FALSE)))</f>
        <v/>
      </c>
      <c r="Q81" s="177" t="str">
        <f>IF(ISERROR(VLOOKUP($A81,parlvotes_lh!$A$11:$ZZ$200,146,FALSE))=TRUE,"",IF(VLOOKUP($A81,parlvotes_lh!$A$11:$ZZ$200,146,FALSE)=0,"",VLOOKUP($A81,parlvotes_lh!$A$11:$ZZ$200,146,FALSE)))</f>
        <v/>
      </c>
      <c r="R81" s="177" t="str">
        <f>IF(ISERROR(VLOOKUP($A81,parlvotes_lh!$A$11:$ZZ$200,166,FALSE))=TRUE,"",IF(VLOOKUP($A81,parlvotes_lh!$A$11:$ZZ$200,166,FALSE)=0,"",VLOOKUP($A81,parlvotes_lh!$A$11:$ZZ$200,166,FALSE)))</f>
        <v/>
      </c>
      <c r="S81" s="177" t="str">
        <f>IF(ISERROR(VLOOKUP($A81,parlvotes_lh!$A$11:$ZZ$200,186,FALSE))=TRUE,"",IF(VLOOKUP($A81,parlvotes_lh!$A$11:$ZZ$200,186,FALSE)=0,"",VLOOKUP($A81,parlvotes_lh!$A$11:$ZZ$200,186,FALSE)))</f>
        <v/>
      </c>
      <c r="T81" s="177" t="str">
        <f>IF(ISERROR(VLOOKUP($A81,parlvotes_lh!$A$11:$ZZ$200,206,FALSE))=TRUE,"",IF(VLOOKUP($A81,parlvotes_lh!$A$11:$ZZ$200,206,FALSE)=0,"",VLOOKUP($A81,parlvotes_lh!$A$11:$ZZ$200,206,FALSE)))</f>
        <v/>
      </c>
      <c r="U81" s="177" t="str">
        <f>IF(ISERROR(VLOOKUP($A81,parlvotes_lh!$A$11:$ZZ$200,226,FALSE))=TRUE,"",IF(VLOOKUP($A81,parlvotes_lh!$A$11:$ZZ$200,226,FALSE)=0,"",VLOOKUP($A81,parlvotes_lh!$A$11:$ZZ$200,226,FALSE)))</f>
        <v/>
      </c>
      <c r="V81" s="177" t="str">
        <f>IF(ISERROR(VLOOKUP($A81,parlvotes_lh!$A$11:$ZZ$200,246,FALSE))=TRUE,"",IF(VLOOKUP($A81,parlvotes_lh!$A$11:$ZZ$200,246,FALSE)=0,"",VLOOKUP($A81,parlvotes_lh!$A$11:$ZZ$200,246,FALSE)))</f>
        <v/>
      </c>
      <c r="W81" s="177" t="str">
        <f>IF(ISERROR(VLOOKUP($A81,parlvotes_lh!$A$11:$ZZ$200,266,FALSE))=TRUE,"",IF(VLOOKUP($A81,parlvotes_lh!$A$11:$ZZ$200,266,FALSE)=0,"",VLOOKUP($A81,parlvotes_lh!$A$11:$ZZ$200,266,FALSE)))</f>
        <v/>
      </c>
      <c r="X81" s="177" t="str">
        <f>IF(ISERROR(VLOOKUP($A81,parlvotes_lh!$A$11:$ZZ$200,286,FALSE))=TRUE,"",IF(VLOOKUP($A81,parlvotes_lh!$A$11:$ZZ$200,286,FALSE)=0,"",VLOOKUP($A81,parlvotes_lh!$A$11:$ZZ$200,286,FALSE)))</f>
        <v/>
      </c>
      <c r="Y81" s="177" t="str">
        <f>IF(ISERROR(VLOOKUP($A81,parlvotes_lh!$A$11:$ZZ$200,306,FALSE))=TRUE,"",IF(VLOOKUP($A81,parlvotes_lh!$A$11:$ZZ$200,306,FALSE)=0,"",VLOOKUP($A81,parlvotes_lh!$A$11:$ZZ$200,306,FALSE)))</f>
        <v/>
      </c>
      <c r="Z81" s="177" t="str">
        <f>IF(ISERROR(VLOOKUP($A81,parlvotes_lh!$A$11:$ZZ$200,326,FALSE))=TRUE,"",IF(VLOOKUP($A81,parlvotes_lh!$A$11:$ZZ$200,326,FALSE)=0,"",VLOOKUP($A81,parlvotes_lh!$A$11:$ZZ$200,326,FALSE)))</f>
        <v/>
      </c>
      <c r="AA81" s="177" t="str">
        <f>IF(ISERROR(VLOOKUP($A81,parlvotes_lh!$A$11:$ZZ$200,346,FALSE))=TRUE,"",IF(VLOOKUP($A81,parlvotes_lh!$A$11:$ZZ$200,346,FALSE)=0,"",VLOOKUP($A81,parlvotes_lh!$A$11:$ZZ$200,346,FALSE)))</f>
        <v/>
      </c>
      <c r="AB81" s="177" t="str">
        <f>IF(ISERROR(VLOOKUP($A81,parlvotes_lh!$A$11:$ZZ$200,366,FALSE))=TRUE,"",IF(VLOOKUP($A81,parlvotes_lh!$A$11:$ZZ$200,366,FALSE)=0,"",VLOOKUP($A81,parlvotes_lh!$A$11:$ZZ$200,366,FALSE)))</f>
        <v/>
      </c>
      <c r="AC81" s="177" t="str">
        <f>IF(ISERROR(VLOOKUP($A81,parlvotes_lh!$A$11:$ZZ$200,386,FALSE))=TRUE,"",IF(VLOOKUP($A81,parlvotes_lh!$A$11:$ZZ$200,386,FALSE)=0,"",VLOOKUP($A81,parlvotes_lh!$A$11:$ZZ$200,386,FALSE)))</f>
        <v/>
      </c>
    </row>
    <row r="82" spans="1:29" ht="13.5" customHeight="1" x14ac:dyDescent="0.25">
      <c r="A82" s="171" t="str">
        <f>IF(info_parties!A82="","",info_parties!A82)</f>
        <v/>
      </c>
      <c r="B82" s="99" t="str">
        <f>IF(A82="","",MID(info_weblinks!$C$3,32,3))</f>
        <v/>
      </c>
      <c r="C82" s="99" t="str">
        <f>IF(info_parties!G82="","",info_parties!G82)</f>
        <v/>
      </c>
      <c r="D82" s="99" t="str">
        <f>IF(info_parties!K82="","",info_parties!K82)</f>
        <v/>
      </c>
      <c r="E82" s="99" t="str">
        <f>IF(info_parties!H82="","",info_parties!H82)</f>
        <v/>
      </c>
      <c r="F82" s="172" t="str">
        <f t="shared" si="4"/>
        <v/>
      </c>
      <c r="G82" s="173" t="str">
        <f t="shared" si="5"/>
        <v/>
      </c>
      <c r="H82" s="174" t="str">
        <f t="shared" si="6"/>
        <v/>
      </c>
      <c r="I82" s="175" t="str">
        <f t="shared" si="7"/>
        <v/>
      </c>
      <c r="J82" s="176" t="str">
        <f>IF(ISERROR(VLOOKUP($A82,parlvotes_lh!$A$11:$ZZ$200,6,FALSE))=TRUE,"",IF(VLOOKUP($A82,parlvotes_lh!$A$11:$ZZ$200,6,FALSE)=0,"",VLOOKUP($A82,parlvotes_lh!$A$11:$ZZ$200,6,FALSE)))</f>
        <v/>
      </c>
      <c r="K82" s="176" t="str">
        <f>IF(ISERROR(VLOOKUP($A82,parlvotes_lh!$A$11:$ZZ$200,26,FALSE))=TRUE,"",IF(VLOOKUP($A82,parlvotes_lh!$A$11:$ZZ$200,26,FALSE)=0,"",VLOOKUP($A82,parlvotes_lh!$A$11:$ZZ$200,26,FALSE)))</f>
        <v/>
      </c>
      <c r="L82" s="176" t="str">
        <f>IF(ISERROR(VLOOKUP($A82,parlvotes_lh!$A$11:$ZZ$200,46,FALSE))=TRUE,"",IF(VLOOKUP($A82,parlvotes_lh!$A$11:$ZZ$200,46,FALSE)=0,"",VLOOKUP($A82,parlvotes_lh!$A$11:$ZZ$200,46,FALSE)))</f>
        <v/>
      </c>
      <c r="M82" s="176" t="str">
        <f>IF(ISERROR(VLOOKUP($A82,parlvotes_lh!$A$11:$ZZ$200,66,FALSE))=TRUE,"",IF(VLOOKUP($A82,parlvotes_lh!$A$11:$ZZ$200,66,FALSE)=0,"",VLOOKUP($A82,parlvotes_lh!$A$11:$ZZ$200,66,FALSE)))</f>
        <v/>
      </c>
      <c r="N82" s="176" t="str">
        <f>IF(ISERROR(VLOOKUP($A82,parlvotes_lh!$A$11:$ZZ$200,86,FALSE))=TRUE,"",IF(VLOOKUP($A82,parlvotes_lh!$A$11:$ZZ$200,86,FALSE)=0,"",VLOOKUP($A82,parlvotes_lh!$A$11:$ZZ$200,86,FALSE)))</f>
        <v/>
      </c>
      <c r="O82" s="176" t="str">
        <f>IF(ISERROR(VLOOKUP($A82,parlvotes_lh!$A$11:$ZZ$200,106,FALSE))=TRUE,"",IF(VLOOKUP($A82,parlvotes_lh!$A$11:$ZZ$200,106,FALSE)=0,"",VLOOKUP($A82,parlvotes_lh!$A$11:$ZZ$200,106,FALSE)))</f>
        <v/>
      </c>
      <c r="P82" s="176" t="str">
        <f>IF(ISERROR(VLOOKUP($A82,parlvotes_lh!$A$11:$ZZ$200,126,FALSE))=TRUE,"",IF(VLOOKUP($A82,parlvotes_lh!$A$11:$ZZ$200,126,FALSE)=0,"",VLOOKUP($A82,parlvotes_lh!$A$11:$ZZ$200,126,FALSE)))</f>
        <v/>
      </c>
      <c r="Q82" s="177" t="str">
        <f>IF(ISERROR(VLOOKUP($A82,parlvotes_lh!$A$11:$ZZ$200,146,FALSE))=TRUE,"",IF(VLOOKUP($A82,parlvotes_lh!$A$11:$ZZ$200,146,FALSE)=0,"",VLOOKUP($A82,parlvotes_lh!$A$11:$ZZ$200,146,FALSE)))</f>
        <v/>
      </c>
      <c r="R82" s="177" t="str">
        <f>IF(ISERROR(VLOOKUP($A82,parlvotes_lh!$A$11:$ZZ$200,166,FALSE))=TRUE,"",IF(VLOOKUP($A82,parlvotes_lh!$A$11:$ZZ$200,166,FALSE)=0,"",VLOOKUP($A82,parlvotes_lh!$A$11:$ZZ$200,166,FALSE)))</f>
        <v/>
      </c>
      <c r="S82" s="177" t="str">
        <f>IF(ISERROR(VLOOKUP($A82,parlvotes_lh!$A$11:$ZZ$200,186,FALSE))=TRUE,"",IF(VLOOKUP($A82,parlvotes_lh!$A$11:$ZZ$200,186,FALSE)=0,"",VLOOKUP($A82,parlvotes_lh!$A$11:$ZZ$200,186,FALSE)))</f>
        <v/>
      </c>
      <c r="T82" s="177" t="str">
        <f>IF(ISERROR(VLOOKUP($A82,parlvotes_lh!$A$11:$ZZ$200,206,FALSE))=TRUE,"",IF(VLOOKUP($A82,parlvotes_lh!$A$11:$ZZ$200,206,FALSE)=0,"",VLOOKUP($A82,parlvotes_lh!$A$11:$ZZ$200,206,FALSE)))</f>
        <v/>
      </c>
      <c r="U82" s="177" t="str">
        <f>IF(ISERROR(VLOOKUP($A82,parlvotes_lh!$A$11:$ZZ$200,226,FALSE))=TRUE,"",IF(VLOOKUP($A82,parlvotes_lh!$A$11:$ZZ$200,226,FALSE)=0,"",VLOOKUP($A82,parlvotes_lh!$A$11:$ZZ$200,226,FALSE)))</f>
        <v/>
      </c>
      <c r="V82" s="177" t="str">
        <f>IF(ISERROR(VLOOKUP($A82,parlvotes_lh!$A$11:$ZZ$200,246,FALSE))=TRUE,"",IF(VLOOKUP($A82,parlvotes_lh!$A$11:$ZZ$200,246,FALSE)=0,"",VLOOKUP($A82,parlvotes_lh!$A$11:$ZZ$200,246,FALSE)))</f>
        <v/>
      </c>
      <c r="W82" s="177" t="str">
        <f>IF(ISERROR(VLOOKUP($A82,parlvotes_lh!$A$11:$ZZ$200,266,FALSE))=TRUE,"",IF(VLOOKUP($A82,parlvotes_lh!$A$11:$ZZ$200,266,FALSE)=0,"",VLOOKUP($A82,parlvotes_lh!$A$11:$ZZ$200,266,FALSE)))</f>
        <v/>
      </c>
      <c r="X82" s="177" t="str">
        <f>IF(ISERROR(VLOOKUP($A82,parlvotes_lh!$A$11:$ZZ$200,286,FALSE))=TRUE,"",IF(VLOOKUP($A82,parlvotes_lh!$A$11:$ZZ$200,286,FALSE)=0,"",VLOOKUP($A82,parlvotes_lh!$A$11:$ZZ$200,286,FALSE)))</f>
        <v/>
      </c>
      <c r="Y82" s="177" t="str">
        <f>IF(ISERROR(VLOOKUP($A82,parlvotes_lh!$A$11:$ZZ$200,306,FALSE))=TRUE,"",IF(VLOOKUP($A82,parlvotes_lh!$A$11:$ZZ$200,306,FALSE)=0,"",VLOOKUP($A82,parlvotes_lh!$A$11:$ZZ$200,306,FALSE)))</f>
        <v/>
      </c>
      <c r="Z82" s="177" t="str">
        <f>IF(ISERROR(VLOOKUP($A82,parlvotes_lh!$A$11:$ZZ$200,326,FALSE))=TRUE,"",IF(VLOOKUP($A82,parlvotes_lh!$A$11:$ZZ$200,326,FALSE)=0,"",VLOOKUP($A82,parlvotes_lh!$A$11:$ZZ$200,326,FALSE)))</f>
        <v/>
      </c>
      <c r="AA82" s="177" t="str">
        <f>IF(ISERROR(VLOOKUP($A82,parlvotes_lh!$A$11:$ZZ$200,346,FALSE))=TRUE,"",IF(VLOOKUP($A82,parlvotes_lh!$A$11:$ZZ$200,346,FALSE)=0,"",VLOOKUP($A82,parlvotes_lh!$A$11:$ZZ$200,346,FALSE)))</f>
        <v/>
      </c>
      <c r="AB82" s="177" t="str">
        <f>IF(ISERROR(VLOOKUP($A82,parlvotes_lh!$A$11:$ZZ$200,366,FALSE))=TRUE,"",IF(VLOOKUP($A82,parlvotes_lh!$A$11:$ZZ$200,366,FALSE)=0,"",VLOOKUP($A82,parlvotes_lh!$A$11:$ZZ$200,366,FALSE)))</f>
        <v/>
      </c>
      <c r="AC82" s="177" t="str">
        <f>IF(ISERROR(VLOOKUP($A82,parlvotes_lh!$A$11:$ZZ$200,386,FALSE))=TRUE,"",IF(VLOOKUP($A82,parlvotes_lh!$A$11:$ZZ$200,386,FALSE)=0,"",VLOOKUP($A82,parlvotes_lh!$A$11:$ZZ$200,386,FALSE)))</f>
        <v/>
      </c>
    </row>
    <row r="83" spans="1:29" ht="13.5" customHeight="1" x14ac:dyDescent="0.25">
      <c r="A83" s="171" t="str">
        <f>IF(info_parties!A83="","",info_parties!A83)</f>
        <v/>
      </c>
      <c r="B83" s="99" t="str">
        <f>IF(A83="","",MID(info_weblinks!$C$3,32,3))</f>
        <v/>
      </c>
      <c r="C83" s="99" t="str">
        <f>IF(info_parties!G83="","",info_parties!G83)</f>
        <v/>
      </c>
      <c r="D83" s="99" t="str">
        <f>IF(info_parties!K83="","",info_parties!K83)</f>
        <v/>
      </c>
      <c r="E83" s="99" t="str">
        <f>IF(info_parties!H83="","",info_parties!H83)</f>
        <v/>
      </c>
      <c r="F83" s="172" t="str">
        <f t="shared" si="4"/>
        <v/>
      </c>
      <c r="G83" s="173" t="str">
        <f t="shared" si="5"/>
        <v/>
      </c>
      <c r="H83" s="174" t="str">
        <f t="shared" si="6"/>
        <v/>
      </c>
      <c r="I83" s="175" t="str">
        <f t="shared" si="7"/>
        <v/>
      </c>
      <c r="J83" s="176" t="str">
        <f>IF(ISERROR(VLOOKUP($A83,parlvotes_lh!$A$11:$ZZ$200,6,FALSE))=TRUE,"",IF(VLOOKUP($A83,parlvotes_lh!$A$11:$ZZ$200,6,FALSE)=0,"",VLOOKUP($A83,parlvotes_lh!$A$11:$ZZ$200,6,FALSE)))</f>
        <v/>
      </c>
      <c r="K83" s="176" t="str">
        <f>IF(ISERROR(VLOOKUP($A83,parlvotes_lh!$A$11:$ZZ$200,26,FALSE))=TRUE,"",IF(VLOOKUP($A83,parlvotes_lh!$A$11:$ZZ$200,26,FALSE)=0,"",VLOOKUP($A83,parlvotes_lh!$A$11:$ZZ$200,26,FALSE)))</f>
        <v/>
      </c>
      <c r="L83" s="176" t="str">
        <f>IF(ISERROR(VLOOKUP($A83,parlvotes_lh!$A$11:$ZZ$200,46,FALSE))=TRUE,"",IF(VLOOKUP($A83,parlvotes_lh!$A$11:$ZZ$200,46,FALSE)=0,"",VLOOKUP($A83,parlvotes_lh!$A$11:$ZZ$200,46,FALSE)))</f>
        <v/>
      </c>
      <c r="M83" s="176" t="str">
        <f>IF(ISERROR(VLOOKUP($A83,parlvotes_lh!$A$11:$ZZ$200,66,FALSE))=TRUE,"",IF(VLOOKUP($A83,parlvotes_lh!$A$11:$ZZ$200,66,FALSE)=0,"",VLOOKUP($A83,parlvotes_lh!$A$11:$ZZ$200,66,FALSE)))</f>
        <v/>
      </c>
      <c r="N83" s="176" t="str">
        <f>IF(ISERROR(VLOOKUP($A83,parlvotes_lh!$A$11:$ZZ$200,86,FALSE))=TRUE,"",IF(VLOOKUP($A83,parlvotes_lh!$A$11:$ZZ$200,86,FALSE)=0,"",VLOOKUP($A83,parlvotes_lh!$A$11:$ZZ$200,86,FALSE)))</f>
        <v/>
      </c>
      <c r="O83" s="176" t="str">
        <f>IF(ISERROR(VLOOKUP($A83,parlvotes_lh!$A$11:$ZZ$200,106,FALSE))=TRUE,"",IF(VLOOKUP($A83,parlvotes_lh!$A$11:$ZZ$200,106,FALSE)=0,"",VLOOKUP($A83,parlvotes_lh!$A$11:$ZZ$200,106,FALSE)))</f>
        <v/>
      </c>
      <c r="P83" s="176" t="str">
        <f>IF(ISERROR(VLOOKUP($A83,parlvotes_lh!$A$11:$ZZ$200,126,FALSE))=TRUE,"",IF(VLOOKUP($A83,parlvotes_lh!$A$11:$ZZ$200,126,FALSE)=0,"",VLOOKUP($A83,parlvotes_lh!$A$11:$ZZ$200,126,FALSE)))</f>
        <v/>
      </c>
      <c r="Q83" s="177" t="str">
        <f>IF(ISERROR(VLOOKUP($A83,parlvotes_lh!$A$11:$ZZ$200,146,FALSE))=TRUE,"",IF(VLOOKUP($A83,parlvotes_lh!$A$11:$ZZ$200,146,FALSE)=0,"",VLOOKUP($A83,parlvotes_lh!$A$11:$ZZ$200,146,FALSE)))</f>
        <v/>
      </c>
      <c r="R83" s="177" t="str">
        <f>IF(ISERROR(VLOOKUP($A83,parlvotes_lh!$A$11:$ZZ$200,166,FALSE))=TRUE,"",IF(VLOOKUP($A83,parlvotes_lh!$A$11:$ZZ$200,166,FALSE)=0,"",VLOOKUP($A83,parlvotes_lh!$A$11:$ZZ$200,166,FALSE)))</f>
        <v/>
      </c>
      <c r="S83" s="177" t="str">
        <f>IF(ISERROR(VLOOKUP($A83,parlvotes_lh!$A$11:$ZZ$200,186,FALSE))=TRUE,"",IF(VLOOKUP($A83,parlvotes_lh!$A$11:$ZZ$200,186,FALSE)=0,"",VLOOKUP($A83,parlvotes_lh!$A$11:$ZZ$200,186,FALSE)))</f>
        <v/>
      </c>
      <c r="T83" s="177" t="str">
        <f>IF(ISERROR(VLOOKUP($A83,parlvotes_lh!$A$11:$ZZ$200,206,FALSE))=TRUE,"",IF(VLOOKUP($A83,parlvotes_lh!$A$11:$ZZ$200,206,FALSE)=0,"",VLOOKUP($A83,parlvotes_lh!$A$11:$ZZ$200,206,FALSE)))</f>
        <v/>
      </c>
      <c r="U83" s="177" t="str">
        <f>IF(ISERROR(VLOOKUP($A83,parlvotes_lh!$A$11:$ZZ$200,226,FALSE))=TRUE,"",IF(VLOOKUP($A83,parlvotes_lh!$A$11:$ZZ$200,226,FALSE)=0,"",VLOOKUP($A83,parlvotes_lh!$A$11:$ZZ$200,226,FALSE)))</f>
        <v/>
      </c>
      <c r="V83" s="177" t="str">
        <f>IF(ISERROR(VLOOKUP($A83,parlvotes_lh!$A$11:$ZZ$200,246,FALSE))=TRUE,"",IF(VLOOKUP($A83,parlvotes_lh!$A$11:$ZZ$200,246,FALSE)=0,"",VLOOKUP($A83,parlvotes_lh!$A$11:$ZZ$200,246,FALSE)))</f>
        <v/>
      </c>
      <c r="W83" s="177" t="str">
        <f>IF(ISERROR(VLOOKUP($A83,parlvotes_lh!$A$11:$ZZ$200,266,FALSE))=TRUE,"",IF(VLOOKUP($A83,parlvotes_lh!$A$11:$ZZ$200,266,FALSE)=0,"",VLOOKUP($A83,parlvotes_lh!$A$11:$ZZ$200,266,FALSE)))</f>
        <v/>
      </c>
      <c r="X83" s="177" t="str">
        <f>IF(ISERROR(VLOOKUP($A83,parlvotes_lh!$A$11:$ZZ$200,286,FALSE))=TRUE,"",IF(VLOOKUP($A83,parlvotes_lh!$A$11:$ZZ$200,286,FALSE)=0,"",VLOOKUP($A83,parlvotes_lh!$A$11:$ZZ$200,286,FALSE)))</f>
        <v/>
      </c>
      <c r="Y83" s="177" t="str">
        <f>IF(ISERROR(VLOOKUP($A83,parlvotes_lh!$A$11:$ZZ$200,306,FALSE))=TRUE,"",IF(VLOOKUP($A83,parlvotes_lh!$A$11:$ZZ$200,306,FALSE)=0,"",VLOOKUP($A83,parlvotes_lh!$A$11:$ZZ$200,306,FALSE)))</f>
        <v/>
      </c>
      <c r="Z83" s="177" t="str">
        <f>IF(ISERROR(VLOOKUP($A83,parlvotes_lh!$A$11:$ZZ$200,326,FALSE))=TRUE,"",IF(VLOOKUP($A83,parlvotes_lh!$A$11:$ZZ$200,326,FALSE)=0,"",VLOOKUP($A83,parlvotes_lh!$A$11:$ZZ$200,326,FALSE)))</f>
        <v/>
      </c>
      <c r="AA83" s="177" t="str">
        <f>IF(ISERROR(VLOOKUP($A83,parlvotes_lh!$A$11:$ZZ$200,346,FALSE))=TRUE,"",IF(VLOOKUP($A83,parlvotes_lh!$A$11:$ZZ$200,346,FALSE)=0,"",VLOOKUP($A83,parlvotes_lh!$A$11:$ZZ$200,346,FALSE)))</f>
        <v/>
      </c>
      <c r="AB83" s="177" t="str">
        <f>IF(ISERROR(VLOOKUP($A83,parlvotes_lh!$A$11:$ZZ$200,366,FALSE))=TRUE,"",IF(VLOOKUP($A83,parlvotes_lh!$A$11:$ZZ$200,366,FALSE)=0,"",VLOOKUP($A83,parlvotes_lh!$A$11:$ZZ$200,366,FALSE)))</f>
        <v/>
      </c>
      <c r="AC83" s="177" t="str">
        <f>IF(ISERROR(VLOOKUP($A83,parlvotes_lh!$A$11:$ZZ$200,386,FALSE))=TRUE,"",IF(VLOOKUP($A83,parlvotes_lh!$A$11:$ZZ$200,386,FALSE)=0,"",VLOOKUP($A83,parlvotes_lh!$A$11:$ZZ$200,386,FALSE)))</f>
        <v/>
      </c>
    </row>
    <row r="84" spans="1:29" ht="13.5" customHeight="1" x14ac:dyDescent="0.25">
      <c r="A84" s="171" t="str">
        <f>IF(info_parties!A84="","",info_parties!A84)</f>
        <v/>
      </c>
      <c r="B84" s="99" t="str">
        <f>IF(A84="","",MID(info_weblinks!$C$3,32,3))</f>
        <v/>
      </c>
      <c r="C84" s="99" t="str">
        <f>IF(info_parties!G84="","",info_parties!G84)</f>
        <v/>
      </c>
      <c r="D84" s="99" t="str">
        <f>IF(info_parties!K84="","",info_parties!K84)</f>
        <v/>
      </c>
      <c r="E84" s="99" t="str">
        <f>IF(info_parties!H84="","",info_parties!H84)</f>
        <v/>
      </c>
      <c r="F84" s="172" t="str">
        <f t="shared" si="4"/>
        <v/>
      </c>
      <c r="G84" s="173" t="str">
        <f t="shared" si="5"/>
        <v/>
      </c>
      <c r="H84" s="174" t="str">
        <f t="shared" si="6"/>
        <v/>
      </c>
      <c r="I84" s="175" t="str">
        <f t="shared" si="7"/>
        <v/>
      </c>
      <c r="J84" s="176" t="str">
        <f>IF(ISERROR(VLOOKUP($A84,parlvotes_lh!$A$11:$ZZ$200,6,FALSE))=TRUE,"",IF(VLOOKUP($A84,parlvotes_lh!$A$11:$ZZ$200,6,FALSE)=0,"",VLOOKUP($A84,parlvotes_lh!$A$11:$ZZ$200,6,FALSE)))</f>
        <v/>
      </c>
      <c r="K84" s="176" t="str">
        <f>IF(ISERROR(VLOOKUP($A84,parlvotes_lh!$A$11:$ZZ$200,26,FALSE))=TRUE,"",IF(VLOOKUP($A84,parlvotes_lh!$A$11:$ZZ$200,26,FALSE)=0,"",VLOOKUP($A84,parlvotes_lh!$A$11:$ZZ$200,26,FALSE)))</f>
        <v/>
      </c>
      <c r="L84" s="176" t="str">
        <f>IF(ISERROR(VLOOKUP($A84,parlvotes_lh!$A$11:$ZZ$200,46,FALSE))=TRUE,"",IF(VLOOKUP($A84,parlvotes_lh!$A$11:$ZZ$200,46,FALSE)=0,"",VLOOKUP($A84,parlvotes_lh!$A$11:$ZZ$200,46,FALSE)))</f>
        <v/>
      </c>
      <c r="M84" s="176" t="str">
        <f>IF(ISERROR(VLOOKUP($A84,parlvotes_lh!$A$11:$ZZ$200,66,FALSE))=TRUE,"",IF(VLOOKUP($A84,parlvotes_lh!$A$11:$ZZ$200,66,FALSE)=0,"",VLOOKUP($A84,parlvotes_lh!$A$11:$ZZ$200,66,FALSE)))</f>
        <v/>
      </c>
      <c r="N84" s="176" t="str">
        <f>IF(ISERROR(VLOOKUP($A84,parlvotes_lh!$A$11:$ZZ$200,86,FALSE))=TRUE,"",IF(VLOOKUP($A84,parlvotes_lh!$A$11:$ZZ$200,86,FALSE)=0,"",VLOOKUP($A84,parlvotes_lh!$A$11:$ZZ$200,86,FALSE)))</f>
        <v/>
      </c>
      <c r="O84" s="176" t="str">
        <f>IF(ISERROR(VLOOKUP($A84,parlvotes_lh!$A$11:$ZZ$200,106,FALSE))=TRUE,"",IF(VLOOKUP($A84,parlvotes_lh!$A$11:$ZZ$200,106,FALSE)=0,"",VLOOKUP($A84,parlvotes_lh!$A$11:$ZZ$200,106,FALSE)))</f>
        <v/>
      </c>
      <c r="P84" s="176" t="str">
        <f>IF(ISERROR(VLOOKUP($A84,parlvotes_lh!$A$11:$ZZ$200,126,FALSE))=TRUE,"",IF(VLOOKUP($A84,parlvotes_lh!$A$11:$ZZ$200,126,FALSE)=0,"",VLOOKUP($A84,parlvotes_lh!$A$11:$ZZ$200,126,FALSE)))</f>
        <v/>
      </c>
      <c r="Q84" s="177" t="str">
        <f>IF(ISERROR(VLOOKUP($A84,parlvotes_lh!$A$11:$ZZ$200,146,FALSE))=TRUE,"",IF(VLOOKUP($A84,parlvotes_lh!$A$11:$ZZ$200,146,FALSE)=0,"",VLOOKUP($A84,parlvotes_lh!$A$11:$ZZ$200,146,FALSE)))</f>
        <v/>
      </c>
      <c r="R84" s="177" t="str">
        <f>IF(ISERROR(VLOOKUP($A84,parlvotes_lh!$A$11:$ZZ$200,166,FALSE))=TRUE,"",IF(VLOOKUP($A84,parlvotes_lh!$A$11:$ZZ$200,166,FALSE)=0,"",VLOOKUP($A84,parlvotes_lh!$A$11:$ZZ$200,166,FALSE)))</f>
        <v/>
      </c>
      <c r="S84" s="177" t="str">
        <f>IF(ISERROR(VLOOKUP($A84,parlvotes_lh!$A$11:$ZZ$200,186,FALSE))=TRUE,"",IF(VLOOKUP($A84,parlvotes_lh!$A$11:$ZZ$200,186,FALSE)=0,"",VLOOKUP($A84,parlvotes_lh!$A$11:$ZZ$200,186,FALSE)))</f>
        <v/>
      </c>
      <c r="T84" s="177" t="str">
        <f>IF(ISERROR(VLOOKUP($A84,parlvotes_lh!$A$11:$ZZ$200,206,FALSE))=TRUE,"",IF(VLOOKUP($A84,parlvotes_lh!$A$11:$ZZ$200,206,FALSE)=0,"",VLOOKUP($A84,parlvotes_lh!$A$11:$ZZ$200,206,FALSE)))</f>
        <v/>
      </c>
      <c r="U84" s="177" t="str">
        <f>IF(ISERROR(VLOOKUP($A84,parlvotes_lh!$A$11:$ZZ$200,226,FALSE))=TRUE,"",IF(VLOOKUP($A84,parlvotes_lh!$A$11:$ZZ$200,226,FALSE)=0,"",VLOOKUP($A84,parlvotes_lh!$A$11:$ZZ$200,226,FALSE)))</f>
        <v/>
      </c>
      <c r="V84" s="177" t="str">
        <f>IF(ISERROR(VLOOKUP($A84,parlvotes_lh!$A$11:$ZZ$200,246,FALSE))=TRUE,"",IF(VLOOKUP($A84,parlvotes_lh!$A$11:$ZZ$200,246,FALSE)=0,"",VLOOKUP($A84,parlvotes_lh!$A$11:$ZZ$200,246,FALSE)))</f>
        <v/>
      </c>
      <c r="W84" s="177" t="str">
        <f>IF(ISERROR(VLOOKUP($A84,parlvotes_lh!$A$11:$ZZ$200,266,FALSE))=TRUE,"",IF(VLOOKUP($A84,parlvotes_lh!$A$11:$ZZ$200,266,FALSE)=0,"",VLOOKUP($A84,parlvotes_lh!$A$11:$ZZ$200,266,FALSE)))</f>
        <v/>
      </c>
      <c r="X84" s="177" t="str">
        <f>IF(ISERROR(VLOOKUP($A84,parlvotes_lh!$A$11:$ZZ$200,286,FALSE))=TRUE,"",IF(VLOOKUP($A84,parlvotes_lh!$A$11:$ZZ$200,286,FALSE)=0,"",VLOOKUP($A84,parlvotes_lh!$A$11:$ZZ$200,286,FALSE)))</f>
        <v/>
      </c>
      <c r="Y84" s="177" t="str">
        <f>IF(ISERROR(VLOOKUP($A84,parlvotes_lh!$A$11:$ZZ$200,306,FALSE))=TRUE,"",IF(VLOOKUP($A84,parlvotes_lh!$A$11:$ZZ$200,306,FALSE)=0,"",VLOOKUP($A84,parlvotes_lh!$A$11:$ZZ$200,306,FALSE)))</f>
        <v/>
      </c>
      <c r="Z84" s="177" t="str">
        <f>IF(ISERROR(VLOOKUP($A84,parlvotes_lh!$A$11:$ZZ$200,326,FALSE))=TRUE,"",IF(VLOOKUP($A84,parlvotes_lh!$A$11:$ZZ$200,326,FALSE)=0,"",VLOOKUP($A84,parlvotes_lh!$A$11:$ZZ$200,326,FALSE)))</f>
        <v/>
      </c>
      <c r="AA84" s="177" t="str">
        <f>IF(ISERROR(VLOOKUP($A84,parlvotes_lh!$A$11:$ZZ$200,346,FALSE))=TRUE,"",IF(VLOOKUP($A84,parlvotes_lh!$A$11:$ZZ$200,346,FALSE)=0,"",VLOOKUP($A84,parlvotes_lh!$A$11:$ZZ$200,346,FALSE)))</f>
        <v/>
      </c>
      <c r="AB84" s="177" t="str">
        <f>IF(ISERROR(VLOOKUP($A84,parlvotes_lh!$A$11:$ZZ$200,366,FALSE))=TRUE,"",IF(VLOOKUP($A84,parlvotes_lh!$A$11:$ZZ$200,366,FALSE)=0,"",VLOOKUP($A84,parlvotes_lh!$A$11:$ZZ$200,366,FALSE)))</f>
        <v/>
      </c>
      <c r="AC84" s="177" t="str">
        <f>IF(ISERROR(VLOOKUP($A84,parlvotes_lh!$A$11:$ZZ$200,386,FALSE))=TRUE,"",IF(VLOOKUP($A84,parlvotes_lh!$A$11:$ZZ$200,386,FALSE)=0,"",VLOOKUP($A84,parlvotes_lh!$A$11:$ZZ$200,386,FALSE)))</f>
        <v/>
      </c>
    </row>
    <row r="85" spans="1:29" ht="13.5" customHeight="1" x14ac:dyDescent="0.25">
      <c r="A85" s="171" t="str">
        <f>IF(info_parties!A85="","",info_parties!A85)</f>
        <v/>
      </c>
      <c r="B85" s="99" t="str">
        <f>IF(A85="","",MID(info_weblinks!$C$3,32,3))</f>
        <v/>
      </c>
      <c r="C85" s="99" t="str">
        <f>IF(info_parties!G85="","",info_parties!G85)</f>
        <v/>
      </c>
      <c r="D85" s="99" t="str">
        <f>IF(info_parties!K85="","",info_parties!K85)</f>
        <v/>
      </c>
      <c r="E85" s="99" t="str">
        <f>IF(info_parties!H85="","",info_parties!H85)</f>
        <v/>
      </c>
      <c r="F85" s="172" t="str">
        <f t="shared" si="4"/>
        <v/>
      </c>
      <c r="G85" s="173" t="str">
        <f t="shared" si="5"/>
        <v/>
      </c>
      <c r="H85" s="174" t="str">
        <f t="shared" si="6"/>
        <v/>
      </c>
      <c r="I85" s="175" t="str">
        <f t="shared" si="7"/>
        <v/>
      </c>
      <c r="J85" s="176" t="str">
        <f>IF(ISERROR(VLOOKUP($A85,parlvotes_lh!$A$11:$ZZ$200,6,FALSE))=TRUE,"",IF(VLOOKUP($A85,parlvotes_lh!$A$11:$ZZ$200,6,FALSE)=0,"",VLOOKUP($A85,parlvotes_lh!$A$11:$ZZ$200,6,FALSE)))</f>
        <v/>
      </c>
      <c r="K85" s="176" t="str">
        <f>IF(ISERROR(VLOOKUP($A85,parlvotes_lh!$A$11:$ZZ$200,26,FALSE))=TRUE,"",IF(VLOOKUP($A85,parlvotes_lh!$A$11:$ZZ$200,26,FALSE)=0,"",VLOOKUP($A85,parlvotes_lh!$A$11:$ZZ$200,26,FALSE)))</f>
        <v/>
      </c>
      <c r="L85" s="176" t="str">
        <f>IF(ISERROR(VLOOKUP($A85,parlvotes_lh!$A$11:$ZZ$200,46,FALSE))=TRUE,"",IF(VLOOKUP($A85,parlvotes_lh!$A$11:$ZZ$200,46,FALSE)=0,"",VLOOKUP($A85,parlvotes_lh!$A$11:$ZZ$200,46,FALSE)))</f>
        <v/>
      </c>
      <c r="M85" s="176" t="str">
        <f>IF(ISERROR(VLOOKUP($A85,parlvotes_lh!$A$11:$ZZ$200,66,FALSE))=TRUE,"",IF(VLOOKUP($A85,parlvotes_lh!$A$11:$ZZ$200,66,FALSE)=0,"",VLOOKUP($A85,parlvotes_lh!$A$11:$ZZ$200,66,FALSE)))</f>
        <v/>
      </c>
      <c r="N85" s="176" t="str">
        <f>IF(ISERROR(VLOOKUP($A85,parlvotes_lh!$A$11:$ZZ$200,86,FALSE))=TRUE,"",IF(VLOOKUP($A85,parlvotes_lh!$A$11:$ZZ$200,86,FALSE)=0,"",VLOOKUP($A85,parlvotes_lh!$A$11:$ZZ$200,86,FALSE)))</f>
        <v/>
      </c>
      <c r="O85" s="176" t="str">
        <f>IF(ISERROR(VLOOKUP($A85,parlvotes_lh!$A$11:$ZZ$200,106,FALSE))=TRUE,"",IF(VLOOKUP($A85,parlvotes_lh!$A$11:$ZZ$200,106,FALSE)=0,"",VLOOKUP($A85,parlvotes_lh!$A$11:$ZZ$200,106,FALSE)))</f>
        <v/>
      </c>
      <c r="P85" s="176" t="str">
        <f>IF(ISERROR(VLOOKUP($A85,parlvotes_lh!$A$11:$ZZ$200,126,FALSE))=TRUE,"",IF(VLOOKUP($A85,parlvotes_lh!$A$11:$ZZ$200,126,FALSE)=0,"",VLOOKUP($A85,parlvotes_lh!$A$11:$ZZ$200,126,FALSE)))</f>
        <v/>
      </c>
      <c r="Q85" s="177" t="str">
        <f>IF(ISERROR(VLOOKUP($A85,parlvotes_lh!$A$11:$ZZ$200,146,FALSE))=TRUE,"",IF(VLOOKUP($A85,parlvotes_lh!$A$11:$ZZ$200,146,FALSE)=0,"",VLOOKUP($A85,parlvotes_lh!$A$11:$ZZ$200,146,FALSE)))</f>
        <v/>
      </c>
      <c r="R85" s="177" t="str">
        <f>IF(ISERROR(VLOOKUP($A85,parlvotes_lh!$A$11:$ZZ$200,166,FALSE))=TRUE,"",IF(VLOOKUP($A85,parlvotes_lh!$A$11:$ZZ$200,166,FALSE)=0,"",VLOOKUP($A85,parlvotes_lh!$A$11:$ZZ$200,166,FALSE)))</f>
        <v/>
      </c>
      <c r="S85" s="177" t="str">
        <f>IF(ISERROR(VLOOKUP($A85,parlvotes_lh!$A$11:$ZZ$200,186,FALSE))=TRUE,"",IF(VLOOKUP($A85,parlvotes_lh!$A$11:$ZZ$200,186,FALSE)=0,"",VLOOKUP($A85,parlvotes_lh!$A$11:$ZZ$200,186,FALSE)))</f>
        <v/>
      </c>
      <c r="T85" s="177" t="str">
        <f>IF(ISERROR(VLOOKUP($A85,parlvotes_lh!$A$11:$ZZ$200,206,FALSE))=TRUE,"",IF(VLOOKUP($A85,parlvotes_lh!$A$11:$ZZ$200,206,FALSE)=0,"",VLOOKUP($A85,parlvotes_lh!$A$11:$ZZ$200,206,FALSE)))</f>
        <v/>
      </c>
      <c r="U85" s="177" t="str">
        <f>IF(ISERROR(VLOOKUP($A85,parlvotes_lh!$A$11:$ZZ$200,226,FALSE))=TRUE,"",IF(VLOOKUP($A85,parlvotes_lh!$A$11:$ZZ$200,226,FALSE)=0,"",VLOOKUP($A85,parlvotes_lh!$A$11:$ZZ$200,226,FALSE)))</f>
        <v/>
      </c>
      <c r="V85" s="177" t="str">
        <f>IF(ISERROR(VLOOKUP($A85,parlvotes_lh!$A$11:$ZZ$200,246,FALSE))=TRUE,"",IF(VLOOKUP($A85,parlvotes_lh!$A$11:$ZZ$200,246,FALSE)=0,"",VLOOKUP($A85,parlvotes_lh!$A$11:$ZZ$200,246,FALSE)))</f>
        <v/>
      </c>
      <c r="W85" s="177" t="str">
        <f>IF(ISERROR(VLOOKUP($A85,parlvotes_lh!$A$11:$ZZ$200,266,FALSE))=TRUE,"",IF(VLOOKUP($A85,parlvotes_lh!$A$11:$ZZ$200,266,FALSE)=0,"",VLOOKUP($A85,parlvotes_lh!$A$11:$ZZ$200,266,FALSE)))</f>
        <v/>
      </c>
      <c r="X85" s="177" t="str">
        <f>IF(ISERROR(VLOOKUP($A85,parlvotes_lh!$A$11:$ZZ$200,286,FALSE))=TRUE,"",IF(VLOOKUP($A85,parlvotes_lh!$A$11:$ZZ$200,286,FALSE)=0,"",VLOOKUP($A85,parlvotes_lh!$A$11:$ZZ$200,286,FALSE)))</f>
        <v/>
      </c>
      <c r="Y85" s="177" t="str">
        <f>IF(ISERROR(VLOOKUP($A85,parlvotes_lh!$A$11:$ZZ$200,306,FALSE))=TRUE,"",IF(VLOOKUP($A85,parlvotes_lh!$A$11:$ZZ$200,306,FALSE)=0,"",VLOOKUP($A85,parlvotes_lh!$A$11:$ZZ$200,306,FALSE)))</f>
        <v/>
      </c>
      <c r="Z85" s="177" t="str">
        <f>IF(ISERROR(VLOOKUP($A85,parlvotes_lh!$A$11:$ZZ$200,326,FALSE))=TRUE,"",IF(VLOOKUP($A85,parlvotes_lh!$A$11:$ZZ$200,326,FALSE)=0,"",VLOOKUP($A85,parlvotes_lh!$A$11:$ZZ$200,326,FALSE)))</f>
        <v/>
      </c>
      <c r="AA85" s="177" t="str">
        <f>IF(ISERROR(VLOOKUP($A85,parlvotes_lh!$A$11:$ZZ$200,346,FALSE))=TRUE,"",IF(VLOOKUP($A85,parlvotes_lh!$A$11:$ZZ$200,346,FALSE)=0,"",VLOOKUP($A85,parlvotes_lh!$A$11:$ZZ$200,346,FALSE)))</f>
        <v/>
      </c>
      <c r="AB85" s="177" t="str">
        <f>IF(ISERROR(VLOOKUP($A85,parlvotes_lh!$A$11:$ZZ$200,366,FALSE))=TRUE,"",IF(VLOOKUP($A85,parlvotes_lh!$A$11:$ZZ$200,366,FALSE)=0,"",VLOOKUP($A85,parlvotes_lh!$A$11:$ZZ$200,366,FALSE)))</f>
        <v/>
      </c>
      <c r="AC85" s="177" t="str">
        <f>IF(ISERROR(VLOOKUP($A85,parlvotes_lh!$A$11:$ZZ$200,386,FALSE))=TRUE,"",IF(VLOOKUP($A85,parlvotes_lh!$A$11:$ZZ$200,386,FALSE)=0,"",VLOOKUP($A85,parlvotes_lh!$A$11:$ZZ$200,386,FALSE)))</f>
        <v/>
      </c>
    </row>
    <row r="86" spans="1:29" ht="13.5" customHeight="1" x14ac:dyDescent="0.25">
      <c r="A86" s="171" t="str">
        <f>IF(info_parties!A86="","",info_parties!A86)</f>
        <v/>
      </c>
      <c r="B86" s="99" t="str">
        <f>IF(A86="","",MID(info_weblinks!$C$3,32,3))</f>
        <v/>
      </c>
      <c r="C86" s="99" t="str">
        <f>IF(info_parties!G86="","",info_parties!G86)</f>
        <v/>
      </c>
      <c r="D86" s="99" t="str">
        <f>IF(info_parties!K86="","",info_parties!K86)</f>
        <v/>
      </c>
      <c r="E86" s="99" t="str">
        <f>IF(info_parties!H86="","",info_parties!H86)</f>
        <v/>
      </c>
      <c r="F86" s="172" t="str">
        <f t="shared" si="4"/>
        <v/>
      </c>
      <c r="G86" s="173" t="str">
        <f t="shared" si="5"/>
        <v/>
      </c>
      <c r="H86" s="174" t="str">
        <f t="shared" si="6"/>
        <v/>
      </c>
      <c r="I86" s="175" t="str">
        <f t="shared" si="7"/>
        <v/>
      </c>
      <c r="J86" s="176" t="str">
        <f>IF(ISERROR(VLOOKUP($A86,parlvotes_lh!$A$11:$ZZ$200,6,FALSE))=TRUE,"",IF(VLOOKUP($A86,parlvotes_lh!$A$11:$ZZ$200,6,FALSE)=0,"",VLOOKUP($A86,parlvotes_lh!$A$11:$ZZ$200,6,FALSE)))</f>
        <v/>
      </c>
      <c r="K86" s="176" t="str">
        <f>IF(ISERROR(VLOOKUP($A86,parlvotes_lh!$A$11:$ZZ$200,26,FALSE))=TRUE,"",IF(VLOOKUP($A86,parlvotes_lh!$A$11:$ZZ$200,26,FALSE)=0,"",VLOOKUP($A86,parlvotes_lh!$A$11:$ZZ$200,26,FALSE)))</f>
        <v/>
      </c>
      <c r="L86" s="176" t="str">
        <f>IF(ISERROR(VLOOKUP($A86,parlvotes_lh!$A$11:$ZZ$200,46,FALSE))=TRUE,"",IF(VLOOKUP($A86,parlvotes_lh!$A$11:$ZZ$200,46,FALSE)=0,"",VLOOKUP($A86,parlvotes_lh!$A$11:$ZZ$200,46,FALSE)))</f>
        <v/>
      </c>
      <c r="M86" s="176" t="str">
        <f>IF(ISERROR(VLOOKUP($A86,parlvotes_lh!$A$11:$ZZ$200,66,FALSE))=TRUE,"",IF(VLOOKUP($A86,parlvotes_lh!$A$11:$ZZ$200,66,FALSE)=0,"",VLOOKUP($A86,parlvotes_lh!$A$11:$ZZ$200,66,FALSE)))</f>
        <v/>
      </c>
      <c r="N86" s="176" t="str">
        <f>IF(ISERROR(VLOOKUP($A86,parlvotes_lh!$A$11:$ZZ$200,86,FALSE))=TRUE,"",IF(VLOOKUP($A86,parlvotes_lh!$A$11:$ZZ$200,86,FALSE)=0,"",VLOOKUP($A86,parlvotes_lh!$A$11:$ZZ$200,86,FALSE)))</f>
        <v/>
      </c>
      <c r="O86" s="176" t="str">
        <f>IF(ISERROR(VLOOKUP($A86,parlvotes_lh!$A$11:$ZZ$200,106,FALSE))=TRUE,"",IF(VLOOKUP($A86,parlvotes_lh!$A$11:$ZZ$200,106,FALSE)=0,"",VLOOKUP($A86,parlvotes_lh!$A$11:$ZZ$200,106,FALSE)))</f>
        <v/>
      </c>
      <c r="P86" s="176" t="str">
        <f>IF(ISERROR(VLOOKUP($A86,parlvotes_lh!$A$11:$ZZ$200,126,FALSE))=TRUE,"",IF(VLOOKUP($A86,parlvotes_lh!$A$11:$ZZ$200,126,FALSE)=0,"",VLOOKUP($A86,parlvotes_lh!$A$11:$ZZ$200,126,FALSE)))</f>
        <v/>
      </c>
      <c r="Q86" s="177" t="str">
        <f>IF(ISERROR(VLOOKUP($A86,parlvotes_lh!$A$11:$ZZ$200,146,FALSE))=TRUE,"",IF(VLOOKUP($A86,parlvotes_lh!$A$11:$ZZ$200,146,FALSE)=0,"",VLOOKUP($A86,parlvotes_lh!$A$11:$ZZ$200,146,FALSE)))</f>
        <v/>
      </c>
      <c r="R86" s="177" t="str">
        <f>IF(ISERROR(VLOOKUP($A86,parlvotes_lh!$A$11:$ZZ$200,166,FALSE))=TRUE,"",IF(VLOOKUP($A86,parlvotes_lh!$A$11:$ZZ$200,166,FALSE)=0,"",VLOOKUP($A86,parlvotes_lh!$A$11:$ZZ$200,166,FALSE)))</f>
        <v/>
      </c>
      <c r="S86" s="177" t="str">
        <f>IF(ISERROR(VLOOKUP($A86,parlvotes_lh!$A$11:$ZZ$200,186,FALSE))=TRUE,"",IF(VLOOKUP($A86,parlvotes_lh!$A$11:$ZZ$200,186,FALSE)=0,"",VLOOKUP($A86,parlvotes_lh!$A$11:$ZZ$200,186,FALSE)))</f>
        <v/>
      </c>
      <c r="T86" s="177" t="str">
        <f>IF(ISERROR(VLOOKUP($A86,parlvotes_lh!$A$11:$ZZ$200,206,FALSE))=TRUE,"",IF(VLOOKUP($A86,parlvotes_lh!$A$11:$ZZ$200,206,FALSE)=0,"",VLOOKUP($A86,parlvotes_lh!$A$11:$ZZ$200,206,FALSE)))</f>
        <v/>
      </c>
      <c r="U86" s="177" t="str">
        <f>IF(ISERROR(VLOOKUP($A86,parlvotes_lh!$A$11:$ZZ$200,226,FALSE))=TRUE,"",IF(VLOOKUP($A86,parlvotes_lh!$A$11:$ZZ$200,226,FALSE)=0,"",VLOOKUP($A86,parlvotes_lh!$A$11:$ZZ$200,226,FALSE)))</f>
        <v/>
      </c>
      <c r="V86" s="177" t="str">
        <f>IF(ISERROR(VLOOKUP($A86,parlvotes_lh!$A$11:$ZZ$200,246,FALSE))=TRUE,"",IF(VLOOKUP($A86,parlvotes_lh!$A$11:$ZZ$200,246,FALSE)=0,"",VLOOKUP($A86,parlvotes_lh!$A$11:$ZZ$200,246,FALSE)))</f>
        <v/>
      </c>
      <c r="W86" s="177" t="str">
        <f>IF(ISERROR(VLOOKUP($A86,parlvotes_lh!$A$11:$ZZ$200,266,FALSE))=TRUE,"",IF(VLOOKUP($A86,parlvotes_lh!$A$11:$ZZ$200,266,FALSE)=0,"",VLOOKUP($A86,parlvotes_lh!$A$11:$ZZ$200,266,FALSE)))</f>
        <v/>
      </c>
      <c r="X86" s="177" t="str">
        <f>IF(ISERROR(VLOOKUP($A86,parlvotes_lh!$A$11:$ZZ$200,286,FALSE))=TRUE,"",IF(VLOOKUP($A86,parlvotes_lh!$A$11:$ZZ$200,286,FALSE)=0,"",VLOOKUP($A86,parlvotes_lh!$A$11:$ZZ$200,286,FALSE)))</f>
        <v/>
      </c>
      <c r="Y86" s="177" t="str">
        <f>IF(ISERROR(VLOOKUP($A86,parlvotes_lh!$A$11:$ZZ$200,306,FALSE))=TRUE,"",IF(VLOOKUP($A86,parlvotes_lh!$A$11:$ZZ$200,306,FALSE)=0,"",VLOOKUP($A86,parlvotes_lh!$A$11:$ZZ$200,306,FALSE)))</f>
        <v/>
      </c>
      <c r="Z86" s="177" t="str">
        <f>IF(ISERROR(VLOOKUP($A86,parlvotes_lh!$A$11:$ZZ$200,326,FALSE))=TRUE,"",IF(VLOOKUP($A86,parlvotes_lh!$A$11:$ZZ$200,326,FALSE)=0,"",VLOOKUP($A86,parlvotes_lh!$A$11:$ZZ$200,326,FALSE)))</f>
        <v/>
      </c>
      <c r="AA86" s="177" t="str">
        <f>IF(ISERROR(VLOOKUP($A86,parlvotes_lh!$A$11:$ZZ$200,346,FALSE))=TRUE,"",IF(VLOOKUP($A86,parlvotes_lh!$A$11:$ZZ$200,346,FALSE)=0,"",VLOOKUP($A86,parlvotes_lh!$A$11:$ZZ$200,346,FALSE)))</f>
        <v/>
      </c>
      <c r="AB86" s="177" t="str">
        <f>IF(ISERROR(VLOOKUP($A86,parlvotes_lh!$A$11:$ZZ$200,366,FALSE))=TRUE,"",IF(VLOOKUP($A86,parlvotes_lh!$A$11:$ZZ$200,366,FALSE)=0,"",VLOOKUP($A86,parlvotes_lh!$A$11:$ZZ$200,366,FALSE)))</f>
        <v/>
      </c>
      <c r="AC86" s="177" t="str">
        <f>IF(ISERROR(VLOOKUP($A86,parlvotes_lh!$A$11:$ZZ$200,386,FALSE))=TRUE,"",IF(VLOOKUP($A86,parlvotes_lh!$A$11:$ZZ$200,386,FALSE)=0,"",VLOOKUP($A86,parlvotes_lh!$A$11:$ZZ$200,386,FALSE)))</f>
        <v/>
      </c>
    </row>
    <row r="87" spans="1:29" ht="13.5" customHeight="1" x14ac:dyDescent="0.25">
      <c r="A87" s="171" t="str">
        <f>IF(info_parties!A87="","",info_parties!A87)</f>
        <v/>
      </c>
      <c r="B87" s="99" t="str">
        <f>IF(A87="","",MID(info_weblinks!$C$3,32,3))</f>
        <v/>
      </c>
      <c r="C87" s="99" t="str">
        <f>IF(info_parties!G87="","",info_parties!G87)</f>
        <v/>
      </c>
      <c r="D87" s="99" t="str">
        <f>IF(info_parties!K87="","",info_parties!K87)</f>
        <v/>
      </c>
      <c r="E87" s="99" t="str">
        <f>IF(info_parties!H87="","",info_parties!H87)</f>
        <v/>
      </c>
      <c r="F87" s="172" t="str">
        <f t="shared" si="4"/>
        <v/>
      </c>
      <c r="G87" s="173" t="str">
        <f t="shared" si="5"/>
        <v/>
      </c>
      <c r="H87" s="174" t="str">
        <f t="shared" si="6"/>
        <v/>
      </c>
      <c r="I87" s="175" t="str">
        <f t="shared" si="7"/>
        <v/>
      </c>
      <c r="J87" s="176" t="str">
        <f>IF(ISERROR(VLOOKUP($A87,parlvotes_lh!$A$11:$ZZ$200,6,FALSE))=TRUE,"",IF(VLOOKUP($A87,parlvotes_lh!$A$11:$ZZ$200,6,FALSE)=0,"",VLOOKUP($A87,parlvotes_lh!$A$11:$ZZ$200,6,FALSE)))</f>
        <v/>
      </c>
      <c r="K87" s="176" t="str">
        <f>IF(ISERROR(VLOOKUP($A87,parlvotes_lh!$A$11:$ZZ$200,26,FALSE))=TRUE,"",IF(VLOOKUP($A87,parlvotes_lh!$A$11:$ZZ$200,26,FALSE)=0,"",VLOOKUP($A87,parlvotes_lh!$A$11:$ZZ$200,26,FALSE)))</f>
        <v/>
      </c>
      <c r="L87" s="176" t="str">
        <f>IF(ISERROR(VLOOKUP($A87,parlvotes_lh!$A$11:$ZZ$200,46,FALSE))=TRUE,"",IF(VLOOKUP($A87,parlvotes_lh!$A$11:$ZZ$200,46,FALSE)=0,"",VLOOKUP($A87,parlvotes_lh!$A$11:$ZZ$200,46,FALSE)))</f>
        <v/>
      </c>
      <c r="M87" s="176" t="str">
        <f>IF(ISERROR(VLOOKUP($A87,parlvotes_lh!$A$11:$ZZ$200,66,FALSE))=TRUE,"",IF(VLOOKUP($A87,parlvotes_lh!$A$11:$ZZ$200,66,FALSE)=0,"",VLOOKUP($A87,parlvotes_lh!$A$11:$ZZ$200,66,FALSE)))</f>
        <v/>
      </c>
      <c r="N87" s="176" t="str">
        <f>IF(ISERROR(VLOOKUP($A87,parlvotes_lh!$A$11:$ZZ$200,86,FALSE))=TRUE,"",IF(VLOOKUP($A87,parlvotes_lh!$A$11:$ZZ$200,86,FALSE)=0,"",VLOOKUP($A87,parlvotes_lh!$A$11:$ZZ$200,86,FALSE)))</f>
        <v/>
      </c>
      <c r="O87" s="176" t="str">
        <f>IF(ISERROR(VLOOKUP($A87,parlvotes_lh!$A$11:$ZZ$200,106,FALSE))=TRUE,"",IF(VLOOKUP($A87,parlvotes_lh!$A$11:$ZZ$200,106,FALSE)=0,"",VLOOKUP($A87,parlvotes_lh!$A$11:$ZZ$200,106,FALSE)))</f>
        <v/>
      </c>
      <c r="P87" s="176" t="str">
        <f>IF(ISERROR(VLOOKUP($A87,parlvotes_lh!$A$11:$ZZ$200,126,FALSE))=TRUE,"",IF(VLOOKUP($A87,parlvotes_lh!$A$11:$ZZ$200,126,FALSE)=0,"",VLOOKUP($A87,parlvotes_lh!$A$11:$ZZ$200,126,FALSE)))</f>
        <v/>
      </c>
      <c r="Q87" s="177" t="str">
        <f>IF(ISERROR(VLOOKUP($A87,parlvotes_lh!$A$11:$ZZ$200,146,FALSE))=TRUE,"",IF(VLOOKUP($A87,parlvotes_lh!$A$11:$ZZ$200,146,FALSE)=0,"",VLOOKUP($A87,parlvotes_lh!$A$11:$ZZ$200,146,FALSE)))</f>
        <v/>
      </c>
      <c r="R87" s="177" t="str">
        <f>IF(ISERROR(VLOOKUP($A87,parlvotes_lh!$A$11:$ZZ$200,166,FALSE))=TRUE,"",IF(VLOOKUP($A87,parlvotes_lh!$A$11:$ZZ$200,166,FALSE)=0,"",VLOOKUP($A87,parlvotes_lh!$A$11:$ZZ$200,166,FALSE)))</f>
        <v/>
      </c>
      <c r="S87" s="177" t="str">
        <f>IF(ISERROR(VLOOKUP($A87,parlvotes_lh!$A$11:$ZZ$200,186,FALSE))=TRUE,"",IF(VLOOKUP($A87,parlvotes_lh!$A$11:$ZZ$200,186,FALSE)=0,"",VLOOKUP($A87,parlvotes_lh!$A$11:$ZZ$200,186,FALSE)))</f>
        <v/>
      </c>
      <c r="T87" s="177" t="str">
        <f>IF(ISERROR(VLOOKUP($A87,parlvotes_lh!$A$11:$ZZ$200,206,FALSE))=TRUE,"",IF(VLOOKUP($A87,parlvotes_lh!$A$11:$ZZ$200,206,FALSE)=0,"",VLOOKUP($A87,parlvotes_lh!$A$11:$ZZ$200,206,FALSE)))</f>
        <v/>
      </c>
      <c r="U87" s="177" t="str">
        <f>IF(ISERROR(VLOOKUP($A87,parlvotes_lh!$A$11:$ZZ$200,226,FALSE))=TRUE,"",IF(VLOOKUP($A87,parlvotes_lh!$A$11:$ZZ$200,226,FALSE)=0,"",VLOOKUP($A87,parlvotes_lh!$A$11:$ZZ$200,226,FALSE)))</f>
        <v/>
      </c>
      <c r="V87" s="177" t="str">
        <f>IF(ISERROR(VLOOKUP($A87,parlvotes_lh!$A$11:$ZZ$200,246,FALSE))=TRUE,"",IF(VLOOKUP($A87,parlvotes_lh!$A$11:$ZZ$200,246,FALSE)=0,"",VLOOKUP($A87,parlvotes_lh!$A$11:$ZZ$200,246,FALSE)))</f>
        <v/>
      </c>
      <c r="W87" s="177" t="str">
        <f>IF(ISERROR(VLOOKUP($A87,parlvotes_lh!$A$11:$ZZ$200,266,FALSE))=TRUE,"",IF(VLOOKUP($A87,parlvotes_lh!$A$11:$ZZ$200,266,FALSE)=0,"",VLOOKUP($A87,parlvotes_lh!$A$11:$ZZ$200,266,FALSE)))</f>
        <v/>
      </c>
      <c r="X87" s="177" t="str">
        <f>IF(ISERROR(VLOOKUP($A87,parlvotes_lh!$A$11:$ZZ$200,286,FALSE))=TRUE,"",IF(VLOOKUP($A87,parlvotes_lh!$A$11:$ZZ$200,286,FALSE)=0,"",VLOOKUP($A87,parlvotes_lh!$A$11:$ZZ$200,286,FALSE)))</f>
        <v/>
      </c>
      <c r="Y87" s="177" t="str">
        <f>IF(ISERROR(VLOOKUP($A87,parlvotes_lh!$A$11:$ZZ$200,306,FALSE))=TRUE,"",IF(VLOOKUP($A87,parlvotes_lh!$A$11:$ZZ$200,306,FALSE)=0,"",VLOOKUP($A87,parlvotes_lh!$A$11:$ZZ$200,306,FALSE)))</f>
        <v/>
      </c>
      <c r="Z87" s="177" t="str">
        <f>IF(ISERROR(VLOOKUP($A87,parlvotes_lh!$A$11:$ZZ$200,326,FALSE))=TRUE,"",IF(VLOOKUP($A87,parlvotes_lh!$A$11:$ZZ$200,326,FALSE)=0,"",VLOOKUP($A87,parlvotes_lh!$A$11:$ZZ$200,326,FALSE)))</f>
        <v/>
      </c>
      <c r="AA87" s="177" t="str">
        <f>IF(ISERROR(VLOOKUP($A87,parlvotes_lh!$A$11:$ZZ$200,346,FALSE))=TRUE,"",IF(VLOOKUP($A87,parlvotes_lh!$A$11:$ZZ$200,346,FALSE)=0,"",VLOOKUP($A87,parlvotes_lh!$A$11:$ZZ$200,346,FALSE)))</f>
        <v/>
      </c>
      <c r="AB87" s="177" t="str">
        <f>IF(ISERROR(VLOOKUP($A87,parlvotes_lh!$A$11:$ZZ$200,366,FALSE))=TRUE,"",IF(VLOOKUP($A87,parlvotes_lh!$A$11:$ZZ$200,366,FALSE)=0,"",VLOOKUP($A87,parlvotes_lh!$A$11:$ZZ$200,366,FALSE)))</f>
        <v/>
      </c>
      <c r="AC87" s="177" t="str">
        <f>IF(ISERROR(VLOOKUP($A87,parlvotes_lh!$A$11:$ZZ$200,386,FALSE))=TRUE,"",IF(VLOOKUP($A87,parlvotes_lh!$A$11:$ZZ$200,386,FALSE)=0,"",VLOOKUP($A87,parlvotes_lh!$A$11:$ZZ$200,386,FALSE)))</f>
        <v/>
      </c>
    </row>
    <row r="88" spans="1:29" ht="13.5" customHeight="1" x14ac:dyDescent="0.25">
      <c r="A88" s="171" t="str">
        <f>IF(info_parties!A88="","",info_parties!A88)</f>
        <v/>
      </c>
      <c r="B88" s="99" t="str">
        <f>IF(A88="","",MID(info_weblinks!$C$3,32,3))</f>
        <v/>
      </c>
      <c r="C88" s="99" t="str">
        <f>IF(info_parties!G88="","",info_parties!G88)</f>
        <v/>
      </c>
      <c r="D88" s="99" t="str">
        <f>IF(info_parties!K88="","",info_parties!K88)</f>
        <v/>
      </c>
      <c r="E88" s="99" t="str">
        <f>IF(info_parties!H88="","",info_parties!H88)</f>
        <v/>
      </c>
      <c r="F88" s="172" t="str">
        <f t="shared" si="4"/>
        <v/>
      </c>
      <c r="G88" s="173" t="str">
        <f t="shared" si="5"/>
        <v/>
      </c>
      <c r="H88" s="174" t="str">
        <f t="shared" si="6"/>
        <v/>
      </c>
      <c r="I88" s="175" t="str">
        <f t="shared" si="7"/>
        <v/>
      </c>
      <c r="J88" s="176" t="str">
        <f>IF(ISERROR(VLOOKUP($A88,parlvotes_lh!$A$11:$ZZ$200,6,FALSE))=TRUE,"",IF(VLOOKUP($A88,parlvotes_lh!$A$11:$ZZ$200,6,FALSE)=0,"",VLOOKUP($A88,parlvotes_lh!$A$11:$ZZ$200,6,FALSE)))</f>
        <v/>
      </c>
      <c r="K88" s="176" t="str">
        <f>IF(ISERROR(VLOOKUP($A88,parlvotes_lh!$A$11:$ZZ$200,26,FALSE))=TRUE,"",IF(VLOOKUP($A88,parlvotes_lh!$A$11:$ZZ$200,26,FALSE)=0,"",VLOOKUP($A88,parlvotes_lh!$A$11:$ZZ$200,26,FALSE)))</f>
        <v/>
      </c>
      <c r="L88" s="176" t="str">
        <f>IF(ISERROR(VLOOKUP($A88,parlvotes_lh!$A$11:$ZZ$200,46,FALSE))=TRUE,"",IF(VLOOKUP($A88,parlvotes_lh!$A$11:$ZZ$200,46,FALSE)=0,"",VLOOKUP($A88,parlvotes_lh!$A$11:$ZZ$200,46,FALSE)))</f>
        <v/>
      </c>
      <c r="M88" s="176" t="str">
        <f>IF(ISERROR(VLOOKUP($A88,parlvotes_lh!$A$11:$ZZ$200,66,FALSE))=TRUE,"",IF(VLOOKUP($A88,parlvotes_lh!$A$11:$ZZ$200,66,FALSE)=0,"",VLOOKUP($A88,parlvotes_lh!$A$11:$ZZ$200,66,FALSE)))</f>
        <v/>
      </c>
      <c r="N88" s="176" t="str">
        <f>IF(ISERROR(VLOOKUP($A88,parlvotes_lh!$A$11:$ZZ$200,86,FALSE))=TRUE,"",IF(VLOOKUP($A88,parlvotes_lh!$A$11:$ZZ$200,86,FALSE)=0,"",VLOOKUP($A88,parlvotes_lh!$A$11:$ZZ$200,86,FALSE)))</f>
        <v/>
      </c>
      <c r="O88" s="176" t="str">
        <f>IF(ISERROR(VLOOKUP($A88,parlvotes_lh!$A$11:$ZZ$200,106,FALSE))=TRUE,"",IF(VLOOKUP($A88,parlvotes_lh!$A$11:$ZZ$200,106,FALSE)=0,"",VLOOKUP($A88,parlvotes_lh!$A$11:$ZZ$200,106,FALSE)))</f>
        <v/>
      </c>
      <c r="P88" s="176" t="str">
        <f>IF(ISERROR(VLOOKUP($A88,parlvotes_lh!$A$11:$ZZ$200,126,FALSE))=TRUE,"",IF(VLOOKUP($A88,parlvotes_lh!$A$11:$ZZ$200,126,FALSE)=0,"",VLOOKUP($A88,parlvotes_lh!$A$11:$ZZ$200,126,FALSE)))</f>
        <v/>
      </c>
      <c r="Q88" s="177" t="str">
        <f>IF(ISERROR(VLOOKUP($A88,parlvotes_lh!$A$11:$ZZ$200,146,FALSE))=TRUE,"",IF(VLOOKUP($A88,parlvotes_lh!$A$11:$ZZ$200,146,FALSE)=0,"",VLOOKUP($A88,parlvotes_lh!$A$11:$ZZ$200,146,FALSE)))</f>
        <v/>
      </c>
      <c r="R88" s="177" t="str">
        <f>IF(ISERROR(VLOOKUP($A88,parlvotes_lh!$A$11:$ZZ$200,166,FALSE))=TRUE,"",IF(VLOOKUP($A88,parlvotes_lh!$A$11:$ZZ$200,166,FALSE)=0,"",VLOOKUP($A88,parlvotes_lh!$A$11:$ZZ$200,166,FALSE)))</f>
        <v/>
      </c>
      <c r="S88" s="177" t="str">
        <f>IF(ISERROR(VLOOKUP($A88,parlvotes_lh!$A$11:$ZZ$200,186,FALSE))=TRUE,"",IF(VLOOKUP($A88,parlvotes_lh!$A$11:$ZZ$200,186,FALSE)=0,"",VLOOKUP($A88,parlvotes_lh!$A$11:$ZZ$200,186,FALSE)))</f>
        <v/>
      </c>
      <c r="T88" s="177" t="str">
        <f>IF(ISERROR(VLOOKUP($A88,parlvotes_lh!$A$11:$ZZ$200,206,FALSE))=TRUE,"",IF(VLOOKUP($A88,parlvotes_lh!$A$11:$ZZ$200,206,FALSE)=0,"",VLOOKUP($A88,parlvotes_lh!$A$11:$ZZ$200,206,FALSE)))</f>
        <v/>
      </c>
      <c r="U88" s="177" t="str">
        <f>IF(ISERROR(VLOOKUP($A88,parlvotes_lh!$A$11:$ZZ$200,226,FALSE))=TRUE,"",IF(VLOOKUP($A88,parlvotes_lh!$A$11:$ZZ$200,226,FALSE)=0,"",VLOOKUP($A88,parlvotes_lh!$A$11:$ZZ$200,226,FALSE)))</f>
        <v/>
      </c>
      <c r="V88" s="177" t="str">
        <f>IF(ISERROR(VLOOKUP($A88,parlvotes_lh!$A$11:$ZZ$200,246,FALSE))=TRUE,"",IF(VLOOKUP($A88,parlvotes_lh!$A$11:$ZZ$200,246,FALSE)=0,"",VLOOKUP($A88,parlvotes_lh!$A$11:$ZZ$200,246,FALSE)))</f>
        <v/>
      </c>
      <c r="W88" s="177" t="str">
        <f>IF(ISERROR(VLOOKUP($A88,parlvotes_lh!$A$11:$ZZ$200,266,FALSE))=TRUE,"",IF(VLOOKUP($A88,parlvotes_lh!$A$11:$ZZ$200,266,FALSE)=0,"",VLOOKUP($A88,parlvotes_lh!$A$11:$ZZ$200,266,FALSE)))</f>
        <v/>
      </c>
      <c r="X88" s="177" t="str">
        <f>IF(ISERROR(VLOOKUP($A88,parlvotes_lh!$A$11:$ZZ$200,286,FALSE))=TRUE,"",IF(VLOOKUP($A88,parlvotes_lh!$A$11:$ZZ$200,286,FALSE)=0,"",VLOOKUP($A88,parlvotes_lh!$A$11:$ZZ$200,286,FALSE)))</f>
        <v/>
      </c>
      <c r="Y88" s="177" t="str">
        <f>IF(ISERROR(VLOOKUP($A88,parlvotes_lh!$A$11:$ZZ$200,306,FALSE))=TRUE,"",IF(VLOOKUP($A88,parlvotes_lh!$A$11:$ZZ$200,306,FALSE)=0,"",VLOOKUP($A88,parlvotes_lh!$A$11:$ZZ$200,306,FALSE)))</f>
        <v/>
      </c>
      <c r="Z88" s="177" t="str">
        <f>IF(ISERROR(VLOOKUP($A88,parlvotes_lh!$A$11:$ZZ$200,326,FALSE))=TRUE,"",IF(VLOOKUP($A88,parlvotes_lh!$A$11:$ZZ$200,326,FALSE)=0,"",VLOOKUP($A88,parlvotes_lh!$A$11:$ZZ$200,326,FALSE)))</f>
        <v/>
      </c>
      <c r="AA88" s="177" t="str">
        <f>IF(ISERROR(VLOOKUP($A88,parlvotes_lh!$A$11:$ZZ$200,346,FALSE))=TRUE,"",IF(VLOOKUP($A88,parlvotes_lh!$A$11:$ZZ$200,346,FALSE)=0,"",VLOOKUP($A88,parlvotes_lh!$A$11:$ZZ$200,346,FALSE)))</f>
        <v/>
      </c>
      <c r="AB88" s="177" t="str">
        <f>IF(ISERROR(VLOOKUP($A88,parlvotes_lh!$A$11:$ZZ$200,366,FALSE))=TRUE,"",IF(VLOOKUP($A88,parlvotes_lh!$A$11:$ZZ$200,366,FALSE)=0,"",VLOOKUP($A88,parlvotes_lh!$A$11:$ZZ$200,366,FALSE)))</f>
        <v/>
      </c>
      <c r="AC88" s="177" t="str">
        <f>IF(ISERROR(VLOOKUP($A88,parlvotes_lh!$A$11:$ZZ$200,386,FALSE))=TRUE,"",IF(VLOOKUP($A88,parlvotes_lh!$A$11:$ZZ$200,386,FALSE)=0,"",VLOOKUP($A88,parlvotes_lh!$A$11:$ZZ$200,386,FALSE)))</f>
        <v/>
      </c>
    </row>
    <row r="89" spans="1:29" ht="13.5" customHeight="1" x14ac:dyDescent="0.25">
      <c r="A89" s="171" t="str">
        <f>IF(info_parties!A89="","",info_parties!A89)</f>
        <v/>
      </c>
      <c r="B89" s="99" t="str">
        <f>IF(A89="","",MID(info_weblinks!$C$3,32,3))</f>
        <v/>
      </c>
      <c r="C89" s="99" t="str">
        <f>IF(info_parties!G89="","",info_parties!G89)</f>
        <v/>
      </c>
      <c r="D89" s="99" t="str">
        <f>IF(info_parties!K89="","",info_parties!K89)</f>
        <v/>
      </c>
      <c r="E89" s="99" t="str">
        <f>IF(info_parties!H89="","",info_parties!H89)</f>
        <v/>
      </c>
      <c r="F89" s="172" t="str">
        <f t="shared" si="4"/>
        <v/>
      </c>
      <c r="G89" s="173" t="str">
        <f t="shared" si="5"/>
        <v/>
      </c>
      <c r="H89" s="174" t="str">
        <f t="shared" si="6"/>
        <v/>
      </c>
      <c r="I89" s="175" t="str">
        <f t="shared" si="7"/>
        <v/>
      </c>
      <c r="J89" s="176" t="str">
        <f>IF(ISERROR(VLOOKUP($A89,parlvotes_lh!$A$11:$ZZ$200,6,FALSE))=TRUE,"",IF(VLOOKUP($A89,parlvotes_lh!$A$11:$ZZ$200,6,FALSE)=0,"",VLOOKUP($A89,parlvotes_lh!$A$11:$ZZ$200,6,FALSE)))</f>
        <v/>
      </c>
      <c r="K89" s="176" t="str">
        <f>IF(ISERROR(VLOOKUP($A89,parlvotes_lh!$A$11:$ZZ$200,26,FALSE))=TRUE,"",IF(VLOOKUP($A89,parlvotes_lh!$A$11:$ZZ$200,26,FALSE)=0,"",VLOOKUP($A89,parlvotes_lh!$A$11:$ZZ$200,26,FALSE)))</f>
        <v/>
      </c>
      <c r="L89" s="176" t="str">
        <f>IF(ISERROR(VLOOKUP($A89,parlvotes_lh!$A$11:$ZZ$200,46,FALSE))=TRUE,"",IF(VLOOKUP($A89,parlvotes_lh!$A$11:$ZZ$200,46,FALSE)=0,"",VLOOKUP($A89,parlvotes_lh!$A$11:$ZZ$200,46,FALSE)))</f>
        <v/>
      </c>
      <c r="M89" s="176" t="str">
        <f>IF(ISERROR(VLOOKUP($A89,parlvotes_lh!$A$11:$ZZ$200,66,FALSE))=TRUE,"",IF(VLOOKUP($A89,parlvotes_lh!$A$11:$ZZ$200,66,FALSE)=0,"",VLOOKUP($A89,parlvotes_lh!$A$11:$ZZ$200,66,FALSE)))</f>
        <v/>
      </c>
      <c r="N89" s="176" t="str">
        <f>IF(ISERROR(VLOOKUP($A89,parlvotes_lh!$A$11:$ZZ$200,86,FALSE))=TRUE,"",IF(VLOOKUP($A89,parlvotes_lh!$A$11:$ZZ$200,86,FALSE)=0,"",VLOOKUP($A89,parlvotes_lh!$A$11:$ZZ$200,86,FALSE)))</f>
        <v/>
      </c>
      <c r="O89" s="176" t="str">
        <f>IF(ISERROR(VLOOKUP($A89,parlvotes_lh!$A$11:$ZZ$200,106,FALSE))=TRUE,"",IF(VLOOKUP($A89,parlvotes_lh!$A$11:$ZZ$200,106,FALSE)=0,"",VLOOKUP($A89,parlvotes_lh!$A$11:$ZZ$200,106,FALSE)))</f>
        <v/>
      </c>
      <c r="P89" s="176" t="str">
        <f>IF(ISERROR(VLOOKUP($A89,parlvotes_lh!$A$11:$ZZ$200,126,FALSE))=TRUE,"",IF(VLOOKUP($A89,parlvotes_lh!$A$11:$ZZ$200,126,FALSE)=0,"",VLOOKUP($A89,parlvotes_lh!$A$11:$ZZ$200,126,FALSE)))</f>
        <v/>
      </c>
      <c r="Q89" s="177" t="str">
        <f>IF(ISERROR(VLOOKUP($A89,parlvotes_lh!$A$11:$ZZ$200,146,FALSE))=TRUE,"",IF(VLOOKUP($A89,parlvotes_lh!$A$11:$ZZ$200,146,FALSE)=0,"",VLOOKUP($A89,parlvotes_lh!$A$11:$ZZ$200,146,FALSE)))</f>
        <v/>
      </c>
      <c r="R89" s="177" t="str">
        <f>IF(ISERROR(VLOOKUP($A89,parlvotes_lh!$A$11:$ZZ$200,166,FALSE))=TRUE,"",IF(VLOOKUP($A89,parlvotes_lh!$A$11:$ZZ$200,166,FALSE)=0,"",VLOOKUP($A89,parlvotes_lh!$A$11:$ZZ$200,166,FALSE)))</f>
        <v/>
      </c>
      <c r="S89" s="177" t="str">
        <f>IF(ISERROR(VLOOKUP($A89,parlvotes_lh!$A$11:$ZZ$200,186,FALSE))=TRUE,"",IF(VLOOKUP($A89,parlvotes_lh!$A$11:$ZZ$200,186,FALSE)=0,"",VLOOKUP($A89,parlvotes_lh!$A$11:$ZZ$200,186,FALSE)))</f>
        <v/>
      </c>
      <c r="T89" s="177" t="str">
        <f>IF(ISERROR(VLOOKUP($A89,parlvotes_lh!$A$11:$ZZ$200,206,FALSE))=TRUE,"",IF(VLOOKUP($A89,parlvotes_lh!$A$11:$ZZ$200,206,FALSE)=0,"",VLOOKUP($A89,parlvotes_lh!$A$11:$ZZ$200,206,FALSE)))</f>
        <v/>
      </c>
      <c r="U89" s="177" t="str">
        <f>IF(ISERROR(VLOOKUP($A89,parlvotes_lh!$A$11:$ZZ$200,226,FALSE))=TRUE,"",IF(VLOOKUP($A89,parlvotes_lh!$A$11:$ZZ$200,226,FALSE)=0,"",VLOOKUP($A89,parlvotes_lh!$A$11:$ZZ$200,226,FALSE)))</f>
        <v/>
      </c>
      <c r="V89" s="177" t="str">
        <f>IF(ISERROR(VLOOKUP($A89,parlvotes_lh!$A$11:$ZZ$200,246,FALSE))=TRUE,"",IF(VLOOKUP($A89,parlvotes_lh!$A$11:$ZZ$200,246,FALSE)=0,"",VLOOKUP($A89,parlvotes_lh!$A$11:$ZZ$200,246,FALSE)))</f>
        <v/>
      </c>
      <c r="W89" s="177" t="str">
        <f>IF(ISERROR(VLOOKUP($A89,parlvotes_lh!$A$11:$ZZ$200,266,FALSE))=TRUE,"",IF(VLOOKUP($A89,parlvotes_lh!$A$11:$ZZ$200,266,FALSE)=0,"",VLOOKUP($A89,parlvotes_lh!$A$11:$ZZ$200,266,FALSE)))</f>
        <v/>
      </c>
      <c r="X89" s="177" t="str">
        <f>IF(ISERROR(VLOOKUP($A89,parlvotes_lh!$A$11:$ZZ$200,286,FALSE))=TRUE,"",IF(VLOOKUP($A89,parlvotes_lh!$A$11:$ZZ$200,286,FALSE)=0,"",VLOOKUP($A89,parlvotes_lh!$A$11:$ZZ$200,286,FALSE)))</f>
        <v/>
      </c>
      <c r="Y89" s="177" t="str">
        <f>IF(ISERROR(VLOOKUP($A89,parlvotes_lh!$A$11:$ZZ$200,306,FALSE))=TRUE,"",IF(VLOOKUP($A89,parlvotes_lh!$A$11:$ZZ$200,306,FALSE)=0,"",VLOOKUP($A89,parlvotes_lh!$A$11:$ZZ$200,306,FALSE)))</f>
        <v/>
      </c>
      <c r="Z89" s="177" t="str">
        <f>IF(ISERROR(VLOOKUP($A89,parlvotes_lh!$A$11:$ZZ$200,326,FALSE))=TRUE,"",IF(VLOOKUP($A89,parlvotes_lh!$A$11:$ZZ$200,326,FALSE)=0,"",VLOOKUP($A89,parlvotes_lh!$A$11:$ZZ$200,326,FALSE)))</f>
        <v/>
      </c>
      <c r="AA89" s="177" t="str">
        <f>IF(ISERROR(VLOOKUP($A89,parlvotes_lh!$A$11:$ZZ$200,346,FALSE))=TRUE,"",IF(VLOOKUP($A89,parlvotes_lh!$A$11:$ZZ$200,346,FALSE)=0,"",VLOOKUP($A89,parlvotes_lh!$A$11:$ZZ$200,346,FALSE)))</f>
        <v/>
      </c>
      <c r="AB89" s="177" t="str">
        <f>IF(ISERROR(VLOOKUP($A89,parlvotes_lh!$A$11:$ZZ$200,366,FALSE))=TRUE,"",IF(VLOOKUP($A89,parlvotes_lh!$A$11:$ZZ$200,366,FALSE)=0,"",VLOOKUP($A89,parlvotes_lh!$A$11:$ZZ$200,366,FALSE)))</f>
        <v/>
      </c>
      <c r="AC89" s="177" t="str">
        <f>IF(ISERROR(VLOOKUP($A89,parlvotes_lh!$A$11:$ZZ$200,386,FALSE))=TRUE,"",IF(VLOOKUP($A89,parlvotes_lh!$A$11:$ZZ$200,386,FALSE)=0,"",VLOOKUP($A89,parlvotes_lh!$A$11:$ZZ$200,386,FALSE)))</f>
        <v/>
      </c>
    </row>
    <row r="90" spans="1:29" ht="13.5" customHeight="1" x14ac:dyDescent="0.25">
      <c r="A90" s="171" t="str">
        <f>IF(info_parties!A90="","",info_parties!A90)</f>
        <v/>
      </c>
      <c r="B90" s="99" t="str">
        <f>IF(A90="","",MID(info_weblinks!$C$3,32,3))</f>
        <v/>
      </c>
      <c r="C90" s="99" t="str">
        <f>IF(info_parties!G90="","",info_parties!G90)</f>
        <v/>
      </c>
      <c r="D90" s="99" t="str">
        <f>IF(info_parties!K90="","",info_parties!K90)</f>
        <v/>
      </c>
      <c r="E90" s="99" t="str">
        <f>IF(info_parties!H90="","",info_parties!H90)</f>
        <v/>
      </c>
      <c r="F90" s="172" t="str">
        <f t="shared" si="4"/>
        <v/>
      </c>
      <c r="G90" s="173" t="str">
        <f t="shared" si="5"/>
        <v/>
      </c>
      <c r="H90" s="174" t="str">
        <f t="shared" si="6"/>
        <v/>
      </c>
      <c r="I90" s="175" t="str">
        <f t="shared" si="7"/>
        <v/>
      </c>
      <c r="J90" s="176" t="str">
        <f>IF(ISERROR(VLOOKUP($A90,parlvotes_lh!$A$11:$ZZ$200,6,FALSE))=TRUE,"",IF(VLOOKUP($A90,parlvotes_lh!$A$11:$ZZ$200,6,FALSE)=0,"",VLOOKUP($A90,parlvotes_lh!$A$11:$ZZ$200,6,FALSE)))</f>
        <v/>
      </c>
      <c r="K90" s="176" t="str">
        <f>IF(ISERROR(VLOOKUP($A90,parlvotes_lh!$A$11:$ZZ$200,26,FALSE))=TRUE,"",IF(VLOOKUP($A90,parlvotes_lh!$A$11:$ZZ$200,26,FALSE)=0,"",VLOOKUP($A90,parlvotes_lh!$A$11:$ZZ$200,26,FALSE)))</f>
        <v/>
      </c>
      <c r="L90" s="176" t="str">
        <f>IF(ISERROR(VLOOKUP($A90,parlvotes_lh!$A$11:$ZZ$200,46,FALSE))=TRUE,"",IF(VLOOKUP($A90,parlvotes_lh!$A$11:$ZZ$200,46,FALSE)=0,"",VLOOKUP($A90,parlvotes_lh!$A$11:$ZZ$200,46,FALSE)))</f>
        <v/>
      </c>
      <c r="M90" s="176" t="str">
        <f>IF(ISERROR(VLOOKUP($A90,parlvotes_lh!$A$11:$ZZ$200,66,FALSE))=TRUE,"",IF(VLOOKUP($A90,parlvotes_lh!$A$11:$ZZ$200,66,FALSE)=0,"",VLOOKUP($A90,parlvotes_lh!$A$11:$ZZ$200,66,FALSE)))</f>
        <v/>
      </c>
      <c r="N90" s="176" t="str">
        <f>IF(ISERROR(VLOOKUP($A90,parlvotes_lh!$A$11:$ZZ$200,86,FALSE))=TRUE,"",IF(VLOOKUP($A90,parlvotes_lh!$A$11:$ZZ$200,86,FALSE)=0,"",VLOOKUP($A90,parlvotes_lh!$A$11:$ZZ$200,86,FALSE)))</f>
        <v/>
      </c>
      <c r="O90" s="176" t="str">
        <f>IF(ISERROR(VLOOKUP($A90,parlvotes_lh!$A$11:$ZZ$200,106,FALSE))=TRUE,"",IF(VLOOKUP($A90,parlvotes_lh!$A$11:$ZZ$200,106,FALSE)=0,"",VLOOKUP($A90,parlvotes_lh!$A$11:$ZZ$200,106,FALSE)))</f>
        <v/>
      </c>
      <c r="P90" s="176" t="str">
        <f>IF(ISERROR(VLOOKUP($A90,parlvotes_lh!$A$11:$ZZ$200,126,FALSE))=TRUE,"",IF(VLOOKUP($A90,parlvotes_lh!$A$11:$ZZ$200,126,FALSE)=0,"",VLOOKUP($A90,parlvotes_lh!$A$11:$ZZ$200,126,FALSE)))</f>
        <v/>
      </c>
      <c r="Q90" s="177" t="str">
        <f>IF(ISERROR(VLOOKUP($A90,parlvotes_lh!$A$11:$ZZ$200,146,FALSE))=TRUE,"",IF(VLOOKUP($A90,parlvotes_lh!$A$11:$ZZ$200,146,FALSE)=0,"",VLOOKUP($A90,parlvotes_lh!$A$11:$ZZ$200,146,FALSE)))</f>
        <v/>
      </c>
      <c r="R90" s="177" t="str">
        <f>IF(ISERROR(VLOOKUP($A90,parlvotes_lh!$A$11:$ZZ$200,166,FALSE))=TRUE,"",IF(VLOOKUP($A90,parlvotes_lh!$A$11:$ZZ$200,166,FALSE)=0,"",VLOOKUP($A90,parlvotes_lh!$A$11:$ZZ$200,166,FALSE)))</f>
        <v/>
      </c>
      <c r="S90" s="177" t="str">
        <f>IF(ISERROR(VLOOKUP($A90,parlvotes_lh!$A$11:$ZZ$200,186,FALSE))=TRUE,"",IF(VLOOKUP($A90,parlvotes_lh!$A$11:$ZZ$200,186,FALSE)=0,"",VLOOKUP($A90,parlvotes_lh!$A$11:$ZZ$200,186,FALSE)))</f>
        <v/>
      </c>
      <c r="T90" s="177" t="str">
        <f>IF(ISERROR(VLOOKUP($A90,parlvotes_lh!$A$11:$ZZ$200,206,FALSE))=TRUE,"",IF(VLOOKUP($A90,parlvotes_lh!$A$11:$ZZ$200,206,FALSE)=0,"",VLOOKUP($A90,parlvotes_lh!$A$11:$ZZ$200,206,FALSE)))</f>
        <v/>
      </c>
      <c r="U90" s="177" t="str">
        <f>IF(ISERROR(VLOOKUP($A90,parlvotes_lh!$A$11:$ZZ$200,226,FALSE))=TRUE,"",IF(VLOOKUP($A90,parlvotes_lh!$A$11:$ZZ$200,226,FALSE)=0,"",VLOOKUP($A90,parlvotes_lh!$A$11:$ZZ$200,226,FALSE)))</f>
        <v/>
      </c>
      <c r="V90" s="177" t="str">
        <f>IF(ISERROR(VLOOKUP($A90,parlvotes_lh!$A$11:$ZZ$200,246,FALSE))=TRUE,"",IF(VLOOKUP($A90,parlvotes_lh!$A$11:$ZZ$200,246,FALSE)=0,"",VLOOKUP($A90,parlvotes_lh!$A$11:$ZZ$200,246,FALSE)))</f>
        <v/>
      </c>
      <c r="W90" s="177" t="str">
        <f>IF(ISERROR(VLOOKUP($A90,parlvotes_lh!$A$11:$ZZ$200,266,FALSE))=TRUE,"",IF(VLOOKUP($A90,parlvotes_lh!$A$11:$ZZ$200,266,FALSE)=0,"",VLOOKUP($A90,parlvotes_lh!$A$11:$ZZ$200,266,FALSE)))</f>
        <v/>
      </c>
      <c r="X90" s="177" t="str">
        <f>IF(ISERROR(VLOOKUP($A90,parlvotes_lh!$A$11:$ZZ$200,286,FALSE))=TRUE,"",IF(VLOOKUP($A90,parlvotes_lh!$A$11:$ZZ$200,286,FALSE)=0,"",VLOOKUP($A90,parlvotes_lh!$A$11:$ZZ$200,286,FALSE)))</f>
        <v/>
      </c>
      <c r="Y90" s="177" t="str">
        <f>IF(ISERROR(VLOOKUP($A90,parlvotes_lh!$A$11:$ZZ$200,306,FALSE))=TRUE,"",IF(VLOOKUP($A90,parlvotes_lh!$A$11:$ZZ$200,306,FALSE)=0,"",VLOOKUP($A90,parlvotes_lh!$A$11:$ZZ$200,306,FALSE)))</f>
        <v/>
      </c>
      <c r="Z90" s="177" t="str">
        <f>IF(ISERROR(VLOOKUP($A90,parlvotes_lh!$A$11:$ZZ$200,326,FALSE))=TRUE,"",IF(VLOOKUP($A90,parlvotes_lh!$A$11:$ZZ$200,326,FALSE)=0,"",VLOOKUP($A90,parlvotes_lh!$A$11:$ZZ$200,326,FALSE)))</f>
        <v/>
      </c>
      <c r="AA90" s="177" t="str">
        <f>IF(ISERROR(VLOOKUP($A90,parlvotes_lh!$A$11:$ZZ$200,346,FALSE))=TRUE,"",IF(VLOOKUP($A90,parlvotes_lh!$A$11:$ZZ$200,346,FALSE)=0,"",VLOOKUP($A90,parlvotes_lh!$A$11:$ZZ$200,346,FALSE)))</f>
        <v/>
      </c>
      <c r="AB90" s="177" t="str">
        <f>IF(ISERROR(VLOOKUP($A90,parlvotes_lh!$A$11:$ZZ$200,366,FALSE))=TRUE,"",IF(VLOOKUP($A90,parlvotes_lh!$A$11:$ZZ$200,366,FALSE)=0,"",VLOOKUP($A90,parlvotes_lh!$A$11:$ZZ$200,366,FALSE)))</f>
        <v/>
      </c>
      <c r="AC90" s="177" t="str">
        <f>IF(ISERROR(VLOOKUP($A90,parlvotes_lh!$A$11:$ZZ$200,386,FALSE))=TRUE,"",IF(VLOOKUP($A90,parlvotes_lh!$A$11:$ZZ$200,386,FALSE)=0,"",VLOOKUP($A90,parlvotes_lh!$A$11:$ZZ$200,386,FALSE)))</f>
        <v/>
      </c>
    </row>
    <row r="91" spans="1:29" ht="13.5" customHeight="1" x14ac:dyDescent="0.25">
      <c r="A91" s="171" t="str">
        <f>IF(info_parties!A91="","",info_parties!A91)</f>
        <v/>
      </c>
      <c r="B91" s="99" t="str">
        <f>IF(A91="","",MID(info_weblinks!$C$3,32,3))</f>
        <v/>
      </c>
      <c r="C91" s="99" t="str">
        <f>IF(info_parties!G91="","",info_parties!G91)</f>
        <v/>
      </c>
      <c r="D91" s="99" t="str">
        <f>IF(info_parties!K91="","",info_parties!K91)</f>
        <v/>
      </c>
      <c r="E91" s="99" t="str">
        <f>IF(info_parties!H91="","",info_parties!H91)</f>
        <v/>
      </c>
      <c r="F91" s="172" t="str">
        <f t="shared" si="4"/>
        <v/>
      </c>
      <c r="G91" s="173" t="str">
        <f t="shared" si="5"/>
        <v/>
      </c>
      <c r="H91" s="174" t="str">
        <f t="shared" si="6"/>
        <v/>
      </c>
      <c r="I91" s="175" t="str">
        <f t="shared" si="7"/>
        <v/>
      </c>
      <c r="J91" s="176" t="str">
        <f>IF(ISERROR(VLOOKUP($A91,parlvotes_lh!$A$11:$ZZ$200,6,FALSE))=TRUE,"",IF(VLOOKUP($A91,parlvotes_lh!$A$11:$ZZ$200,6,FALSE)=0,"",VLOOKUP($A91,parlvotes_lh!$A$11:$ZZ$200,6,FALSE)))</f>
        <v/>
      </c>
      <c r="K91" s="176" t="str">
        <f>IF(ISERROR(VLOOKUP($A91,parlvotes_lh!$A$11:$ZZ$200,26,FALSE))=TRUE,"",IF(VLOOKUP($A91,parlvotes_lh!$A$11:$ZZ$200,26,FALSE)=0,"",VLOOKUP($A91,parlvotes_lh!$A$11:$ZZ$200,26,FALSE)))</f>
        <v/>
      </c>
      <c r="L91" s="176" t="str">
        <f>IF(ISERROR(VLOOKUP($A91,parlvotes_lh!$A$11:$ZZ$200,46,FALSE))=TRUE,"",IF(VLOOKUP($A91,parlvotes_lh!$A$11:$ZZ$200,46,FALSE)=0,"",VLOOKUP($A91,parlvotes_lh!$A$11:$ZZ$200,46,FALSE)))</f>
        <v/>
      </c>
      <c r="M91" s="176" t="str">
        <f>IF(ISERROR(VLOOKUP($A91,parlvotes_lh!$A$11:$ZZ$200,66,FALSE))=TRUE,"",IF(VLOOKUP($A91,parlvotes_lh!$A$11:$ZZ$200,66,FALSE)=0,"",VLOOKUP($A91,parlvotes_lh!$A$11:$ZZ$200,66,FALSE)))</f>
        <v/>
      </c>
      <c r="N91" s="176" t="str">
        <f>IF(ISERROR(VLOOKUP($A91,parlvotes_lh!$A$11:$ZZ$200,86,FALSE))=TRUE,"",IF(VLOOKUP($A91,parlvotes_lh!$A$11:$ZZ$200,86,FALSE)=0,"",VLOOKUP($A91,parlvotes_lh!$A$11:$ZZ$200,86,FALSE)))</f>
        <v/>
      </c>
      <c r="O91" s="176" t="str">
        <f>IF(ISERROR(VLOOKUP($A91,parlvotes_lh!$A$11:$ZZ$200,106,FALSE))=TRUE,"",IF(VLOOKUP($A91,parlvotes_lh!$A$11:$ZZ$200,106,FALSE)=0,"",VLOOKUP($A91,parlvotes_lh!$A$11:$ZZ$200,106,FALSE)))</f>
        <v/>
      </c>
      <c r="P91" s="176" t="str">
        <f>IF(ISERROR(VLOOKUP($A91,parlvotes_lh!$A$11:$ZZ$200,126,FALSE))=TRUE,"",IF(VLOOKUP($A91,parlvotes_lh!$A$11:$ZZ$200,126,FALSE)=0,"",VLOOKUP($A91,parlvotes_lh!$A$11:$ZZ$200,126,FALSE)))</f>
        <v/>
      </c>
      <c r="Q91" s="177" t="str">
        <f>IF(ISERROR(VLOOKUP($A91,parlvotes_lh!$A$11:$ZZ$200,146,FALSE))=TRUE,"",IF(VLOOKUP($A91,parlvotes_lh!$A$11:$ZZ$200,146,FALSE)=0,"",VLOOKUP($A91,parlvotes_lh!$A$11:$ZZ$200,146,FALSE)))</f>
        <v/>
      </c>
      <c r="R91" s="177" t="str">
        <f>IF(ISERROR(VLOOKUP($A91,parlvotes_lh!$A$11:$ZZ$200,166,FALSE))=TRUE,"",IF(VLOOKUP($A91,parlvotes_lh!$A$11:$ZZ$200,166,FALSE)=0,"",VLOOKUP($A91,parlvotes_lh!$A$11:$ZZ$200,166,FALSE)))</f>
        <v/>
      </c>
      <c r="S91" s="177" t="str">
        <f>IF(ISERROR(VLOOKUP($A91,parlvotes_lh!$A$11:$ZZ$200,186,FALSE))=TRUE,"",IF(VLOOKUP($A91,parlvotes_lh!$A$11:$ZZ$200,186,FALSE)=0,"",VLOOKUP($A91,parlvotes_lh!$A$11:$ZZ$200,186,FALSE)))</f>
        <v/>
      </c>
      <c r="T91" s="177" t="str">
        <f>IF(ISERROR(VLOOKUP($A91,parlvotes_lh!$A$11:$ZZ$200,206,FALSE))=TRUE,"",IF(VLOOKUP($A91,parlvotes_lh!$A$11:$ZZ$200,206,FALSE)=0,"",VLOOKUP($A91,parlvotes_lh!$A$11:$ZZ$200,206,FALSE)))</f>
        <v/>
      </c>
      <c r="U91" s="177" t="str">
        <f>IF(ISERROR(VLOOKUP($A91,parlvotes_lh!$A$11:$ZZ$200,226,FALSE))=TRUE,"",IF(VLOOKUP($A91,parlvotes_lh!$A$11:$ZZ$200,226,FALSE)=0,"",VLOOKUP($A91,parlvotes_lh!$A$11:$ZZ$200,226,FALSE)))</f>
        <v/>
      </c>
      <c r="V91" s="177" t="str">
        <f>IF(ISERROR(VLOOKUP($A91,parlvotes_lh!$A$11:$ZZ$200,246,FALSE))=TRUE,"",IF(VLOOKUP($A91,parlvotes_lh!$A$11:$ZZ$200,246,FALSE)=0,"",VLOOKUP($A91,parlvotes_lh!$A$11:$ZZ$200,246,FALSE)))</f>
        <v/>
      </c>
      <c r="W91" s="177" t="str">
        <f>IF(ISERROR(VLOOKUP($A91,parlvotes_lh!$A$11:$ZZ$200,266,FALSE))=TRUE,"",IF(VLOOKUP($A91,parlvotes_lh!$A$11:$ZZ$200,266,FALSE)=0,"",VLOOKUP($A91,parlvotes_lh!$A$11:$ZZ$200,266,FALSE)))</f>
        <v/>
      </c>
      <c r="X91" s="177" t="str">
        <f>IF(ISERROR(VLOOKUP($A91,parlvotes_lh!$A$11:$ZZ$200,286,FALSE))=TRUE,"",IF(VLOOKUP($A91,parlvotes_lh!$A$11:$ZZ$200,286,FALSE)=0,"",VLOOKUP($A91,parlvotes_lh!$A$11:$ZZ$200,286,FALSE)))</f>
        <v/>
      </c>
      <c r="Y91" s="177" t="str">
        <f>IF(ISERROR(VLOOKUP($A91,parlvotes_lh!$A$11:$ZZ$200,306,FALSE))=TRUE,"",IF(VLOOKUP($A91,parlvotes_lh!$A$11:$ZZ$200,306,FALSE)=0,"",VLOOKUP($A91,parlvotes_lh!$A$11:$ZZ$200,306,FALSE)))</f>
        <v/>
      </c>
      <c r="Z91" s="177" t="str">
        <f>IF(ISERROR(VLOOKUP($A91,parlvotes_lh!$A$11:$ZZ$200,326,FALSE))=TRUE,"",IF(VLOOKUP($A91,parlvotes_lh!$A$11:$ZZ$200,326,FALSE)=0,"",VLOOKUP($A91,parlvotes_lh!$A$11:$ZZ$200,326,FALSE)))</f>
        <v/>
      </c>
      <c r="AA91" s="177" t="str">
        <f>IF(ISERROR(VLOOKUP($A91,parlvotes_lh!$A$11:$ZZ$200,346,FALSE))=TRUE,"",IF(VLOOKUP($A91,parlvotes_lh!$A$11:$ZZ$200,346,FALSE)=0,"",VLOOKUP($A91,parlvotes_lh!$A$11:$ZZ$200,346,FALSE)))</f>
        <v/>
      </c>
      <c r="AB91" s="177" t="str">
        <f>IF(ISERROR(VLOOKUP($A91,parlvotes_lh!$A$11:$ZZ$200,366,FALSE))=TRUE,"",IF(VLOOKUP($A91,parlvotes_lh!$A$11:$ZZ$200,366,FALSE)=0,"",VLOOKUP($A91,parlvotes_lh!$A$11:$ZZ$200,366,FALSE)))</f>
        <v/>
      </c>
      <c r="AC91" s="177" t="str">
        <f>IF(ISERROR(VLOOKUP($A91,parlvotes_lh!$A$11:$ZZ$200,386,FALSE))=TRUE,"",IF(VLOOKUP($A91,parlvotes_lh!$A$11:$ZZ$200,386,FALSE)=0,"",VLOOKUP($A91,parlvotes_lh!$A$11:$ZZ$200,386,FALSE)))</f>
        <v/>
      </c>
    </row>
    <row r="92" spans="1:29" ht="13.5" customHeight="1" x14ac:dyDescent="0.25">
      <c r="A92" s="171" t="str">
        <f>IF(info_parties!A92="","",info_parties!A92)</f>
        <v/>
      </c>
      <c r="B92" s="99" t="str">
        <f>IF(A92="","",MID(info_weblinks!$C$3,32,3))</f>
        <v/>
      </c>
      <c r="C92" s="99" t="str">
        <f>IF(info_parties!G92="","",info_parties!G92)</f>
        <v/>
      </c>
      <c r="D92" s="99" t="str">
        <f>IF(info_parties!K92="","",info_parties!K92)</f>
        <v/>
      </c>
      <c r="E92" s="99" t="str">
        <f>IF(info_parties!H92="","",info_parties!H92)</f>
        <v/>
      </c>
      <c r="F92" s="172" t="str">
        <f t="shared" si="4"/>
        <v/>
      </c>
      <c r="G92" s="173" t="str">
        <f t="shared" si="5"/>
        <v/>
      </c>
      <c r="H92" s="174" t="str">
        <f t="shared" si="6"/>
        <v/>
      </c>
      <c r="I92" s="175" t="str">
        <f t="shared" si="7"/>
        <v/>
      </c>
      <c r="J92" s="176" t="str">
        <f>IF(ISERROR(VLOOKUP($A92,parlvotes_lh!$A$11:$ZZ$200,6,FALSE))=TRUE,"",IF(VLOOKUP($A92,parlvotes_lh!$A$11:$ZZ$200,6,FALSE)=0,"",VLOOKUP($A92,parlvotes_lh!$A$11:$ZZ$200,6,FALSE)))</f>
        <v/>
      </c>
      <c r="K92" s="176" t="str">
        <f>IF(ISERROR(VLOOKUP($A92,parlvotes_lh!$A$11:$ZZ$200,26,FALSE))=TRUE,"",IF(VLOOKUP($A92,parlvotes_lh!$A$11:$ZZ$200,26,FALSE)=0,"",VLOOKUP($A92,parlvotes_lh!$A$11:$ZZ$200,26,FALSE)))</f>
        <v/>
      </c>
      <c r="L92" s="176" t="str">
        <f>IF(ISERROR(VLOOKUP($A92,parlvotes_lh!$A$11:$ZZ$200,46,FALSE))=TRUE,"",IF(VLOOKUP($A92,parlvotes_lh!$A$11:$ZZ$200,46,FALSE)=0,"",VLOOKUP($A92,parlvotes_lh!$A$11:$ZZ$200,46,FALSE)))</f>
        <v/>
      </c>
      <c r="M92" s="176" t="str">
        <f>IF(ISERROR(VLOOKUP($A92,parlvotes_lh!$A$11:$ZZ$200,66,FALSE))=TRUE,"",IF(VLOOKUP($A92,parlvotes_lh!$A$11:$ZZ$200,66,FALSE)=0,"",VLOOKUP($A92,parlvotes_lh!$A$11:$ZZ$200,66,FALSE)))</f>
        <v/>
      </c>
      <c r="N92" s="176" t="str">
        <f>IF(ISERROR(VLOOKUP($A92,parlvotes_lh!$A$11:$ZZ$200,86,FALSE))=TRUE,"",IF(VLOOKUP($A92,parlvotes_lh!$A$11:$ZZ$200,86,FALSE)=0,"",VLOOKUP($A92,parlvotes_lh!$A$11:$ZZ$200,86,FALSE)))</f>
        <v/>
      </c>
      <c r="O92" s="176" t="str">
        <f>IF(ISERROR(VLOOKUP($A92,parlvotes_lh!$A$11:$ZZ$200,106,FALSE))=TRUE,"",IF(VLOOKUP($A92,parlvotes_lh!$A$11:$ZZ$200,106,FALSE)=0,"",VLOOKUP($A92,parlvotes_lh!$A$11:$ZZ$200,106,FALSE)))</f>
        <v/>
      </c>
      <c r="P92" s="176" t="str">
        <f>IF(ISERROR(VLOOKUP($A92,parlvotes_lh!$A$11:$ZZ$200,126,FALSE))=TRUE,"",IF(VLOOKUP($A92,parlvotes_lh!$A$11:$ZZ$200,126,FALSE)=0,"",VLOOKUP($A92,parlvotes_lh!$A$11:$ZZ$200,126,FALSE)))</f>
        <v/>
      </c>
      <c r="Q92" s="177" t="str">
        <f>IF(ISERROR(VLOOKUP($A92,parlvotes_lh!$A$11:$ZZ$200,146,FALSE))=TRUE,"",IF(VLOOKUP($A92,parlvotes_lh!$A$11:$ZZ$200,146,FALSE)=0,"",VLOOKUP($A92,parlvotes_lh!$A$11:$ZZ$200,146,FALSE)))</f>
        <v/>
      </c>
      <c r="R92" s="177" t="str">
        <f>IF(ISERROR(VLOOKUP($A92,parlvotes_lh!$A$11:$ZZ$200,166,FALSE))=TRUE,"",IF(VLOOKUP($A92,parlvotes_lh!$A$11:$ZZ$200,166,FALSE)=0,"",VLOOKUP($A92,parlvotes_lh!$A$11:$ZZ$200,166,FALSE)))</f>
        <v/>
      </c>
      <c r="S92" s="177" t="str">
        <f>IF(ISERROR(VLOOKUP($A92,parlvotes_lh!$A$11:$ZZ$200,186,FALSE))=TRUE,"",IF(VLOOKUP($A92,parlvotes_lh!$A$11:$ZZ$200,186,FALSE)=0,"",VLOOKUP($A92,parlvotes_lh!$A$11:$ZZ$200,186,FALSE)))</f>
        <v/>
      </c>
      <c r="T92" s="177" t="str">
        <f>IF(ISERROR(VLOOKUP($A92,parlvotes_lh!$A$11:$ZZ$200,206,FALSE))=TRUE,"",IF(VLOOKUP($A92,parlvotes_lh!$A$11:$ZZ$200,206,FALSE)=0,"",VLOOKUP($A92,parlvotes_lh!$A$11:$ZZ$200,206,FALSE)))</f>
        <v/>
      </c>
      <c r="U92" s="177" t="str">
        <f>IF(ISERROR(VLOOKUP($A92,parlvotes_lh!$A$11:$ZZ$200,226,FALSE))=TRUE,"",IF(VLOOKUP($A92,parlvotes_lh!$A$11:$ZZ$200,226,FALSE)=0,"",VLOOKUP($A92,parlvotes_lh!$A$11:$ZZ$200,226,FALSE)))</f>
        <v/>
      </c>
      <c r="V92" s="177" t="str">
        <f>IF(ISERROR(VLOOKUP($A92,parlvotes_lh!$A$11:$ZZ$200,246,FALSE))=TRUE,"",IF(VLOOKUP($A92,parlvotes_lh!$A$11:$ZZ$200,246,FALSE)=0,"",VLOOKUP($A92,parlvotes_lh!$A$11:$ZZ$200,246,FALSE)))</f>
        <v/>
      </c>
      <c r="W92" s="177" t="str">
        <f>IF(ISERROR(VLOOKUP($A92,parlvotes_lh!$A$11:$ZZ$200,266,FALSE))=TRUE,"",IF(VLOOKUP($A92,parlvotes_lh!$A$11:$ZZ$200,266,FALSE)=0,"",VLOOKUP($A92,parlvotes_lh!$A$11:$ZZ$200,266,FALSE)))</f>
        <v/>
      </c>
      <c r="X92" s="177" t="str">
        <f>IF(ISERROR(VLOOKUP($A92,parlvotes_lh!$A$11:$ZZ$200,286,FALSE))=TRUE,"",IF(VLOOKUP($A92,parlvotes_lh!$A$11:$ZZ$200,286,FALSE)=0,"",VLOOKUP($A92,parlvotes_lh!$A$11:$ZZ$200,286,FALSE)))</f>
        <v/>
      </c>
      <c r="Y92" s="177" t="str">
        <f>IF(ISERROR(VLOOKUP($A92,parlvotes_lh!$A$11:$ZZ$200,306,FALSE))=TRUE,"",IF(VLOOKUP($A92,parlvotes_lh!$A$11:$ZZ$200,306,FALSE)=0,"",VLOOKUP($A92,parlvotes_lh!$A$11:$ZZ$200,306,FALSE)))</f>
        <v/>
      </c>
      <c r="Z92" s="177" t="str">
        <f>IF(ISERROR(VLOOKUP($A92,parlvotes_lh!$A$11:$ZZ$200,326,FALSE))=TRUE,"",IF(VLOOKUP($A92,parlvotes_lh!$A$11:$ZZ$200,326,FALSE)=0,"",VLOOKUP($A92,parlvotes_lh!$A$11:$ZZ$200,326,FALSE)))</f>
        <v/>
      </c>
      <c r="AA92" s="177" t="str">
        <f>IF(ISERROR(VLOOKUP($A92,parlvotes_lh!$A$11:$ZZ$200,346,FALSE))=TRUE,"",IF(VLOOKUP($A92,parlvotes_lh!$A$11:$ZZ$200,346,FALSE)=0,"",VLOOKUP($A92,parlvotes_lh!$A$11:$ZZ$200,346,FALSE)))</f>
        <v/>
      </c>
      <c r="AB92" s="177" t="str">
        <f>IF(ISERROR(VLOOKUP($A92,parlvotes_lh!$A$11:$ZZ$200,366,FALSE))=TRUE,"",IF(VLOOKUP($A92,parlvotes_lh!$A$11:$ZZ$200,366,FALSE)=0,"",VLOOKUP($A92,parlvotes_lh!$A$11:$ZZ$200,366,FALSE)))</f>
        <v/>
      </c>
      <c r="AC92" s="177" t="str">
        <f>IF(ISERROR(VLOOKUP($A92,parlvotes_lh!$A$11:$ZZ$200,386,FALSE))=TRUE,"",IF(VLOOKUP($A92,parlvotes_lh!$A$11:$ZZ$200,386,FALSE)=0,"",VLOOKUP($A92,parlvotes_lh!$A$11:$ZZ$200,386,FALSE)))</f>
        <v/>
      </c>
    </row>
    <row r="93" spans="1:29" ht="13.5" customHeight="1" x14ac:dyDescent="0.25">
      <c r="A93" s="171" t="str">
        <f>IF(info_parties!A93="","",info_parties!A93)</f>
        <v/>
      </c>
      <c r="B93" s="99" t="str">
        <f>IF(A93="","",MID(info_weblinks!$C$3,32,3))</f>
        <v/>
      </c>
      <c r="C93" s="99" t="str">
        <f>IF(info_parties!G93="","",info_parties!G93)</f>
        <v/>
      </c>
      <c r="D93" s="99" t="str">
        <f>IF(info_parties!K93="","",info_parties!K93)</f>
        <v/>
      </c>
      <c r="E93" s="99" t="str">
        <f>IF(info_parties!H93="","",info_parties!H93)</f>
        <v/>
      </c>
      <c r="F93" s="172" t="str">
        <f t="shared" si="4"/>
        <v/>
      </c>
      <c r="G93" s="173" t="str">
        <f t="shared" si="5"/>
        <v/>
      </c>
      <c r="H93" s="174" t="str">
        <f t="shared" si="6"/>
        <v/>
      </c>
      <c r="I93" s="175" t="str">
        <f t="shared" si="7"/>
        <v/>
      </c>
      <c r="J93" s="176" t="str">
        <f>IF(ISERROR(VLOOKUP($A93,parlvotes_lh!$A$11:$ZZ$200,6,FALSE))=TRUE,"",IF(VLOOKUP($A93,parlvotes_lh!$A$11:$ZZ$200,6,FALSE)=0,"",VLOOKUP($A93,parlvotes_lh!$A$11:$ZZ$200,6,FALSE)))</f>
        <v/>
      </c>
      <c r="K93" s="176" t="str">
        <f>IF(ISERROR(VLOOKUP($A93,parlvotes_lh!$A$11:$ZZ$200,26,FALSE))=TRUE,"",IF(VLOOKUP($A93,parlvotes_lh!$A$11:$ZZ$200,26,FALSE)=0,"",VLOOKUP($A93,parlvotes_lh!$A$11:$ZZ$200,26,FALSE)))</f>
        <v/>
      </c>
      <c r="L93" s="176" t="str">
        <f>IF(ISERROR(VLOOKUP($A93,parlvotes_lh!$A$11:$ZZ$200,46,FALSE))=TRUE,"",IF(VLOOKUP($A93,parlvotes_lh!$A$11:$ZZ$200,46,FALSE)=0,"",VLOOKUP($A93,parlvotes_lh!$A$11:$ZZ$200,46,FALSE)))</f>
        <v/>
      </c>
      <c r="M93" s="176" t="str">
        <f>IF(ISERROR(VLOOKUP($A93,parlvotes_lh!$A$11:$ZZ$200,66,FALSE))=TRUE,"",IF(VLOOKUP($A93,parlvotes_lh!$A$11:$ZZ$200,66,FALSE)=0,"",VLOOKUP($A93,parlvotes_lh!$A$11:$ZZ$200,66,FALSE)))</f>
        <v/>
      </c>
      <c r="N93" s="176" t="str">
        <f>IF(ISERROR(VLOOKUP($A93,parlvotes_lh!$A$11:$ZZ$200,86,FALSE))=TRUE,"",IF(VLOOKUP($A93,parlvotes_lh!$A$11:$ZZ$200,86,FALSE)=0,"",VLOOKUP($A93,parlvotes_lh!$A$11:$ZZ$200,86,FALSE)))</f>
        <v/>
      </c>
      <c r="O93" s="176" t="str">
        <f>IF(ISERROR(VLOOKUP($A93,parlvotes_lh!$A$11:$ZZ$200,106,FALSE))=TRUE,"",IF(VLOOKUP($A93,parlvotes_lh!$A$11:$ZZ$200,106,FALSE)=0,"",VLOOKUP($A93,parlvotes_lh!$A$11:$ZZ$200,106,FALSE)))</f>
        <v/>
      </c>
      <c r="P93" s="176" t="str">
        <f>IF(ISERROR(VLOOKUP($A93,parlvotes_lh!$A$11:$ZZ$200,126,FALSE))=TRUE,"",IF(VLOOKUP($A93,parlvotes_lh!$A$11:$ZZ$200,126,FALSE)=0,"",VLOOKUP($A93,parlvotes_lh!$A$11:$ZZ$200,126,FALSE)))</f>
        <v/>
      </c>
      <c r="Q93" s="177" t="str">
        <f>IF(ISERROR(VLOOKUP($A93,parlvotes_lh!$A$11:$ZZ$200,146,FALSE))=TRUE,"",IF(VLOOKUP($A93,parlvotes_lh!$A$11:$ZZ$200,146,FALSE)=0,"",VLOOKUP($A93,parlvotes_lh!$A$11:$ZZ$200,146,FALSE)))</f>
        <v/>
      </c>
      <c r="R93" s="177" t="str">
        <f>IF(ISERROR(VLOOKUP($A93,parlvotes_lh!$A$11:$ZZ$200,166,FALSE))=TRUE,"",IF(VLOOKUP($A93,parlvotes_lh!$A$11:$ZZ$200,166,FALSE)=0,"",VLOOKUP($A93,parlvotes_lh!$A$11:$ZZ$200,166,FALSE)))</f>
        <v/>
      </c>
      <c r="S93" s="177" t="str">
        <f>IF(ISERROR(VLOOKUP($A93,parlvotes_lh!$A$11:$ZZ$200,186,FALSE))=TRUE,"",IF(VLOOKUP($A93,parlvotes_lh!$A$11:$ZZ$200,186,FALSE)=0,"",VLOOKUP($A93,parlvotes_lh!$A$11:$ZZ$200,186,FALSE)))</f>
        <v/>
      </c>
      <c r="T93" s="177" t="str">
        <f>IF(ISERROR(VLOOKUP($A93,parlvotes_lh!$A$11:$ZZ$200,206,FALSE))=TRUE,"",IF(VLOOKUP($A93,parlvotes_lh!$A$11:$ZZ$200,206,FALSE)=0,"",VLOOKUP($A93,parlvotes_lh!$A$11:$ZZ$200,206,FALSE)))</f>
        <v/>
      </c>
      <c r="U93" s="177" t="str">
        <f>IF(ISERROR(VLOOKUP($A93,parlvotes_lh!$A$11:$ZZ$200,226,FALSE))=TRUE,"",IF(VLOOKUP($A93,parlvotes_lh!$A$11:$ZZ$200,226,FALSE)=0,"",VLOOKUP($A93,parlvotes_lh!$A$11:$ZZ$200,226,FALSE)))</f>
        <v/>
      </c>
      <c r="V93" s="177" t="str">
        <f>IF(ISERROR(VLOOKUP($A93,parlvotes_lh!$A$11:$ZZ$200,246,FALSE))=TRUE,"",IF(VLOOKUP($A93,parlvotes_lh!$A$11:$ZZ$200,246,FALSE)=0,"",VLOOKUP($A93,parlvotes_lh!$A$11:$ZZ$200,246,FALSE)))</f>
        <v/>
      </c>
      <c r="W93" s="177" t="str">
        <f>IF(ISERROR(VLOOKUP($A93,parlvotes_lh!$A$11:$ZZ$200,266,FALSE))=TRUE,"",IF(VLOOKUP($A93,parlvotes_lh!$A$11:$ZZ$200,266,FALSE)=0,"",VLOOKUP($A93,parlvotes_lh!$A$11:$ZZ$200,266,FALSE)))</f>
        <v/>
      </c>
      <c r="X93" s="177" t="str">
        <f>IF(ISERROR(VLOOKUP($A93,parlvotes_lh!$A$11:$ZZ$200,286,FALSE))=TRUE,"",IF(VLOOKUP($A93,parlvotes_lh!$A$11:$ZZ$200,286,FALSE)=0,"",VLOOKUP($A93,parlvotes_lh!$A$11:$ZZ$200,286,FALSE)))</f>
        <v/>
      </c>
      <c r="Y93" s="177" t="str">
        <f>IF(ISERROR(VLOOKUP($A93,parlvotes_lh!$A$11:$ZZ$200,306,FALSE))=TRUE,"",IF(VLOOKUP($A93,parlvotes_lh!$A$11:$ZZ$200,306,FALSE)=0,"",VLOOKUP($A93,parlvotes_lh!$A$11:$ZZ$200,306,FALSE)))</f>
        <v/>
      </c>
      <c r="Z93" s="177" t="str">
        <f>IF(ISERROR(VLOOKUP($A93,parlvotes_lh!$A$11:$ZZ$200,326,FALSE))=TRUE,"",IF(VLOOKUP($A93,parlvotes_lh!$A$11:$ZZ$200,326,FALSE)=0,"",VLOOKUP($A93,parlvotes_lh!$A$11:$ZZ$200,326,FALSE)))</f>
        <v/>
      </c>
      <c r="AA93" s="177" t="str">
        <f>IF(ISERROR(VLOOKUP($A93,parlvotes_lh!$A$11:$ZZ$200,346,FALSE))=TRUE,"",IF(VLOOKUP($A93,parlvotes_lh!$A$11:$ZZ$200,346,FALSE)=0,"",VLOOKUP($A93,parlvotes_lh!$A$11:$ZZ$200,346,FALSE)))</f>
        <v/>
      </c>
      <c r="AB93" s="177" t="str">
        <f>IF(ISERROR(VLOOKUP($A93,parlvotes_lh!$A$11:$ZZ$200,366,FALSE))=TRUE,"",IF(VLOOKUP($A93,parlvotes_lh!$A$11:$ZZ$200,366,FALSE)=0,"",VLOOKUP($A93,parlvotes_lh!$A$11:$ZZ$200,366,FALSE)))</f>
        <v/>
      </c>
      <c r="AC93" s="177" t="str">
        <f>IF(ISERROR(VLOOKUP($A93,parlvotes_lh!$A$11:$ZZ$200,386,FALSE))=TRUE,"",IF(VLOOKUP($A93,parlvotes_lh!$A$11:$ZZ$200,386,FALSE)=0,"",VLOOKUP($A93,parlvotes_lh!$A$11:$ZZ$200,386,FALSE)))</f>
        <v/>
      </c>
    </row>
    <row r="94" spans="1:29" ht="13.5" customHeight="1" x14ac:dyDescent="0.25">
      <c r="A94" s="171" t="str">
        <f>IF(info_parties!A94="","",info_parties!A94)</f>
        <v/>
      </c>
      <c r="B94" s="99" t="str">
        <f>IF(A94="","",MID(info_weblinks!$C$3,32,3))</f>
        <v/>
      </c>
      <c r="C94" s="99" t="str">
        <f>IF(info_parties!G94="","",info_parties!G94)</f>
        <v/>
      </c>
      <c r="D94" s="99" t="str">
        <f>IF(info_parties!K94="","",info_parties!K94)</f>
        <v/>
      </c>
      <c r="E94" s="99" t="str">
        <f>IF(info_parties!H94="","",info_parties!H94)</f>
        <v/>
      </c>
      <c r="F94" s="172" t="str">
        <f t="shared" si="4"/>
        <v/>
      </c>
      <c r="G94" s="173" t="str">
        <f t="shared" si="5"/>
        <v/>
      </c>
      <c r="H94" s="174" t="str">
        <f t="shared" si="6"/>
        <v/>
      </c>
      <c r="I94" s="175" t="str">
        <f t="shared" si="7"/>
        <v/>
      </c>
      <c r="J94" s="176" t="str">
        <f>IF(ISERROR(VLOOKUP($A94,parlvotes_lh!$A$11:$ZZ$200,6,FALSE))=TRUE,"",IF(VLOOKUP($A94,parlvotes_lh!$A$11:$ZZ$200,6,FALSE)=0,"",VLOOKUP($A94,parlvotes_lh!$A$11:$ZZ$200,6,FALSE)))</f>
        <v/>
      </c>
      <c r="K94" s="176" t="str">
        <f>IF(ISERROR(VLOOKUP($A94,parlvotes_lh!$A$11:$ZZ$200,26,FALSE))=TRUE,"",IF(VLOOKUP($A94,parlvotes_lh!$A$11:$ZZ$200,26,FALSE)=0,"",VLOOKUP($A94,parlvotes_lh!$A$11:$ZZ$200,26,FALSE)))</f>
        <v/>
      </c>
      <c r="L94" s="176" t="str">
        <f>IF(ISERROR(VLOOKUP($A94,parlvotes_lh!$A$11:$ZZ$200,46,FALSE))=TRUE,"",IF(VLOOKUP($A94,parlvotes_lh!$A$11:$ZZ$200,46,FALSE)=0,"",VLOOKUP($A94,parlvotes_lh!$A$11:$ZZ$200,46,FALSE)))</f>
        <v/>
      </c>
      <c r="M94" s="176" t="str">
        <f>IF(ISERROR(VLOOKUP($A94,parlvotes_lh!$A$11:$ZZ$200,66,FALSE))=TRUE,"",IF(VLOOKUP($A94,parlvotes_lh!$A$11:$ZZ$200,66,FALSE)=0,"",VLOOKUP($A94,parlvotes_lh!$A$11:$ZZ$200,66,FALSE)))</f>
        <v/>
      </c>
      <c r="N94" s="176" t="str">
        <f>IF(ISERROR(VLOOKUP($A94,parlvotes_lh!$A$11:$ZZ$200,86,FALSE))=TRUE,"",IF(VLOOKUP($A94,parlvotes_lh!$A$11:$ZZ$200,86,FALSE)=0,"",VLOOKUP($A94,parlvotes_lh!$A$11:$ZZ$200,86,FALSE)))</f>
        <v/>
      </c>
      <c r="O94" s="176" t="str">
        <f>IF(ISERROR(VLOOKUP($A94,parlvotes_lh!$A$11:$ZZ$200,106,FALSE))=TRUE,"",IF(VLOOKUP($A94,parlvotes_lh!$A$11:$ZZ$200,106,FALSE)=0,"",VLOOKUP($A94,parlvotes_lh!$A$11:$ZZ$200,106,FALSE)))</f>
        <v/>
      </c>
      <c r="P94" s="176" t="str">
        <f>IF(ISERROR(VLOOKUP($A94,parlvotes_lh!$A$11:$ZZ$200,126,FALSE))=TRUE,"",IF(VLOOKUP($A94,parlvotes_lh!$A$11:$ZZ$200,126,FALSE)=0,"",VLOOKUP($A94,parlvotes_lh!$A$11:$ZZ$200,126,FALSE)))</f>
        <v/>
      </c>
      <c r="Q94" s="177" t="str">
        <f>IF(ISERROR(VLOOKUP($A94,parlvotes_lh!$A$11:$ZZ$200,146,FALSE))=TRUE,"",IF(VLOOKUP($A94,parlvotes_lh!$A$11:$ZZ$200,146,FALSE)=0,"",VLOOKUP($A94,parlvotes_lh!$A$11:$ZZ$200,146,FALSE)))</f>
        <v/>
      </c>
      <c r="R94" s="177" t="str">
        <f>IF(ISERROR(VLOOKUP($A94,parlvotes_lh!$A$11:$ZZ$200,166,FALSE))=TRUE,"",IF(VLOOKUP($A94,parlvotes_lh!$A$11:$ZZ$200,166,FALSE)=0,"",VLOOKUP($A94,parlvotes_lh!$A$11:$ZZ$200,166,FALSE)))</f>
        <v/>
      </c>
      <c r="S94" s="177" t="str">
        <f>IF(ISERROR(VLOOKUP($A94,parlvotes_lh!$A$11:$ZZ$200,186,FALSE))=TRUE,"",IF(VLOOKUP($A94,parlvotes_lh!$A$11:$ZZ$200,186,FALSE)=0,"",VLOOKUP($A94,parlvotes_lh!$A$11:$ZZ$200,186,FALSE)))</f>
        <v/>
      </c>
      <c r="T94" s="177" t="str">
        <f>IF(ISERROR(VLOOKUP($A94,parlvotes_lh!$A$11:$ZZ$200,206,FALSE))=TRUE,"",IF(VLOOKUP($A94,parlvotes_lh!$A$11:$ZZ$200,206,FALSE)=0,"",VLOOKUP($A94,parlvotes_lh!$A$11:$ZZ$200,206,FALSE)))</f>
        <v/>
      </c>
      <c r="U94" s="177" t="str">
        <f>IF(ISERROR(VLOOKUP($A94,parlvotes_lh!$A$11:$ZZ$200,226,FALSE))=TRUE,"",IF(VLOOKUP($A94,parlvotes_lh!$A$11:$ZZ$200,226,FALSE)=0,"",VLOOKUP($A94,parlvotes_lh!$A$11:$ZZ$200,226,FALSE)))</f>
        <v/>
      </c>
      <c r="V94" s="177" t="str">
        <f>IF(ISERROR(VLOOKUP($A94,parlvotes_lh!$A$11:$ZZ$200,246,FALSE))=TRUE,"",IF(VLOOKUP($A94,parlvotes_lh!$A$11:$ZZ$200,246,FALSE)=0,"",VLOOKUP($A94,parlvotes_lh!$A$11:$ZZ$200,246,FALSE)))</f>
        <v/>
      </c>
      <c r="W94" s="177" t="str">
        <f>IF(ISERROR(VLOOKUP($A94,parlvotes_lh!$A$11:$ZZ$200,266,FALSE))=TRUE,"",IF(VLOOKUP($A94,parlvotes_lh!$A$11:$ZZ$200,266,FALSE)=0,"",VLOOKUP($A94,parlvotes_lh!$A$11:$ZZ$200,266,FALSE)))</f>
        <v/>
      </c>
      <c r="X94" s="177" t="str">
        <f>IF(ISERROR(VLOOKUP($A94,parlvotes_lh!$A$11:$ZZ$200,286,FALSE))=TRUE,"",IF(VLOOKUP($A94,parlvotes_lh!$A$11:$ZZ$200,286,FALSE)=0,"",VLOOKUP($A94,parlvotes_lh!$A$11:$ZZ$200,286,FALSE)))</f>
        <v/>
      </c>
      <c r="Y94" s="177" t="str">
        <f>IF(ISERROR(VLOOKUP($A94,parlvotes_lh!$A$11:$ZZ$200,306,FALSE))=TRUE,"",IF(VLOOKUP($A94,parlvotes_lh!$A$11:$ZZ$200,306,FALSE)=0,"",VLOOKUP($A94,parlvotes_lh!$A$11:$ZZ$200,306,FALSE)))</f>
        <v/>
      </c>
      <c r="Z94" s="177" t="str">
        <f>IF(ISERROR(VLOOKUP($A94,parlvotes_lh!$A$11:$ZZ$200,326,FALSE))=TRUE,"",IF(VLOOKUP($A94,parlvotes_lh!$A$11:$ZZ$200,326,FALSE)=0,"",VLOOKUP($A94,parlvotes_lh!$A$11:$ZZ$200,326,FALSE)))</f>
        <v/>
      </c>
      <c r="AA94" s="177" t="str">
        <f>IF(ISERROR(VLOOKUP($A94,parlvotes_lh!$A$11:$ZZ$200,346,FALSE))=TRUE,"",IF(VLOOKUP($A94,parlvotes_lh!$A$11:$ZZ$200,346,FALSE)=0,"",VLOOKUP($A94,parlvotes_lh!$A$11:$ZZ$200,346,FALSE)))</f>
        <v/>
      </c>
      <c r="AB94" s="177" t="str">
        <f>IF(ISERROR(VLOOKUP($A94,parlvotes_lh!$A$11:$ZZ$200,366,FALSE))=TRUE,"",IF(VLOOKUP($A94,parlvotes_lh!$A$11:$ZZ$200,366,FALSE)=0,"",VLOOKUP($A94,parlvotes_lh!$A$11:$ZZ$200,366,FALSE)))</f>
        <v/>
      </c>
      <c r="AC94" s="177" t="str">
        <f>IF(ISERROR(VLOOKUP($A94,parlvotes_lh!$A$11:$ZZ$200,386,FALSE))=TRUE,"",IF(VLOOKUP($A94,parlvotes_lh!$A$11:$ZZ$200,386,FALSE)=0,"",VLOOKUP($A94,parlvotes_lh!$A$11:$ZZ$200,386,FALSE)))</f>
        <v/>
      </c>
    </row>
    <row r="95" spans="1:29" ht="13.5" customHeight="1" x14ac:dyDescent="0.25">
      <c r="A95" s="171" t="str">
        <f>IF(info_parties!A95="","",info_parties!A95)</f>
        <v/>
      </c>
      <c r="B95" s="99" t="str">
        <f>IF(A95="","",MID(info_weblinks!$C$3,32,3))</f>
        <v/>
      </c>
      <c r="C95" s="99" t="str">
        <f>IF(info_parties!G95="","",info_parties!G95)</f>
        <v/>
      </c>
      <c r="D95" s="99" t="str">
        <f>IF(info_parties!K95="","",info_parties!K95)</f>
        <v/>
      </c>
      <c r="E95" s="99" t="str">
        <f>IF(info_parties!H95="","",info_parties!H95)</f>
        <v/>
      </c>
      <c r="F95" s="172" t="str">
        <f t="shared" si="4"/>
        <v/>
      </c>
      <c r="G95" s="173" t="str">
        <f t="shared" si="5"/>
        <v/>
      </c>
      <c r="H95" s="174" t="str">
        <f t="shared" si="6"/>
        <v/>
      </c>
      <c r="I95" s="175" t="str">
        <f t="shared" si="7"/>
        <v/>
      </c>
      <c r="J95" s="176" t="str">
        <f>IF(ISERROR(VLOOKUP($A95,parlvotes_lh!$A$11:$ZZ$200,6,FALSE))=TRUE,"",IF(VLOOKUP($A95,parlvotes_lh!$A$11:$ZZ$200,6,FALSE)=0,"",VLOOKUP($A95,parlvotes_lh!$A$11:$ZZ$200,6,FALSE)))</f>
        <v/>
      </c>
      <c r="K95" s="176" t="str">
        <f>IF(ISERROR(VLOOKUP($A95,parlvotes_lh!$A$11:$ZZ$200,26,FALSE))=TRUE,"",IF(VLOOKUP($A95,parlvotes_lh!$A$11:$ZZ$200,26,FALSE)=0,"",VLOOKUP($A95,parlvotes_lh!$A$11:$ZZ$200,26,FALSE)))</f>
        <v/>
      </c>
      <c r="L95" s="176" t="str">
        <f>IF(ISERROR(VLOOKUP($A95,parlvotes_lh!$A$11:$ZZ$200,46,FALSE))=TRUE,"",IF(VLOOKUP($A95,parlvotes_lh!$A$11:$ZZ$200,46,FALSE)=0,"",VLOOKUP($A95,parlvotes_lh!$A$11:$ZZ$200,46,FALSE)))</f>
        <v/>
      </c>
      <c r="M95" s="176" t="str">
        <f>IF(ISERROR(VLOOKUP($A95,parlvotes_lh!$A$11:$ZZ$200,66,FALSE))=TRUE,"",IF(VLOOKUP($A95,parlvotes_lh!$A$11:$ZZ$200,66,FALSE)=0,"",VLOOKUP($A95,parlvotes_lh!$A$11:$ZZ$200,66,FALSE)))</f>
        <v/>
      </c>
      <c r="N95" s="176" t="str">
        <f>IF(ISERROR(VLOOKUP($A95,parlvotes_lh!$A$11:$ZZ$200,86,FALSE))=TRUE,"",IF(VLOOKUP($A95,parlvotes_lh!$A$11:$ZZ$200,86,FALSE)=0,"",VLOOKUP($A95,parlvotes_lh!$A$11:$ZZ$200,86,FALSE)))</f>
        <v/>
      </c>
      <c r="O95" s="176" t="str">
        <f>IF(ISERROR(VLOOKUP($A95,parlvotes_lh!$A$11:$ZZ$200,106,FALSE))=TRUE,"",IF(VLOOKUP($A95,parlvotes_lh!$A$11:$ZZ$200,106,FALSE)=0,"",VLOOKUP($A95,parlvotes_lh!$A$11:$ZZ$200,106,FALSE)))</f>
        <v/>
      </c>
      <c r="P95" s="176" t="str">
        <f>IF(ISERROR(VLOOKUP($A95,parlvotes_lh!$A$11:$ZZ$200,126,FALSE))=TRUE,"",IF(VLOOKUP($A95,parlvotes_lh!$A$11:$ZZ$200,126,FALSE)=0,"",VLOOKUP($A95,parlvotes_lh!$A$11:$ZZ$200,126,FALSE)))</f>
        <v/>
      </c>
      <c r="Q95" s="177" t="str">
        <f>IF(ISERROR(VLOOKUP($A95,parlvotes_lh!$A$11:$ZZ$200,146,FALSE))=TRUE,"",IF(VLOOKUP($A95,parlvotes_lh!$A$11:$ZZ$200,146,FALSE)=0,"",VLOOKUP($A95,parlvotes_lh!$A$11:$ZZ$200,146,FALSE)))</f>
        <v/>
      </c>
      <c r="R95" s="177" t="str">
        <f>IF(ISERROR(VLOOKUP($A95,parlvotes_lh!$A$11:$ZZ$200,166,FALSE))=TRUE,"",IF(VLOOKUP($A95,parlvotes_lh!$A$11:$ZZ$200,166,FALSE)=0,"",VLOOKUP($A95,parlvotes_lh!$A$11:$ZZ$200,166,FALSE)))</f>
        <v/>
      </c>
      <c r="S95" s="177" t="str">
        <f>IF(ISERROR(VLOOKUP($A95,parlvotes_lh!$A$11:$ZZ$200,186,FALSE))=TRUE,"",IF(VLOOKUP($A95,parlvotes_lh!$A$11:$ZZ$200,186,FALSE)=0,"",VLOOKUP($A95,parlvotes_lh!$A$11:$ZZ$200,186,FALSE)))</f>
        <v/>
      </c>
      <c r="T95" s="177" t="str">
        <f>IF(ISERROR(VLOOKUP($A95,parlvotes_lh!$A$11:$ZZ$200,206,FALSE))=TRUE,"",IF(VLOOKUP($A95,parlvotes_lh!$A$11:$ZZ$200,206,FALSE)=0,"",VLOOKUP($A95,parlvotes_lh!$A$11:$ZZ$200,206,FALSE)))</f>
        <v/>
      </c>
      <c r="U95" s="177" t="str">
        <f>IF(ISERROR(VLOOKUP($A95,parlvotes_lh!$A$11:$ZZ$200,226,FALSE))=TRUE,"",IF(VLOOKUP($A95,parlvotes_lh!$A$11:$ZZ$200,226,FALSE)=0,"",VLOOKUP($A95,parlvotes_lh!$A$11:$ZZ$200,226,FALSE)))</f>
        <v/>
      </c>
      <c r="V95" s="177" t="str">
        <f>IF(ISERROR(VLOOKUP($A95,parlvotes_lh!$A$11:$ZZ$200,246,FALSE))=TRUE,"",IF(VLOOKUP($A95,parlvotes_lh!$A$11:$ZZ$200,246,FALSE)=0,"",VLOOKUP($A95,parlvotes_lh!$A$11:$ZZ$200,246,FALSE)))</f>
        <v/>
      </c>
      <c r="W95" s="177" t="str">
        <f>IF(ISERROR(VLOOKUP($A95,parlvotes_lh!$A$11:$ZZ$200,266,FALSE))=TRUE,"",IF(VLOOKUP($A95,parlvotes_lh!$A$11:$ZZ$200,266,FALSE)=0,"",VLOOKUP($A95,parlvotes_lh!$A$11:$ZZ$200,266,FALSE)))</f>
        <v/>
      </c>
      <c r="X95" s="177" t="str">
        <f>IF(ISERROR(VLOOKUP($A95,parlvotes_lh!$A$11:$ZZ$200,286,FALSE))=TRUE,"",IF(VLOOKUP($A95,parlvotes_lh!$A$11:$ZZ$200,286,FALSE)=0,"",VLOOKUP($A95,parlvotes_lh!$A$11:$ZZ$200,286,FALSE)))</f>
        <v/>
      </c>
      <c r="Y95" s="177" t="str">
        <f>IF(ISERROR(VLOOKUP($A95,parlvotes_lh!$A$11:$ZZ$200,306,FALSE))=TRUE,"",IF(VLOOKUP($A95,parlvotes_lh!$A$11:$ZZ$200,306,FALSE)=0,"",VLOOKUP($A95,parlvotes_lh!$A$11:$ZZ$200,306,FALSE)))</f>
        <v/>
      </c>
      <c r="Z95" s="177" t="str">
        <f>IF(ISERROR(VLOOKUP($A95,parlvotes_lh!$A$11:$ZZ$200,326,FALSE))=TRUE,"",IF(VLOOKUP($A95,parlvotes_lh!$A$11:$ZZ$200,326,FALSE)=0,"",VLOOKUP($A95,parlvotes_lh!$A$11:$ZZ$200,326,FALSE)))</f>
        <v/>
      </c>
      <c r="AA95" s="177" t="str">
        <f>IF(ISERROR(VLOOKUP($A95,parlvotes_lh!$A$11:$ZZ$200,346,FALSE))=TRUE,"",IF(VLOOKUP($A95,parlvotes_lh!$A$11:$ZZ$200,346,FALSE)=0,"",VLOOKUP($A95,parlvotes_lh!$A$11:$ZZ$200,346,FALSE)))</f>
        <v/>
      </c>
      <c r="AB95" s="177" t="str">
        <f>IF(ISERROR(VLOOKUP($A95,parlvotes_lh!$A$11:$ZZ$200,366,FALSE))=TRUE,"",IF(VLOOKUP($A95,parlvotes_lh!$A$11:$ZZ$200,366,FALSE)=0,"",VLOOKUP($A95,parlvotes_lh!$A$11:$ZZ$200,366,FALSE)))</f>
        <v/>
      </c>
      <c r="AC95" s="177" t="str">
        <f>IF(ISERROR(VLOOKUP($A95,parlvotes_lh!$A$11:$ZZ$200,386,FALSE))=TRUE,"",IF(VLOOKUP($A95,parlvotes_lh!$A$11:$ZZ$200,386,FALSE)=0,"",VLOOKUP($A95,parlvotes_lh!$A$11:$ZZ$200,386,FALSE)))</f>
        <v/>
      </c>
    </row>
    <row r="96" spans="1:29" ht="13.5" customHeight="1" x14ac:dyDescent="0.25">
      <c r="A96" s="171" t="str">
        <f>IF(info_parties!A96="","",info_parties!A96)</f>
        <v/>
      </c>
      <c r="B96" s="99" t="str">
        <f>IF(A96="","",MID(info_weblinks!$C$3,32,3))</f>
        <v/>
      </c>
      <c r="C96" s="99" t="str">
        <f>IF(info_parties!G96="","",info_parties!G96)</f>
        <v/>
      </c>
      <c r="D96" s="99" t="str">
        <f>IF(info_parties!K96="","",info_parties!K96)</f>
        <v/>
      </c>
      <c r="E96" s="99" t="str">
        <f>IF(info_parties!H96="","",info_parties!H96)</f>
        <v/>
      </c>
      <c r="F96" s="172" t="str">
        <f t="shared" si="4"/>
        <v/>
      </c>
      <c r="G96" s="173" t="str">
        <f t="shared" si="5"/>
        <v/>
      </c>
      <c r="H96" s="174" t="str">
        <f t="shared" si="6"/>
        <v/>
      </c>
      <c r="I96" s="175" t="str">
        <f t="shared" si="7"/>
        <v/>
      </c>
      <c r="J96" s="176" t="str">
        <f>IF(ISERROR(VLOOKUP($A96,parlvotes_lh!$A$11:$ZZ$200,6,FALSE))=TRUE,"",IF(VLOOKUP($A96,parlvotes_lh!$A$11:$ZZ$200,6,FALSE)=0,"",VLOOKUP($A96,parlvotes_lh!$A$11:$ZZ$200,6,FALSE)))</f>
        <v/>
      </c>
      <c r="K96" s="176" t="str">
        <f>IF(ISERROR(VLOOKUP($A96,parlvotes_lh!$A$11:$ZZ$200,26,FALSE))=TRUE,"",IF(VLOOKUP($A96,parlvotes_lh!$A$11:$ZZ$200,26,FALSE)=0,"",VLOOKUP($A96,parlvotes_lh!$A$11:$ZZ$200,26,FALSE)))</f>
        <v/>
      </c>
      <c r="L96" s="176" t="str">
        <f>IF(ISERROR(VLOOKUP($A96,parlvotes_lh!$A$11:$ZZ$200,46,FALSE))=TRUE,"",IF(VLOOKUP($A96,parlvotes_lh!$A$11:$ZZ$200,46,FALSE)=0,"",VLOOKUP($A96,parlvotes_lh!$A$11:$ZZ$200,46,FALSE)))</f>
        <v/>
      </c>
      <c r="M96" s="176" t="str">
        <f>IF(ISERROR(VLOOKUP($A96,parlvotes_lh!$A$11:$ZZ$200,66,FALSE))=TRUE,"",IF(VLOOKUP($A96,parlvotes_lh!$A$11:$ZZ$200,66,FALSE)=0,"",VLOOKUP($A96,parlvotes_lh!$A$11:$ZZ$200,66,FALSE)))</f>
        <v/>
      </c>
      <c r="N96" s="176" t="str">
        <f>IF(ISERROR(VLOOKUP($A96,parlvotes_lh!$A$11:$ZZ$200,86,FALSE))=TRUE,"",IF(VLOOKUP($A96,parlvotes_lh!$A$11:$ZZ$200,86,FALSE)=0,"",VLOOKUP($A96,parlvotes_lh!$A$11:$ZZ$200,86,FALSE)))</f>
        <v/>
      </c>
      <c r="O96" s="176" t="str">
        <f>IF(ISERROR(VLOOKUP($A96,parlvotes_lh!$A$11:$ZZ$200,106,FALSE))=TRUE,"",IF(VLOOKUP($A96,parlvotes_lh!$A$11:$ZZ$200,106,FALSE)=0,"",VLOOKUP($A96,parlvotes_lh!$A$11:$ZZ$200,106,FALSE)))</f>
        <v/>
      </c>
      <c r="P96" s="176" t="str">
        <f>IF(ISERROR(VLOOKUP($A96,parlvotes_lh!$A$11:$ZZ$200,126,FALSE))=TRUE,"",IF(VLOOKUP($A96,parlvotes_lh!$A$11:$ZZ$200,126,FALSE)=0,"",VLOOKUP($A96,parlvotes_lh!$A$11:$ZZ$200,126,FALSE)))</f>
        <v/>
      </c>
      <c r="Q96" s="177" t="str">
        <f>IF(ISERROR(VLOOKUP($A96,parlvotes_lh!$A$11:$ZZ$200,146,FALSE))=TRUE,"",IF(VLOOKUP($A96,parlvotes_lh!$A$11:$ZZ$200,146,FALSE)=0,"",VLOOKUP($A96,parlvotes_lh!$A$11:$ZZ$200,146,FALSE)))</f>
        <v/>
      </c>
      <c r="R96" s="177" t="str">
        <f>IF(ISERROR(VLOOKUP($A96,parlvotes_lh!$A$11:$ZZ$200,166,FALSE))=TRUE,"",IF(VLOOKUP($A96,parlvotes_lh!$A$11:$ZZ$200,166,FALSE)=0,"",VLOOKUP($A96,parlvotes_lh!$A$11:$ZZ$200,166,FALSE)))</f>
        <v/>
      </c>
      <c r="S96" s="177" t="str">
        <f>IF(ISERROR(VLOOKUP($A96,parlvotes_lh!$A$11:$ZZ$200,186,FALSE))=TRUE,"",IF(VLOOKUP($A96,parlvotes_lh!$A$11:$ZZ$200,186,FALSE)=0,"",VLOOKUP($A96,parlvotes_lh!$A$11:$ZZ$200,186,FALSE)))</f>
        <v/>
      </c>
      <c r="T96" s="177" t="str">
        <f>IF(ISERROR(VLOOKUP($A96,parlvotes_lh!$A$11:$ZZ$200,206,FALSE))=TRUE,"",IF(VLOOKUP($A96,parlvotes_lh!$A$11:$ZZ$200,206,FALSE)=0,"",VLOOKUP($A96,parlvotes_lh!$A$11:$ZZ$200,206,FALSE)))</f>
        <v/>
      </c>
      <c r="U96" s="177" t="str">
        <f>IF(ISERROR(VLOOKUP($A96,parlvotes_lh!$A$11:$ZZ$200,226,FALSE))=TRUE,"",IF(VLOOKUP($A96,parlvotes_lh!$A$11:$ZZ$200,226,FALSE)=0,"",VLOOKUP($A96,parlvotes_lh!$A$11:$ZZ$200,226,FALSE)))</f>
        <v/>
      </c>
      <c r="V96" s="177" t="str">
        <f>IF(ISERROR(VLOOKUP($A96,parlvotes_lh!$A$11:$ZZ$200,246,FALSE))=TRUE,"",IF(VLOOKUP($A96,parlvotes_lh!$A$11:$ZZ$200,246,FALSE)=0,"",VLOOKUP($A96,parlvotes_lh!$A$11:$ZZ$200,246,FALSE)))</f>
        <v/>
      </c>
      <c r="W96" s="177" t="str">
        <f>IF(ISERROR(VLOOKUP($A96,parlvotes_lh!$A$11:$ZZ$200,266,FALSE))=TRUE,"",IF(VLOOKUP($A96,parlvotes_lh!$A$11:$ZZ$200,266,FALSE)=0,"",VLOOKUP($A96,parlvotes_lh!$A$11:$ZZ$200,266,FALSE)))</f>
        <v/>
      </c>
      <c r="X96" s="177" t="str">
        <f>IF(ISERROR(VLOOKUP($A96,parlvotes_lh!$A$11:$ZZ$200,286,FALSE))=TRUE,"",IF(VLOOKUP($A96,parlvotes_lh!$A$11:$ZZ$200,286,FALSE)=0,"",VLOOKUP($A96,parlvotes_lh!$A$11:$ZZ$200,286,FALSE)))</f>
        <v/>
      </c>
      <c r="Y96" s="177" t="str">
        <f>IF(ISERROR(VLOOKUP($A96,parlvotes_lh!$A$11:$ZZ$200,306,FALSE))=TRUE,"",IF(VLOOKUP($A96,parlvotes_lh!$A$11:$ZZ$200,306,FALSE)=0,"",VLOOKUP($A96,parlvotes_lh!$A$11:$ZZ$200,306,FALSE)))</f>
        <v/>
      </c>
      <c r="Z96" s="177" t="str">
        <f>IF(ISERROR(VLOOKUP($A96,parlvotes_lh!$A$11:$ZZ$200,326,FALSE))=TRUE,"",IF(VLOOKUP($A96,parlvotes_lh!$A$11:$ZZ$200,326,FALSE)=0,"",VLOOKUP($A96,parlvotes_lh!$A$11:$ZZ$200,326,FALSE)))</f>
        <v/>
      </c>
      <c r="AA96" s="177" t="str">
        <f>IF(ISERROR(VLOOKUP($A96,parlvotes_lh!$A$11:$ZZ$200,346,FALSE))=TRUE,"",IF(VLOOKUP($A96,parlvotes_lh!$A$11:$ZZ$200,346,FALSE)=0,"",VLOOKUP($A96,parlvotes_lh!$A$11:$ZZ$200,346,FALSE)))</f>
        <v/>
      </c>
      <c r="AB96" s="177" t="str">
        <f>IF(ISERROR(VLOOKUP($A96,parlvotes_lh!$A$11:$ZZ$200,366,FALSE))=TRUE,"",IF(VLOOKUP($A96,parlvotes_lh!$A$11:$ZZ$200,366,FALSE)=0,"",VLOOKUP($A96,parlvotes_lh!$A$11:$ZZ$200,366,FALSE)))</f>
        <v/>
      </c>
      <c r="AC96" s="177" t="str">
        <f>IF(ISERROR(VLOOKUP($A96,parlvotes_lh!$A$11:$ZZ$200,386,FALSE))=TRUE,"",IF(VLOOKUP($A96,parlvotes_lh!$A$11:$ZZ$200,386,FALSE)=0,"",VLOOKUP($A96,parlvotes_lh!$A$11:$ZZ$200,386,FALSE)))</f>
        <v/>
      </c>
    </row>
    <row r="97" spans="1:29" ht="13.5" customHeight="1" x14ac:dyDescent="0.25">
      <c r="A97" s="171" t="str">
        <f>IF(info_parties!A97="","",info_parties!A97)</f>
        <v/>
      </c>
      <c r="B97" s="99" t="str">
        <f>IF(A97="","",MID(info_weblinks!$C$3,32,3))</f>
        <v/>
      </c>
      <c r="C97" s="99" t="str">
        <f>IF(info_parties!G97="","",info_parties!G97)</f>
        <v/>
      </c>
      <c r="D97" s="99" t="str">
        <f>IF(info_parties!K97="","",info_parties!K97)</f>
        <v/>
      </c>
      <c r="E97" s="99" t="str">
        <f>IF(info_parties!H97="","",info_parties!H97)</f>
        <v/>
      </c>
      <c r="F97" s="172" t="str">
        <f t="shared" si="4"/>
        <v/>
      </c>
      <c r="G97" s="173" t="str">
        <f t="shared" si="5"/>
        <v/>
      </c>
      <c r="H97" s="174" t="str">
        <f t="shared" si="6"/>
        <v/>
      </c>
      <c r="I97" s="175" t="str">
        <f t="shared" si="7"/>
        <v/>
      </c>
      <c r="J97" s="176" t="str">
        <f>IF(ISERROR(VLOOKUP($A97,parlvotes_lh!$A$11:$ZZ$200,6,FALSE))=TRUE,"",IF(VLOOKUP($A97,parlvotes_lh!$A$11:$ZZ$200,6,FALSE)=0,"",VLOOKUP($A97,parlvotes_lh!$A$11:$ZZ$200,6,FALSE)))</f>
        <v/>
      </c>
      <c r="K97" s="176" t="str">
        <f>IF(ISERROR(VLOOKUP($A97,parlvotes_lh!$A$11:$ZZ$200,26,FALSE))=TRUE,"",IF(VLOOKUP($A97,parlvotes_lh!$A$11:$ZZ$200,26,FALSE)=0,"",VLOOKUP($A97,parlvotes_lh!$A$11:$ZZ$200,26,FALSE)))</f>
        <v/>
      </c>
      <c r="L97" s="176" t="str">
        <f>IF(ISERROR(VLOOKUP($A97,parlvotes_lh!$A$11:$ZZ$200,46,FALSE))=TRUE,"",IF(VLOOKUP($A97,parlvotes_lh!$A$11:$ZZ$200,46,FALSE)=0,"",VLOOKUP($A97,parlvotes_lh!$A$11:$ZZ$200,46,FALSE)))</f>
        <v/>
      </c>
      <c r="M97" s="176" t="str">
        <f>IF(ISERROR(VLOOKUP($A97,parlvotes_lh!$A$11:$ZZ$200,66,FALSE))=TRUE,"",IF(VLOOKUP($A97,parlvotes_lh!$A$11:$ZZ$200,66,FALSE)=0,"",VLOOKUP($A97,parlvotes_lh!$A$11:$ZZ$200,66,FALSE)))</f>
        <v/>
      </c>
      <c r="N97" s="176" t="str">
        <f>IF(ISERROR(VLOOKUP($A97,parlvotes_lh!$A$11:$ZZ$200,86,FALSE))=TRUE,"",IF(VLOOKUP($A97,parlvotes_lh!$A$11:$ZZ$200,86,FALSE)=0,"",VLOOKUP($A97,parlvotes_lh!$A$11:$ZZ$200,86,FALSE)))</f>
        <v/>
      </c>
      <c r="O97" s="176" t="str">
        <f>IF(ISERROR(VLOOKUP($A97,parlvotes_lh!$A$11:$ZZ$200,106,FALSE))=TRUE,"",IF(VLOOKUP($A97,parlvotes_lh!$A$11:$ZZ$200,106,FALSE)=0,"",VLOOKUP($A97,parlvotes_lh!$A$11:$ZZ$200,106,FALSE)))</f>
        <v/>
      </c>
      <c r="P97" s="176" t="str">
        <f>IF(ISERROR(VLOOKUP($A97,parlvotes_lh!$A$11:$ZZ$200,126,FALSE))=TRUE,"",IF(VLOOKUP($A97,parlvotes_lh!$A$11:$ZZ$200,126,FALSE)=0,"",VLOOKUP($A97,parlvotes_lh!$A$11:$ZZ$200,126,FALSE)))</f>
        <v/>
      </c>
      <c r="Q97" s="177" t="str">
        <f>IF(ISERROR(VLOOKUP($A97,parlvotes_lh!$A$11:$ZZ$200,146,FALSE))=TRUE,"",IF(VLOOKUP($A97,parlvotes_lh!$A$11:$ZZ$200,146,FALSE)=0,"",VLOOKUP($A97,parlvotes_lh!$A$11:$ZZ$200,146,FALSE)))</f>
        <v/>
      </c>
      <c r="R97" s="177" t="str">
        <f>IF(ISERROR(VLOOKUP($A97,parlvotes_lh!$A$11:$ZZ$200,166,FALSE))=TRUE,"",IF(VLOOKUP($A97,parlvotes_lh!$A$11:$ZZ$200,166,FALSE)=0,"",VLOOKUP($A97,parlvotes_lh!$A$11:$ZZ$200,166,FALSE)))</f>
        <v/>
      </c>
      <c r="S97" s="177" t="str">
        <f>IF(ISERROR(VLOOKUP($A97,parlvotes_lh!$A$11:$ZZ$200,186,FALSE))=TRUE,"",IF(VLOOKUP($A97,parlvotes_lh!$A$11:$ZZ$200,186,FALSE)=0,"",VLOOKUP($A97,parlvotes_lh!$A$11:$ZZ$200,186,FALSE)))</f>
        <v/>
      </c>
      <c r="T97" s="177" t="str">
        <f>IF(ISERROR(VLOOKUP($A97,parlvotes_lh!$A$11:$ZZ$200,206,FALSE))=TRUE,"",IF(VLOOKUP($A97,parlvotes_lh!$A$11:$ZZ$200,206,FALSE)=0,"",VLOOKUP($A97,parlvotes_lh!$A$11:$ZZ$200,206,FALSE)))</f>
        <v/>
      </c>
      <c r="U97" s="177" t="str">
        <f>IF(ISERROR(VLOOKUP($A97,parlvotes_lh!$A$11:$ZZ$200,226,FALSE))=TRUE,"",IF(VLOOKUP($A97,parlvotes_lh!$A$11:$ZZ$200,226,FALSE)=0,"",VLOOKUP($A97,parlvotes_lh!$A$11:$ZZ$200,226,FALSE)))</f>
        <v/>
      </c>
      <c r="V97" s="177" t="str">
        <f>IF(ISERROR(VLOOKUP($A97,parlvotes_lh!$A$11:$ZZ$200,246,FALSE))=TRUE,"",IF(VLOOKUP($A97,parlvotes_lh!$A$11:$ZZ$200,246,FALSE)=0,"",VLOOKUP($A97,parlvotes_lh!$A$11:$ZZ$200,246,FALSE)))</f>
        <v/>
      </c>
      <c r="W97" s="177" t="str">
        <f>IF(ISERROR(VLOOKUP($A97,parlvotes_lh!$A$11:$ZZ$200,266,FALSE))=TRUE,"",IF(VLOOKUP($A97,parlvotes_lh!$A$11:$ZZ$200,266,FALSE)=0,"",VLOOKUP($A97,parlvotes_lh!$A$11:$ZZ$200,266,FALSE)))</f>
        <v/>
      </c>
      <c r="X97" s="177" t="str">
        <f>IF(ISERROR(VLOOKUP($A97,parlvotes_lh!$A$11:$ZZ$200,286,FALSE))=TRUE,"",IF(VLOOKUP($A97,parlvotes_lh!$A$11:$ZZ$200,286,FALSE)=0,"",VLOOKUP($A97,parlvotes_lh!$A$11:$ZZ$200,286,FALSE)))</f>
        <v/>
      </c>
      <c r="Y97" s="177" t="str">
        <f>IF(ISERROR(VLOOKUP($A97,parlvotes_lh!$A$11:$ZZ$200,306,FALSE))=TRUE,"",IF(VLOOKUP($A97,parlvotes_lh!$A$11:$ZZ$200,306,FALSE)=0,"",VLOOKUP($A97,parlvotes_lh!$A$11:$ZZ$200,306,FALSE)))</f>
        <v/>
      </c>
      <c r="Z97" s="177" t="str">
        <f>IF(ISERROR(VLOOKUP($A97,parlvotes_lh!$A$11:$ZZ$200,326,FALSE))=TRUE,"",IF(VLOOKUP($A97,parlvotes_lh!$A$11:$ZZ$200,326,FALSE)=0,"",VLOOKUP($A97,parlvotes_lh!$A$11:$ZZ$200,326,FALSE)))</f>
        <v/>
      </c>
      <c r="AA97" s="177" t="str">
        <f>IF(ISERROR(VLOOKUP($A97,parlvotes_lh!$A$11:$ZZ$200,346,FALSE))=TRUE,"",IF(VLOOKUP($A97,parlvotes_lh!$A$11:$ZZ$200,346,FALSE)=0,"",VLOOKUP($A97,parlvotes_lh!$A$11:$ZZ$200,346,FALSE)))</f>
        <v/>
      </c>
      <c r="AB97" s="177" t="str">
        <f>IF(ISERROR(VLOOKUP($A97,parlvotes_lh!$A$11:$ZZ$200,366,FALSE))=TRUE,"",IF(VLOOKUP($A97,parlvotes_lh!$A$11:$ZZ$200,366,FALSE)=0,"",VLOOKUP($A97,parlvotes_lh!$A$11:$ZZ$200,366,FALSE)))</f>
        <v/>
      </c>
      <c r="AC97" s="177" t="str">
        <f>IF(ISERROR(VLOOKUP($A97,parlvotes_lh!$A$11:$ZZ$200,386,FALSE))=TRUE,"",IF(VLOOKUP($A97,parlvotes_lh!$A$11:$ZZ$200,386,FALSE)=0,"",VLOOKUP($A97,parlvotes_lh!$A$11:$ZZ$200,386,FALSE)))</f>
        <v/>
      </c>
    </row>
    <row r="98" spans="1:29" ht="13.5" customHeight="1" x14ac:dyDescent="0.25">
      <c r="A98" s="171" t="str">
        <f>IF(info_parties!A98="","",info_parties!A98)</f>
        <v/>
      </c>
      <c r="B98" s="99" t="str">
        <f>IF(A98="","",MID(info_weblinks!$C$3,32,3))</f>
        <v/>
      </c>
      <c r="C98" s="99" t="str">
        <f>IF(info_parties!G98="","",info_parties!G98)</f>
        <v/>
      </c>
      <c r="D98" s="99" t="str">
        <f>IF(info_parties!K98="","",info_parties!K98)</f>
        <v/>
      </c>
      <c r="E98" s="99" t="str">
        <f>IF(info_parties!H98="","",info_parties!H98)</f>
        <v/>
      </c>
      <c r="F98" s="172" t="str">
        <f t="shared" si="4"/>
        <v/>
      </c>
      <c r="G98" s="173" t="str">
        <f t="shared" si="5"/>
        <v/>
      </c>
      <c r="H98" s="174" t="str">
        <f t="shared" si="6"/>
        <v/>
      </c>
      <c r="I98" s="175" t="str">
        <f t="shared" si="7"/>
        <v/>
      </c>
      <c r="J98" s="176" t="str">
        <f>IF(ISERROR(VLOOKUP($A98,parlvotes_lh!$A$11:$ZZ$200,6,FALSE))=TRUE,"",IF(VLOOKUP($A98,parlvotes_lh!$A$11:$ZZ$200,6,FALSE)=0,"",VLOOKUP($A98,parlvotes_lh!$A$11:$ZZ$200,6,FALSE)))</f>
        <v/>
      </c>
      <c r="K98" s="176" t="str">
        <f>IF(ISERROR(VLOOKUP($A98,parlvotes_lh!$A$11:$ZZ$200,26,FALSE))=TRUE,"",IF(VLOOKUP($A98,parlvotes_lh!$A$11:$ZZ$200,26,FALSE)=0,"",VLOOKUP($A98,parlvotes_lh!$A$11:$ZZ$200,26,FALSE)))</f>
        <v/>
      </c>
      <c r="L98" s="176" t="str">
        <f>IF(ISERROR(VLOOKUP($A98,parlvotes_lh!$A$11:$ZZ$200,46,FALSE))=TRUE,"",IF(VLOOKUP($A98,parlvotes_lh!$A$11:$ZZ$200,46,FALSE)=0,"",VLOOKUP($A98,parlvotes_lh!$A$11:$ZZ$200,46,FALSE)))</f>
        <v/>
      </c>
      <c r="M98" s="176" t="str">
        <f>IF(ISERROR(VLOOKUP($A98,parlvotes_lh!$A$11:$ZZ$200,66,FALSE))=TRUE,"",IF(VLOOKUP($A98,parlvotes_lh!$A$11:$ZZ$200,66,FALSE)=0,"",VLOOKUP($A98,parlvotes_lh!$A$11:$ZZ$200,66,FALSE)))</f>
        <v/>
      </c>
      <c r="N98" s="176" t="str">
        <f>IF(ISERROR(VLOOKUP($A98,parlvotes_lh!$A$11:$ZZ$200,86,FALSE))=TRUE,"",IF(VLOOKUP($A98,parlvotes_lh!$A$11:$ZZ$200,86,FALSE)=0,"",VLOOKUP($A98,parlvotes_lh!$A$11:$ZZ$200,86,FALSE)))</f>
        <v/>
      </c>
      <c r="O98" s="176" t="str">
        <f>IF(ISERROR(VLOOKUP($A98,parlvotes_lh!$A$11:$ZZ$200,106,FALSE))=TRUE,"",IF(VLOOKUP($A98,parlvotes_lh!$A$11:$ZZ$200,106,FALSE)=0,"",VLOOKUP($A98,parlvotes_lh!$A$11:$ZZ$200,106,FALSE)))</f>
        <v/>
      </c>
      <c r="P98" s="176" t="str">
        <f>IF(ISERROR(VLOOKUP($A98,parlvotes_lh!$A$11:$ZZ$200,126,FALSE))=TRUE,"",IF(VLOOKUP($A98,parlvotes_lh!$A$11:$ZZ$200,126,FALSE)=0,"",VLOOKUP($A98,parlvotes_lh!$A$11:$ZZ$200,126,FALSE)))</f>
        <v/>
      </c>
      <c r="Q98" s="177" t="str">
        <f>IF(ISERROR(VLOOKUP($A98,parlvotes_lh!$A$11:$ZZ$200,146,FALSE))=TRUE,"",IF(VLOOKUP($A98,parlvotes_lh!$A$11:$ZZ$200,146,FALSE)=0,"",VLOOKUP($A98,parlvotes_lh!$A$11:$ZZ$200,146,FALSE)))</f>
        <v/>
      </c>
      <c r="R98" s="177" t="str">
        <f>IF(ISERROR(VLOOKUP($A98,parlvotes_lh!$A$11:$ZZ$200,166,FALSE))=TRUE,"",IF(VLOOKUP($A98,parlvotes_lh!$A$11:$ZZ$200,166,FALSE)=0,"",VLOOKUP($A98,parlvotes_lh!$A$11:$ZZ$200,166,FALSE)))</f>
        <v/>
      </c>
      <c r="S98" s="177" t="str">
        <f>IF(ISERROR(VLOOKUP($A98,parlvotes_lh!$A$11:$ZZ$200,186,FALSE))=TRUE,"",IF(VLOOKUP($A98,parlvotes_lh!$A$11:$ZZ$200,186,FALSE)=0,"",VLOOKUP($A98,parlvotes_lh!$A$11:$ZZ$200,186,FALSE)))</f>
        <v/>
      </c>
      <c r="T98" s="177" t="str">
        <f>IF(ISERROR(VLOOKUP($A98,parlvotes_lh!$A$11:$ZZ$200,206,FALSE))=TRUE,"",IF(VLOOKUP($A98,parlvotes_lh!$A$11:$ZZ$200,206,FALSE)=0,"",VLOOKUP($A98,parlvotes_lh!$A$11:$ZZ$200,206,FALSE)))</f>
        <v/>
      </c>
      <c r="U98" s="177" t="str">
        <f>IF(ISERROR(VLOOKUP($A98,parlvotes_lh!$A$11:$ZZ$200,226,FALSE))=TRUE,"",IF(VLOOKUP($A98,parlvotes_lh!$A$11:$ZZ$200,226,FALSE)=0,"",VLOOKUP($A98,parlvotes_lh!$A$11:$ZZ$200,226,FALSE)))</f>
        <v/>
      </c>
      <c r="V98" s="177" t="str">
        <f>IF(ISERROR(VLOOKUP($A98,parlvotes_lh!$A$11:$ZZ$200,246,FALSE))=TRUE,"",IF(VLOOKUP($A98,parlvotes_lh!$A$11:$ZZ$200,246,FALSE)=0,"",VLOOKUP($A98,parlvotes_lh!$A$11:$ZZ$200,246,FALSE)))</f>
        <v/>
      </c>
      <c r="W98" s="177" t="str">
        <f>IF(ISERROR(VLOOKUP($A98,parlvotes_lh!$A$11:$ZZ$200,266,FALSE))=TRUE,"",IF(VLOOKUP($A98,parlvotes_lh!$A$11:$ZZ$200,266,FALSE)=0,"",VLOOKUP($A98,parlvotes_lh!$A$11:$ZZ$200,266,FALSE)))</f>
        <v/>
      </c>
      <c r="X98" s="177" t="str">
        <f>IF(ISERROR(VLOOKUP($A98,parlvotes_lh!$A$11:$ZZ$200,286,FALSE))=TRUE,"",IF(VLOOKUP($A98,parlvotes_lh!$A$11:$ZZ$200,286,FALSE)=0,"",VLOOKUP($A98,parlvotes_lh!$A$11:$ZZ$200,286,FALSE)))</f>
        <v/>
      </c>
      <c r="Y98" s="177" t="str">
        <f>IF(ISERROR(VLOOKUP($A98,parlvotes_lh!$A$11:$ZZ$200,306,FALSE))=TRUE,"",IF(VLOOKUP($A98,parlvotes_lh!$A$11:$ZZ$200,306,FALSE)=0,"",VLOOKUP($A98,parlvotes_lh!$A$11:$ZZ$200,306,FALSE)))</f>
        <v/>
      </c>
      <c r="Z98" s="177" t="str">
        <f>IF(ISERROR(VLOOKUP($A98,parlvotes_lh!$A$11:$ZZ$200,326,FALSE))=TRUE,"",IF(VLOOKUP($A98,parlvotes_lh!$A$11:$ZZ$200,326,FALSE)=0,"",VLOOKUP($A98,parlvotes_lh!$A$11:$ZZ$200,326,FALSE)))</f>
        <v/>
      </c>
      <c r="AA98" s="177" t="str">
        <f>IF(ISERROR(VLOOKUP($A98,parlvotes_lh!$A$11:$ZZ$200,346,FALSE))=TRUE,"",IF(VLOOKUP($A98,parlvotes_lh!$A$11:$ZZ$200,346,FALSE)=0,"",VLOOKUP($A98,parlvotes_lh!$A$11:$ZZ$200,346,FALSE)))</f>
        <v/>
      </c>
      <c r="AB98" s="177" t="str">
        <f>IF(ISERROR(VLOOKUP($A98,parlvotes_lh!$A$11:$ZZ$200,366,FALSE))=TRUE,"",IF(VLOOKUP($A98,parlvotes_lh!$A$11:$ZZ$200,366,FALSE)=0,"",VLOOKUP($A98,parlvotes_lh!$A$11:$ZZ$200,366,FALSE)))</f>
        <v/>
      </c>
      <c r="AC98" s="177" t="str">
        <f>IF(ISERROR(VLOOKUP($A98,parlvotes_lh!$A$11:$ZZ$200,386,FALSE))=TRUE,"",IF(VLOOKUP($A98,parlvotes_lh!$A$11:$ZZ$200,386,FALSE)=0,"",VLOOKUP($A98,parlvotes_lh!$A$11:$ZZ$200,386,FALSE)))</f>
        <v/>
      </c>
    </row>
    <row r="99" spans="1:29" ht="13.5" customHeight="1" x14ac:dyDescent="0.25">
      <c r="A99" s="171" t="str">
        <f>IF(info_parties!A99="","",info_parties!A99)</f>
        <v/>
      </c>
      <c r="B99" s="99" t="str">
        <f>IF(A99="","",MID(info_weblinks!$C$3,32,3))</f>
        <v/>
      </c>
      <c r="C99" s="99" t="str">
        <f>IF(info_parties!G99="","",info_parties!G99)</f>
        <v/>
      </c>
      <c r="D99" s="99" t="str">
        <f>IF(info_parties!K99="","",info_parties!K99)</f>
        <v/>
      </c>
      <c r="E99" s="99" t="str">
        <f>IF(info_parties!H99="","",info_parties!H99)</f>
        <v/>
      </c>
      <c r="F99" s="172" t="str">
        <f t="shared" si="4"/>
        <v/>
      </c>
      <c r="G99" s="173" t="str">
        <f t="shared" si="5"/>
        <v/>
      </c>
      <c r="H99" s="174" t="str">
        <f t="shared" si="6"/>
        <v/>
      </c>
      <c r="I99" s="175" t="str">
        <f t="shared" si="7"/>
        <v/>
      </c>
      <c r="J99" s="176" t="str">
        <f>IF(ISERROR(VLOOKUP($A99,parlvotes_lh!$A$11:$ZZ$200,6,FALSE))=TRUE,"",IF(VLOOKUP($A99,parlvotes_lh!$A$11:$ZZ$200,6,FALSE)=0,"",VLOOKUP($A99,parlvotes_lh!$A$11:$ZZ$200,6,FALSE)))</f>
        <v/>
      </c>
      <c r="K99" s="176" t="str">
        <f>IF(ISERROR(VLOOKUP($A99,parlvotes_lh!$A$11:$ZZ$200,26,FALSE))=TRUE,"",IF(VLOOKUP($A99,parlvotes_lh!$A$11:$ZZ$200,26,FALSE)=0,"",VLOOKUP($A99,parlvotes_lh!$A$11:$ZZ$200,26,FALSE)))</f>
        <v/>
      </c>
      <c r="L99" s="176" t="str">
        <f>IF(ISERROR(VLOOKUP($A99,parlvotes_lh!$A$11:$ZZ$200,46,FALSE))=TRUE,"",IF(VLOOKUP($A99,parlvotes_lh!$A$11:$ZZ$200,46,FALSE)=0,"",VLOOKUP($A99,parlvotes_lh!$A$11:$ZZ$200,46,FALSE)))</f>
        <v/>
      </c>
      <c r="M99" s="176" t="str">
        <f>IF(ISERROR(VLOOKUP($A99,parlvotes_lh!$A$11:$ZZ$200,66,FALSE))=TRUE,"",IF(VLOOKUP($A99,parlvotes_lh!$A$11:$ZZ$200,66,FALSE)=0,"",VLOOKUP($A99,parlvotes_lh!$A$11:$ZZ$200,66,FALSE)))</f>
        <v/>
      </c>
      <c r="N99" s="176" t="str">
        <f>IF(ISERROR(VLOOKUP($A99,parlvotes_lh!$A$11:$ZZ$200,86,FALSE))=TRUE,"",IF(VLOOKUP($A99,parlvotes_lh!$A$11:$ZZ$200,86,FALSE)=0,"",VLOOKUP($A99,parlvotes_lh!$A$11:$ZZ$200,86,FALSE)))</f>
        <v/>
      </c>
      <c r="O99" s="176" t="str">
        <f>IF(ISERROR(VLOOKUP($A99,parlvotes_lh!$A$11:$ZZ$200,106,FALSE))=TRUE,"",IF(VLOOKUP($A99,parlvotes_lh!$A$11:$ZZ$200,106,FALSE)=0,"",VLOOKUP($A99,parlvotes_lh!$A$11:$ZZ$200,106,FALSE)))</f>
        <v/>
      </c>
      <c r="P99" s="176" t="str">
        <f>IF(ISERROR(VLOOKUP($A99,parlvotes_lh!$A$11:$ZZ$200,126,FALSE))=TRUE,"",IF(VLOOKUP($A99,parlvotes_lh!$A$11:$ZZ$200,126,FALSE)=0,"",VLOOKUP($A99,parlvotes_lh!$A$11:$ZZ$200,126,FALSE)))</f>
        <v/>
      </c>
      <c r="Q99" s="177" t="str">
        <f>IF(ISERROR(VLOOKUP($A99,parlvotes_lh!$A$11:$ZZ$200,146,FALSE))=TRUE,"",IF(VLOOKUP($A99,parlvotes_lh!$A$11:$ZZ$200,146,FALSE)=0,"",VLOOKUP($A99,parlvotes_lh!$A$11:$ZZ$200,146,FALSE)))</f>
        <v/>
      </c>
      <c r="R99" s="177" t="str">
        <f>IF(ISERROR(VLOOKUP($A99,parlvotes_lh!$A$11:$ZZ$200,166,FALSE))=TRUE,"",IF(VLOOKUP($A99,parlvotes_lh!$A$11:$ZZ$200,166,FALSE)=0,"",VLOOKUP($A99,parlvotes_lh!$A$11:$ZZ$200,166,FALSE)))</f>
        <v/>
      </c>
      <c r="S99" s="177" t="str">
        <f>IF(ISERROR(VLOOKUP($A99,parlvotes_lh!$A$11:$ZZ$200,186,FALSE))=TRUE,"",IF(VLOOKUP($A99,parlvotes_lh!$A$11:$ZZ$200,186,FALSE)=0,"",VLOOKUP($A99,parlvotes_lh!$A$11:$ZZ$200,186,FALSE)))</f>
        <v/>
      </c>
      <c r="T99" s="177" t="str">
        <f>IF(ISERROR(VLOOKUP($A99,parlvotes_lh!$A$11:$ZZ$200,206,FALSE))=TRUE,"",IF(VLOOKUP($A99,parlvotes_lh!$A$11:$ZZ$200,206,FALSE)=0,"",VLOOKUP($A99,parlvotes_lh!$A$11:$ZZ$200,206,FALSE)))</f>
        <v/>
      </c>
      <c r="U99" s="177" t="str">
        <f>IF(ISERROR(VLOOKUP($A99,parlvotes_lh!$A$11:$ZZ$200,226,FALSE))=TRUE,"",IF(VLOOKUP($A99,parlvotes_lh!$A$11:$ZZ$200,226,FALSE)=0,"",VLOOKUP($A99,parlvotes_lh!$A$11:$ZZ$200,226,FALSE)))</f>
        <v/>
      </c>
      <c r="V99" s="177" t="str">
        <f>IF(ISERROR(VLOOKUP($A99,parlvotes_lh!$A$11:$ZZ$200,246,FALSE))=TRUE,"",IF(VLOOKUP($A99,parlvotes_lh!$A$11:$ZZ$200,246,FALSE)=0,"",VLOOKUP($A99,parlvotes_lh!$A$11:$ZZ$200,246,FALSE)))</f>
        <v/>
      </c>
      <c r="W99" s="177" t="str">
        <f>IF(ISERROR(VLOOKUP($A99,parlvotes_lh!$A$11:$ZZ$200,266,FALSE))=TRUE,"",IF(VLOOKUP($A99,parlvotes_lh!$A$11:$ZZ$200,266,FALSE)=0,"",VLOOKUP($A99,parlvotes_lh!$A$11:$ZZ$200,266,FALSE)))</f>
        <v/>
      </c>
      <c r="X99" s="177" t="str">
        <f>IF(ISERROR(VLOOKUP($A99,parlvotes_lh!$A$11:$ZZ$200,286,FALSE))=TRUE,"",IF(VLOOKUP($A99,parlvotes_lh!$A$11:$ZZ$200,286,FALSE)=0,"",VLOOKUP($A99,parlvotes_lh!$A$11:$ZZ$200,286,FALSE)))</f>
        <v/>
      </c>
      <c r="Y99" s="177" t="str">
        <f>IF(ISERROR(VLOOKUP($A99,parlvotes_lh!$A$11:$ZZ$200,306,FALSE))=TRUE,"",IF(VLOOKUP($A99,parlvotes_lh!$A$11:$ZZ$200,306,FALSE)=0,"",VLOOKUP($A99,parlvotes_lh!$A$11:$ZZ$200,306,FALSE)))</f>
        <v/>
      </c>
      <c r="Z99" s="177" t="str">
        <f>IF(ISERROR(VLOOKUP($A99,parlvotes_lh!$A$11:$ZZ$200,326,FALSE))=TRUE,"",IF(VLOOKUP($A99,parlvotes_lh!$A$11:$ZZ$200,326,FALSE)=0,"",VLOOKUP($A99,parlvotes_lh!$A$11:$ZZ$200,326,FALSE)))</f>
        <v/>
      </c>
      <c r="AA99" s="177" t="str">
        <f>IF(ISERROR(VLOOKUP($A99,parlvotes_lh!$A$11:$ZZ$200,346,FALSE))=TRUE,"",IF(VLOOKUP($A99,parlvotes_lh!$A$11:$ZZ$200,346,FALSE)=0,"",VLOOKUP($A99,parlvotes_lh!$A$11:$ZZ$200,346,FALSE)))</f>
        <v/>
      </c>
      <c r="AB99" s="177" t="str">
        <f>IF(ISERROR(VLOOKUP($A99,parlvotes_lh!$A$11:$ZZ$200,366,FALSE))=TRUE,"",IF(VLOOKUP($A99,parlvotes_lh!$A$11:$ZZ$200,366,FALSE)=0,"",VLOOKUP($A99,parlvotes_lh!$A$11:$ZZ$200,366,FALSE)))</f>
        <v/>
      </c>
      <c r="AC99" s="177" t="str">
        <f>IF(ISERROR(VLOOKUP($A99,parlvotes_lh!$A$11:$ZZ$200,386,FALSE))=TRUE,"",IF(VLOOKUP($A99,parlvotes_lh!$A$11:$ZZ$200,386,FALSE)=0,"",VLOOKUP($A99,parlvotes_lh!$A$11:$ZZ$200,386,FALSE)))</f>
        <v/>
      </c>
    </row>
    <row r="100" spans="1:29" ht="13.5" customHeight="1" x14ac:dyDescent="0.25">
      <c r="A100" s="171" t="str">
        <f>IF(info_parties!A100="","",info_parties!A100)</f>
        <v/>
      </c>
      <c r="B100" s="99" t="str">
        <f>IF(A100="","",MID(info_weblinks!$C$3,32,3))</f>
        <v/>
      </c>
      <c r="C100" s="99" t="str">
        <f>IF(info_parties!G100="","",info_parties!G100)</f>
        <v/>
      </c>
      <c r="D100" s="99" t="str">
        <f>IF(info_parties!K100="","",info_parties!K100)</f>
        <v/>
      </c>
      <c r="E100" s="99" t="str">
        <f>IF(info_parties!H100="","",info_parties!H100)</f>
        <v/>
      </c>
      <c r="F100" s="172" t="str">
        <f t="shared" si="4"/>
        <v/>
      </c>
      <c r="G100" s="173" t="str">
        <f t="shared" si="5"/>
        <v/>
      </c>
      <c r="H100" s="174" t="str">
        <f t="shared" si="6"/>
        <v/>
      </c>
      <c r="I100" s="175" t="str">
        <f t="shared" si="7"/>
        <v/>
      </c>
      <c r="J100" s="176" t="str">
        <f>IF(ISERROR(VLOOKUP($A100,parlvotes_lh!$A$11:$ZZ$200,6,FALSE))=TRUE,"",IF(VLOOKUP($A100,parlvotes_lh!$A$11:$ZZ$200,6,FALSE)=0,"",VLOOKUP($A100,parlvotes_lh!$A$11:$ZZ$200,6,FALSE)))</f>
        <v/>
      </c>
      <c r="K100" s="176" t="str">
        <f>IF(ISERROR(VLOOKUP($A100,parlvotes_lh!$A$11:$ZZ$200,26,FALSE))=TRUE,"",IF(VLOOKUP($A100,parlvotes_lh!$A$11:$ZZ$200,26,FALSE)=0,"",VLOOKUP($A100,parlvotes_lh!$A$11:$ZZ$200,26,FALSE)))</f>
        <v/>
      </c>
      <c r="L100" s="176" t="str">
        <f>IF(ISERROR(VLOOKUP($A100,parlvotes_lh!$A$11:$ZZ$200,46,FALSE))=TRUE,"",IF(VLOOKUP($A100,parlvotes_lh!$A$11:$ZZ$200,46,FALSE)=0,"",VLOOKUP($A100,parlvotes_lh!$A$11:$ZZ$200,46,FALSE)))</f>
        <v/>
      </c>
      <c r="M100" s="176" t="str">
        <f>IF(ISERROR(VLOOKUP($A100,parlvotes_lh!$A$11:$ZZ$200,66,FALSE))=TRUE,"",IF(VLOOKUP($A100,parlvotes_lh!$A$11:$ZZ$200,66,FALSE)=0,"",VLOOKUP($A100,parlvotes_lh!$A$11:$ZZ$200,66,FALSE)))</f>
        <v/>
      </c>
      <c r="N100" s="176" t="str">
        <f>IF(ISERROR(VLOOKUP($A100,parlvotes_lh!$A$11:$ZZ$200,86,FALSE))=TRUE,"",IF(VLOOKUP($A100,parlvotes_lh!$A$11:$ZZ$200,86,FALSE)=0,"",VLOOKUP($A100,parlvotes_lh!$A$11:$ZZ$200,86,FALSE)))</f>
        <v/>
      </c>
      <c r="O100" s="176" t="str">
        <f>IF(ISERROR(VLOOKUP($A100,parlvotes_lh!$A$11:$ZZ$200,106,FALSE))=TRUE,"",IF(VLOOKUP($A100,parlvotes_lh!$A$11:$ZZ$200,106,FALSE)=0,"",VLOOKUP($A100,parlvotes_lh!$A$11:$ZZ$200,106,FALSE)))</f>
        <v/>
      </c>
      <c r="P100" s="176" t="str">
        <f>IF(ISERROR(VLOOKUP($A100,parlvotes_lh!$A$11:$ZZ$200,126,FALSE))=TRUE,"",IF(VLOOKUP($A100,parlvotes_lh!$A$11:$ZZ$200,126,FALSE)=0,"",VLOOKUP($A100,parlvotes_lh!$A$11:$ZZ$200,126,FALSE)))</f>
        <v/>
      </c>
      <c r="Q100" s="177" t="str">
        <f>IF(ISERROR(VLOOKUP($A100,parlvotes_lh!$A$11:$ZZ$200,146,FALSE))=TRUE,"",IF(VLOOKUP($A100,parlvotes_lh!$A$11:$ZZ$200,146,FALSE)=0,"",VLOOKUP($A100,parlvotes_lh!$A$11:$ZZ$200,146,FALSE)))</f>
        <v/>
      </c>
      <c r="R100" s="177" t="str">
        <f>IF(ISERROR(VLOOKUP($A100,parlvotes_lh!$A$11:$ZZ$200,166,FALSE))=TRUE,"",IF(VLOOKUP($A100,parlvotes_lh!$A$11:$ZZ$200,166,FALSE)=0,"",VLOOKUP($A100,parlvotes_lh!$A$11:$ZZ$200,166,FALSE)))</f>
        <v/>
      </c>
      <c r="S100" s="177" t="str">
        <f>IF(ISERROR(VLOOKUP($A100,parlvotes_lh!$A$11:$ZZ$200,186,FALSE))=TRUE,"",IF(VLOOKUP($A100,parlvotes_lh!$A$11:$ZZ$200,186,FALSE)=0,"",VLOOKUP($A100,parlvotes_lh!$A$11:$ZZ$200,186,FALSE)))</f>
        <v/>
      </c>
      <c r="T100" s="177" t="str">
        <f>IF(ISERROR(VLOOKUP($A100,parlvotes_lh!$A$11:$ZZ$200,206,FALSE))=TRUE,"",IF(VLOOKUP($A100,parlvotes_lh!$A$11:$ZZ$200,206,FALSE)=0,"",VLOOKUP($A100,parlvotes_lh!$A$11:$ZZ$200,206,FALSE)))</f>
        <v/>
      </c>
      <c r="U100" s="177" t="str">
        <f>IF(ISERROR(VLOOKUP($A100,parlvotes_lh!$A$11:$ZZ$200,226,FALSE))=TRUE,"",IF(VLOOKUP($A100,parlvotes_lh!$A$11:$ZZ$200,226,FALSE)=0,"",VLOOKUP($A100,parlvotes_lh!$A$11:$ZZ$200,226,FALSE)))</f>
        <v/>
      </c>
      <c r="V100" s="177" t="str">
        <f>IF(ISERROR(VLOOKUP($A100,parlvotes_lh!$A$11:$ZZ$200,246,FALSE))=TRUE,"",IF(VLOOKUP($A100,parlvotes_lh!$A$11:$ZZ$200,246,FALSE)=0,"",VLOOKUP($A100,parlvotes_lh!$A$11:$ZZ$200,246,FALSE)))</f>
        <v/>
      </c>
      <c r="W100" s="177" t="str">
        <f>IF(ISERROR(VLOOKUP($A100,parlvotes_lh!$A$11:$ZZ$200,266,FALSE))=TRUE,"",IF(VLOOKUP($A100,parlvotes_lh!$A$11:$ZZ$200,266,FALSE)=0,"",VLOOKUP($A100,parlvotes_lh!$A$11:$ZZ$200,266,FALSE)))</f>
        <v/>
      </c>
      <c r="X100" s="177" t="str">
        <f>IF(ISERROR(VLOOKUP($A100,parlvotes_lh!$A$11:$ZZ$200,286,FALSE))=TRUE,"",IF(VLOOKUP($A100,parlvotes_lh!$A$11:$ZZ$200,286,FALSE)=0,"",VLOOKUP($A100,parlvotes_lh!$A$11:$ZZ$200,286,FALSE)))</f>
        <v/>
      </c>
      <c r="Y100" s="177" t="str">
        <f>IF(ISERROR(VLOOKUP($A100,parlvotes_lh!$A$11:$ZZ$200,306,FALSE))=TRUE,"",IF(VLOOKUP($A100,parlvotes_lh!$A$11:$ZZ$200,306,FALSE)=0,"",VLOOKUP($A100,parlvotes_lh!$A$11:$ZZ$200,306,FALSE)))</f>
        <v/>
      </c>
      <c r="Z100" s="177" t="str">
        <f>IF(ISERROR(VLOOKUP($A100,parlvotes_lh!$A$11:$ZZ$200,326,FALSE))=TRUE,"",IF(VLOOKUP($A100,parlvotes_lh!$A$11:$ZZ$200,326,FALSE)=0,"",VLOOKUP($A100,parlvotes_lh!$A$11:$ZZ$200,326,FALSE)))</f>
        <v/>
      </c>
      <c r="AA100" s="177" t="str">
        <f>IF(ISERROR(VLOOKUP($A100,parlvotes_lh!$A$11:$ZZ$200,346,FALSE))=TRUE,"",IF(VLOOKUP($A100,parlvotes_lh!$A$11:$ZZ$200,346,FALSE)=0,"",VLOOKUP($A100,parlvotes_lh!$A$11:$ZZ$200,346,FALSE)))</f>
        <v/>
      </c>
      <c r="AB100" s="177" t="str">
        <f>IF(ISERROR(VLOOKUP($A100,parlvotes_lh!$A$11:$ZZ$200,366,FALSE))=TRUE,"",IF(VLOOKUP($A100,parlvotes_lh!$A$11:$ZZ$200,366,FALSE)=0,"",VLOOKUP($A100,parlvotes_lh!$A$11:$ZZ$200,366,FALSE)))</f>
        <v/>
      </c>
      <c r="AC100" s="177" t="str">
        <f>IF(ISERROR(VLOOKUP($A100,parlvotes_lh!$A$11:$ZZ$200,386,FALSE))=TRUE,"",IF(VLOOKUP($A100,parlvotes_lh!$A$11:$ZZ$200,386,FALSE)=0,"",VLOOKUP($A100,parlvotes_lh!$A$11:$ZZ$200,386,FALSE)))</f>
        <v/>
      </c>
    </row>
    <row r="101" spans="1:29" ht="13.5" customHeight="1" x14ac:dyDescent="0.25">
      <c r="A101" s="171" t="str">
        <f>IF(info_parties!A101="","",info_parties!A101)</f>
        <v/>
      </c>
      <c r="B101" s="99" t="str">
        <f>IF(A101="","",MID(info_weblinks!$C$3,32,3))</f>
        <v/>
      </c>
      <c r="C101" s="99" t="str">
        <f>IF(info_parties!G101="","",info_parties!G101)</f>
        <v/>
      </c>
      <c r="D101" s="99" t="str">
        <f>IF(info_parties!K101="","",info_parties!K101)</f>
        <v/>
      </c>
      <c r="E101" s="99" t="str">
        <f>IF(info_parties!H101="","",info_parties!H101)</f>
        <v/>
      </c>
      <c r="F101" s="172" t="str">
        <f t="shared" si="4"/>
        <v/>
      </c>
      <c r="G101" s="173" t="str">
        <f t="shared" si="5"/>
        <v/>
      </c>
      <c r="H101" s="174" t="str">
        <f t="shared" si="6"/>
        <v/>
      </c>
      <c r="I101" s="175" t="str">
        <f t="shared" si="7"/>
        <v/>
      </c>
      <c r="J101" s="176" t="str">
        <f>IF(ISERROR(VLOOKUP($A101,parlvotes_lh!$A$11:$ZZ$200,6,FALSE))=TRUE,"",IF(VLOOKUP($A101,parlvotes_lh!$A$11:$ZZ$200,6,FALSE)=0,"",VLOOKUP($A101,parlvotes_lh!$A$11:$ZZ$200,6,FALSE)))</f>
        <v/>
      </c>
      <c r="K101" s="176" t="str">
        <f>IF(ISERROR(VLOOKUP($A101,parlvotes_lh!$A$11:$ZZ$200,26,FALSE))=TRUE,"",IF(VLOOKUP($A101,parlvotes_lh!$A$11:$ZZ$200,26,FALSE)=0,"",VLOOKUP($A101,parlvotes_lh!$A$11:$ZZ$200,26,FALSE)))</f>
        <v/>
      </c>
      <c r="L101" s="176" t="str">
        <f>IF(ISERROR(VLOOKUP($A101,parlvotes_lh!$A$11:$ZZ$200,46,FALSE))=TRUE,"",IF(VLOOKUP($A101,parlvotes_lh!$A$11:$ZZ$200,46,FALSE)=0,"",VLOOKUP($A101,parlvotes_lh!$A$11:$ZZ$200,46,FALSE)))</f>
        <v/>
      </c>
      <c r="M101" s="176" t="str">
        <f>IF(ISERROR(VLOOKUP($A101,parlvotes_lh!$A$11:$ZZ$200,66,FALSE))=TRUE,"",IF(VLOOKUP($A101,parlvotes_lh!$A$11:$ZZ$200,66,FALSE)=0,"",VLOOKUP($A101,parlvotes_lh!$A$11:$ZZ$200,66,FALSE)))</f>
        <v/>
      </c>
      <c r="N101" s="176" t="str">
        <f>IF(ISERROR(VLOOKUP($A101,parlvotes_lh!$A$11:$ZZ$200,86,FALSE))=TRUE,"",IF(VLOOKUP($A101,parlvotes_lh!$A$11:$ZZ$200,86,FALSE)=0,"",VLOOKUP($A101,parlvotes_lh!$A$11:$ZZ$200,86,FALSE)))</f>
        <v/>
      </c>
      <c r="O101" s="176" t="str">
        <f>IF(ISERROR(VLOOKUP($A101,parlvotes_lh!$A$11:$ZZ$200,106,FALSE))=TRUE,"",IF(VLOOKUP($A101,parlvotes_lh!$A$11:$ZZ$200,106,FALSE)=0,"",VLOOKUP($A101,parlvotes_lh!$A$11:$ZZ$200,106,FALSE)))</f>
        <v/>
      </c>
      <c r="P101" s="176" t="str">
        <f>IF(ISERROR(VLOOKUP($A101,parlvotes_lh!$A$11:$ZZ$200,126,FALSE))=TRUE,"",IF(VLOOKUP($A101,parlvotes_lh!$A$11:$ZZ$200,126,FALSE)=0,"",VLOOKUP($A101,parlvotes_lh!$A$11:$ZZ$200,126,FALSE)))</f>
        <v/>
      </c>
      <c r="Q101" s="177" t="str">
        <f>IF(ISERROR(VLOOKUP($A101,parlvotes_lh!$A$11:$ZZ$200,146,FALSE))=TRUE,"",IF(VLOOKUP($A101,parlvotes_lh!$A$11:$ZZ$200,146,FALSE)=0,"",VLOOKUP($A101,parlvotes_lh!$A$11:$ZZ$200,146,FALSE)))</f>
        <v/>
      </c>
      <c r="R101" s="177" t="str">
        <f>IF(ISERROR(VLOOKUP($A101,parlvotes_lh!$A$11:$ZZ$200,166,FALSE))=TRUE,"",IF(VLOOKUP($A101,parlvotes_lh!$A$11:$ZZ$200,166,FALSE)=0,"",VLOOKUP($A101,parlvotes_lh!$A$11:$ZZ$200,166,FALSE)))</f>
        <v/>
      </c>
      <c r="S101" s="177" t="str">
        <f>IF(ISERROR(VLOOKUP($A101,parlvotes_lh!$A$11:$ZZ$200,186,FALSE))=TRUE,"",IF(VLOOKUP($A101,parlvotes_lh!$A$11:$ZZ$200,186,FALSE)=0,"",VLOOKUP($A101,parlvotes_lh!$A$11:$ZZ$200,186,FALSE)))</f>
        <v/>
      </c>
      <c r="T101" s="177" t="str">
        <f>IF(ISERROR(VLOOKUP($A101,parlvotes_lh!$A$11:$ZZ$200,206,FALSE))=TRUE,"",IF(VLOOKUP($A101,parlvotes_lh!$A$11:$ZZ$200,206,FALSE)=0,"",VLOOKUP($A101,parlvotes_lh!$A$11:$ZZ$200,206,FALSE)))</f>
        <v/>
      </c>
      <c r="U101" s="177" t="str">
        <f>IF(ISERROR(VLOOKUP($A101,parlvotes_lh!$A$11:$ZZ$200,226,FALSE))=TRUE,"",IF(VLOOKUP($A101,parlvotes_lh!$A$11:$ZZ$200,226,FALSE)=0,"",VLOOKUP($A101,parlvotes_lh!$A$11:$ZZ$200,226,FALSE)))</f>
        <v/>
      </c>
      <c r="V101" s="177" t="str">
        <f>IF(ISERROR(VLOOKUP($A101,parlvotes_lh!$A$11:$ZZ$200,246,FALSE))=TRUE,"",IF(VLOOKUP($A101,parlvotes_lh!$A$11:$ZZ$200,246,FALSE)=0,"",VLOOKUP($A101,parlvotes_lh!$A$11:$ZZ$200,246,FALSE)))</f>
        <v/>
      </c>
      <c r="W101" s="177" t="str">
        <f>IF(ISERROR(VLOOKUP($A101,parlvotes_lh!$A$11:$ZZ$200,266,FALSE))=TRUE,"",IF(VLOOKUP($A101,parlvotes_lh!$A$11:$ZZ$200,266,FALSE)=0,"",VLOOKUP($A101,parlvotes_lh!$A$11:$ZZ$200,266,FALSE)))</f>
        <v/>
      </c>
      <c r="X101" s="177" t="str">
        <f>IF(ISERROR(VLOOKUP($A101,parlvotes_lh!$A$11:$ZZ$200,286,FALSE))=TRUE,"",IF(VLOOKUP($A101,parlvotes_lh!$A$11:$ZZ$200,286,FALSE)=0,"",VLOOKUP($A101,parlvotes_lh!$A$11:$ZZ$200,286,FALSE)))</f>
        <v/>
      </c>
      <c r="Y101" s="177" t="str">
        <f>IF(ISERROR(VLOOKUP($A101,parlvotes_lh!$A$11:$ZZ$200,306,FALSE))=TRUE,"",IF(VLOOKUP($A101,parlvotes_lh!$A$11:$ZZ$200,306,FALSE)=0,"",VLOOKUP($A101,parlvotes_lh!$A$11:$ZZ$200,306,FALSE)))</f>
        <v/>
      </c>
      <c r="Z101" s="177" t="str">
        <f>IF(ISERROR(VLOOKUP($A101,parlvotes_lh!$A$11:$ZZ$200,326,FALSE))=TRUE,"",IF(VLOOKUP($A101,parlvotes_lh!$A$11:$ZZ$200,326,FALSE)=0,"",VLOOKUP($A101,parlvotes_lh!$A$11:$ZZ$200,326,FALSE)))</f>
        <v/>
      </c>
      <c r="AA101" s="177" t="str">
        <f>IF(ISERROR(VLOOKUP($A101,parlvotes_lh!$A$11:$ZZ$200,346,FALSE))=TRUE,"",IF(VLOOKUP($A101,parlvotes_lh!$A$11:$ZZ$200,346,FALSE)=0,"",VLOOKUP($A101,parlvotes_lh!$A$11:$ZZ$200,346,FALSE)))</f>
        <v/>
      </c>
      <c r="AB101" s="177" t="str">
        <f>IF(ISERROR(VLOOKUP($A101,parlvotes_lh!$A$11:$ZZ$200,366,FALSE))=TRUE,"",IF(VLOOKUP($A101,parlvotes_lh!$A$11:$ZZ$200,366,FALSE)=0,"",VLOOKUP($A101,parlvotes_lh!$A$11:$ZZ$200,366,FALSE)))</f>
        <v/>
      </c>
      <c r="AC101" s="177" t="str">
        <f>IF(ISERROR(VLOOKUP($A101,parlvotes_lh!$A$11:$ZZ$200,386,FALSE))=TRUE,"",IF(VLOOKUP($A101,parlvotes_lh!$A$11:$ZZ$200,386,FALSE)=0,"",VLOOKUP($A101,parlvotes_lh!$A$11:$ZZ$200,386,FALSE)))</f>
        <v/>
      </c>
    </row>
    <row r="102" spans="1:29" ht="13.5" customHeight="1" x14ac:dyDescent="0.25">
      <c r="A102" s="171"/>
      <c r="B102" s="99" t="str">
        <f>IF(A102="","",MID(info_weblinks!$C$3,32,3))</f>
        <v/>
      </c>
      <c r="C102" s="99" t="str">
        <f>IF(info_parties!G102="","",info_parties!G102)</f>
        <v/>
      </c>
      <c r="D102" s="99" t="str">
        <f>IF(info_parties!K102="","",info_parties!K102)</f>
        <v/>
      </c>
      <c r="E102" s="99" t="str">
        <f>IF(info_parties!H102="","",info_parties!H102)</f>
        <v/>
      </c>
      <c r="F102" s="172" t="str">
        <f t="shared" si="4"/>
        <v/>
      </c>
      <c r="G102" s="173" t="str">
        <f t="shared" si="5"/>
        <v/>
      </c>
      <c r="H102" s="174" t="str">
        <f t="shared" si="6"/>
        <v/>
      </c>
      <c r="I102" s="175" t="str">
        <f t="shared" si="7"/>
        <v/>
      </c>
      <c r="J102" s="176" t="str">
        <f>IF(ISERROR(VLOOKUP($A102,parlvotes_lh!$A$11:$ZZ$200,6,FALSE))=TRUE,"",IF(VLOOKUP($A102,parlvotes_lh!$A$11:$ZZ$200,6,FALSE)=0,"",VLOOKUP($A102,parlvotes_lh!$A$11:$ZZ$200,6,FALSE)))</f>
        <v/>
      </c>
      <c r="K102" s="176" t="str">
        <f>IF(ISERROR(VLOOKUP($A102,parlvotes_lh!$A$11:$ZZ$200,26,FALSE))=TRUE,"",IF(VLOOKUP($A102,parlvotes_lh!$A$11:$ZZ$200,26,FALSE)=0,"",VLOOKUP($A102,parlvotes_lh!$A$11:$ZZ$200,26,FALSE)))</f>
        <v/>
      </c>
      <c r="L102" s="176" t="str">
        <f>IF(ISERROR(VLOOKUP($A102,parlvotes_lh!$A$11:$ZZ$200,46,FALSE))=TRUE,"",IF(VLOOKUP($A102,parlvotes_lh!$A$11:$ZZ$200,46,FALSE)=0,"",VLOOKUP($A102,parlvotes_lh!$A$11:$ZZ$200,46,FALSE)))</f>
        <v/>
      </c>
      <c r="M102" s="176" t="str">
        <f>IF(ISERROR(VLOOKUP($A102,parlvotes_lh!$A$11:$ZZ$200,66,FALSE))=TRUE,"",IF(VLOOKUP($A102,parlvotes_lh!$A$11:$ZZ$200,66,FALSE)=0,"",VLOOKUP($A102,parlvotes_lh!$A$11:$ZZ$200,66,FALSE)))</f>
        <v/>
      </c>
      <c r="N102" s="176" t="str">
        <f>IF(ISERROR(VLOOKUP($A102,parlvotes_lh!$A$11:$ZZ$200,86,FALSE))=TRUE,"",IF(VLOOKUP($A102,parlvotes_lh!$A$11:$ZZ$200,86,FALSE)=0,"",VLOOKUP($A102,parlvotes_lh!$A$11:$ZZ$200,86,FALSE)))</f>
        <v/>
      </c>
      <c r="O102" s="176" t="str">
        <f>IF(ISERROR(VLOOKUP($A102,parlvotes_lh!$A$11:$ZZ$200,106,FALSE))=TRUE,"",IF(VLOOKUP($A102,parlvotes_lh!$A$11:$ZZ$200,106,FALSE)=0,"",VLOOKUP($A102,parlvotes_lh!$A$11:$ZZ$200,106,FALSE)))</f>
        <v/>
      </c>
      <c r="P102" s="176" t="str">
        <f>IF(ISERROR(VLOOKUP($A102,parlvotes_lh!$A$11:$ZZ$200,126,FALSE))=TRUE,"",IF(VLOOKUP($A102,parlvotes_lh!$A$11:$ZZ$200,126,FALSE)=0,"",VLOOKUP($A102,parlvotes_lh!$A$11:$ZZ$200,126,FALSE)))</f>
        <v/>
      </c>
      <c r="Q102" s="177" t="str">
        <f>IF(ISERROR(VLOOKUP($A102,parlvotes_lh!$A$11:$ZZ$200,146,FALSE))=TRUE,"",IF(VLOOKUP($A102,parlvotes_lh!$A$11:$ZZ$200,146,FALSE)=0,"",VLOOKUP($A102,parlvotes_lh!$A$11:$ZZ$200,146,FALSE)))</f>
        <v/>
      </c>
      <c r="R102" s="177" t="str">
        <f>IF(ISERROR(VLOOKUP($A102,parlvotes_lh!$A$11:$ZZ$200,166,FALSE))=TRUE,"",IF(VLOOKUP($A102,parlvotes_lh!$A$11:$ZZ$200,166,FALSE)=0,"",VLOOKUP($A102,parlvotes_lh!$A$11:$ZZ$200,166,FALSE)))</f>
        <v/>
      </c>
      <c r="S102" s="177" t="str">
        <f>IF(ISERROR(VLOOKUP($A102,parlvotes_lh!$A$11:$ZZ$200,186,FALSE))=TRUE,"",IF(VLOOKUP($A102,parlvotes_lh!$A$11:$ZZ$200,186,FALSE)=0,"",VLOOKUP($A102,parlvotes_lh!$A$11:$ZZ$200,186,FALSE)))</f>
        <v/>
      </c>
      <c r="T102" s="177" t="str">
        <f>IF(ISERROR(VLOOKUP($A102,parlvotes_lh!$A$11:$ZZ$200,206,FALSE))=TRUE,"",IF(VLOOKUP($A102,parlvotes_lh!$A$11:$ZZ$200,206,FALSE)=0,"",VLOOKUP($A102,parlvotes_lh!$A$11:$ZZ$200,206,FALSE)))</f>
        <v/>
      </c>
      <c r="U102" s="177" t="str">
        <f>IF(ISERROR(VLOOKUP($A102,parlvotes_lh!$A$11:$ZZ$200,226,FALSE))=TRUE,"",IF(VLOOKUP($A102,parlvotes_lh!$A$11:$ZZ$200,226,FALSE)=0,"",VLOOKUP($A102,parlvotes_lh!$A$11:$ZZ$200,226,FALSE)))</f>
        <v/>
      </c>
      <c r="V102" s="177" t="str">
        <f>IF(ISERROR(VLOOKUP($A102,parlvotes_lh!$A$11:$ZZ$200,246,FALSE))=TRUE,"",IF(VLOOKUP($A102,parlvotes_lh!$A$11:$ZZ$200,246,FALSE)=0,"",VLOOKUP($A102,parlvotes_lh!$A$11:$ZZ$200,246,FALSE)))</f>
        <v/>
      </c>
      <c r="W102" s="177" t="str">
        <f>IF(ISERROR(VLOOKUP($A102,parlvotes_lh!$A$11:$ZZ$200,266,FALSE))=TRUE,"",IF(VLOOKUP($A102,parlvotes_lh!$A$11:$ZZ$200,266,FALSE)=0,"",VLOOKUP($A102,parlvotes_lh!$A$11:$ZZ$200,266,FALSE)))</f>
        <v/>
      </c>
      <c r="X102" s="177" t="str">
        <f>IF(ISERROR(VLOOKUP($A102,parlvotes_lh!$A$11:$ZZ$200,286,FALSE))=TRUE,"",IF(VLOOKUP($A102,parlvotes_lh!$A$11:$ZZ$200,286,FALSE)=0,"",VLOOKUP($A102,parlvotes_lh!$A$11:$ZZ$200,286,FALSE)))</f>
        <v/>
      </c>
      <c r="Y102" s="177" t="str">
        <f>IF(ISERROR(VLOOKUP($A102,parlvotes_lh!$A$11:$ZZ$200,306,FALSE))=TRUE,"",IF(VLOOKUP($A102,parlvotes_lh!$A$11:$ZZ$200,306,FALSE)=0,"",VLOOKUP($A102,parlvotes_lh!$A$11:$ZZ$200,306,FALSE)))</f>
        <v/>
      </c>
      <c r="Z102" s="177" t="str">
        <f>IF(ISERROR(VLOOKUP($A102,parlvotes_lh!$A$11:$ZZ$200,326,FALSE))=TRUE,"",IF(VLOOKUP($A102,parlvotes_lh!$A$11:$ZZ$200,326,FALSE)=0,"",VLOOKUP($A102,parlvotes_lh!$A$11:$ZZ$200,326,FALSE)))</f>
        <v/>
      </c>
      <c r="AA102" s="177" t="str">
        <f>IF(ISERROR(VLOOKUP($A102,parlvotes_lh!$A$11:$ZZ$200,346,FALSE))=TRUE,"",IF(VLOOKUP($A102,parlvotes_lh!$A$11:$ZZ$200,346,FALSE)=0,"",VLOOKUP($A102,parlvotes_lh!$A$11:$ZZ$200,346,FALSE)))</f>
        <v/>
      </c>
      <c r="AB102" s="177" t="str">
        <f>IF(ISERROR(VLOOKUP($A102,parlvotes_lh!$A$11:$ZZ$200,366,FALSE))=TRUE,"",IF(VLOOKUP($A102,parlvotes_lh!$A$11:$ZZ$200,366,FALSE)=0,"",VLOOKUP($A102,parlvotes_lh!$A$11:$ZZ$200,366,FALSE)))</f>
        <v/>
      </c>
      <c r="AC102" s="177" t="str">
        <f>IF(ISERROR(VLOOKUP($A102,parlvotes_lh!$A$11:$ZZ$200,386,FALSE))=TRUE,"",IF(VLOOKUP($A102,parlvotes_lh!$A$11:$ZZ$200,386,FALSE)=0,"",VLOOKUP($A102,parlvotes_lh!$A$11:$ZZ$200,386,FALSE)))</f>
        <v/>
      </c>
    </row>
    <row r="103" spans="1:29" ht="13.5" customHeight="1" x14ac:dyDescent="0.25">
      <c r="A103" s="171"/>
      <c r="B103" s="99" t="str">
        <f>IF(A103="","",MID(info_weblinks!$C$3,32,3))</f>
        <v/>
      </c>
      <c r="C103" s="99" t="str">
        <f>IF(info_parties!G103="","",info_parties!G103)</f>
        <v/>
      </c>
      <c r="D103" s="99" t="str">
        <f>IF(info_parties!K103="","",info_parties!K103)</f>
        <v/>
      </c>
      <c r="E103" s="99" t="str">
        <f>IF(info_parties!H103="","",info_parties!H103)</f>
        <v/>
      </c>
      <c r="F103" s="172" t="str">
        <f t="shared" si="4"/>
        <v/>
      </c>
      <c r="G103" s="173" t="str">
        <f t="shared" si="5"/>
        <v/>
      </c>
      <c r="H103" s="174" t="str">
        <f t="shared" si="6"/>
        <v/>
      </c>
      <c r="I103" s="175" t="str">
        <f t="shared" si="7"/>
        <v/>
      </c>
      <c r="J103" s="176" t="str">
        <f>IF(ISERROR(VLOOKUP($A103,parlvotes_lh!$A$11:$ZZ$200,6,FALSE))=TRUE,"",IF(VLOOKUP($A103,parlvotes_lh!$A$11:$ZZ$200,6,FALSE)=0,"",VLOOKUP($A103,parlvotes_lh!$A$11:$ZZ$200,6,FALSE)))</f>
        <v/>
      </c>
      <c r="K103" s="176" t="str">
        <f>IF(ISERROR(VLOOKUP($A103,parlvotes_lh!$A$11:$ZZ$200,26,FALSE))=TRUE,"",IF(VLOOKUP($A103,parlvotes_lh!$A$11:$ZZ$200,26,FALSE)=0,"",VLOOKUP($A103,parlvotes_lh!$A$11:$ZZ$200,26,FALSE)))</f>
        <v/>
      </c>
      <c r="L103" s="176" t="str">
        <f>IF(ISERROR(VLOOKUP($A103,parlvotes_lh!$A$11:$ZZ$200,46,FALSE))=TRUE,"",IF(VLOOKUP($A103,parlvotes_lh!$A$11:$ZZ$200,46,FALSE)=0,"",VLOOKUP($A103,parlvotes_lh!$A$11:$ZZ$200,46,FALSE)))</f>
        <v/>
      </c>
      <c r="M103" s="176" t="str">
        <f>IF(ISERROR(VLOOKUP($A103,parlvotes_lh!$A$11:$ZZ$200,66,FALSE))=TRUE,"",IF(VLOOKUP($A103,parlvotes_lh!$A$11:$ZZ$200,66,FALSE)=0,"",VLOOKUP($A103,parlvotes_lh!$A$11:$ZZ$200,66,FALSE)))</f>
        <v/>
      </c>
      <c r="N103" s="176" t="str">
        <f>IF(ISERROR(VLOOKUP($A103,parlvotes_lh!$A$11:$ZZ$200,86,FALSE))=TRUE,"",IF(VLOOKUP($A103,parlvotes_lh!$A$11:$ZZ$200,86,FALSE)=0,"",VLOOKUP($A103,parlvotes_lh!$A$11:$ZZ$200,86,FALSE)))</f>
        <v/>
      </c>
      <c r="O103" s="176" t="str">
        <f>IF(ISERROR(VLOOKUP($A103,parlvotes_lh!$A$11:$ZZ$200,106,FALSE))=TRUE,"",IF(VLOOKUP($A103,parlvotes_lh!$A$11:$ZZ$200,106,FALSE)=0,"",VLOOKUP($A103,parlvotes_lh!$A$11:$ZZ$200,106,FALSE)))</f>
        <v/>
      </c>
      <c r="P103" s="176" t="str">
        <f>IF(ISERROR(VLOOKUP($A103,parlvotes_lh!$A$11:$ZZ$200,126,FALSE))=TRUE,"",IF(VLOOKUP($A103,parlvotes_lh!$A$11:$ZZ$200,126,FALSE)=0,"",VLOOKUP($A103,parlvotes_lh!$A$11:$ZZ$200,126,FALSE)))</f>
        <v/>
      </c>
      <c r="Q103" s="177" t="str">
        <f>IF(ISERROR(VLOOKUP($A103,parlvotes_lh!$A$11:$ZZ$200,146,FALSE))=TRUE,"",IF(VLOOKUP($A103,parlvotes_lh!$A$11:$ZZ$200,146,FALSE)=0,"",VLOOKUP($A103,parlvotes_lh!$A$11:$ZZ$200,146,FALSE)))</f>
        <v/>
      </c>
      <c r="R103" s="177" t="str">
        <f>IF(ISERROR(VLOOKUP($A103,parlvotes_lh!$A$11:$ZZ$200,166,FALSE))=TRUE,"",IF(VLOOKUP($A103,parlvotes_lh!$A$11:$ZZ$200,166,FALSE)=0,"",VLOOKUP($A103,parlvotes_lh!$A$11:$ZZ$200,166,FALSE)))</f>
        <v/>
      </c>
      <c r="S103" s="177" t="str">
        <f>IF(ISERROR(VLOOKUP($A103,parlvotes_lh!$A$11:$ZZ$200,186,FALSE))=TRUE,"",IF(VLOOKUP($A103,parlvotes_lh!$A$11:$ZZ$200,186,FALSE)=0,"",VLOOKUP($A103,parlvotes_lh!$A$11:$ZZ$200,186,FALSE)))</f>
        <v/>
      </c>
      <c r="T103" s="177" t="str">
        <f>IF(ISERROR(VLOOKUP($A103,parlvotes_lh!$A$11:$ZZ$200,206,FALSE))=TRUE,"",IF(VLOOKUP($A103,parlvotes_lh!$A$11:$ZZ$200,206,FALSE)=0,"",VLOOKUP($A103,parlvotes_lh!$A$11:$ZZ$200,206,FALSE)))</f>
        <v/>
      </c>
      <c r="U103" s="177" t="str">
        <f>IF(ISERROR(VLOOKUP($A103,parlvotes_lh!$A$11:$ZZ$200,226,FALSE))=TRUE,"",IF(VLOOKUP($A103,parlvotes_lh!$A$11:$ZZ$200,226,FALSE)=0,"",VLOOKUP($A103,parlvotes_lh!$A$11:$ZZ$200,226,FALSE)))</f>
        <v/>
      </c>
      <c r="V103" s="177" t="str">
        <f>IF(ISERROR(VLOOKUP($A103,parlvotes_lh!$A$11:$ZZ$200,246,FALSE))=TRUE,"",IF(VLOOKUP($A103,parlvotes_lh!$A$11:$ZZ$200,246,FALSE)=0,"",VLOOKUP($A103,parlvotes_lh!$A$11:$ZZ$200,246,FALSE)))</f>
        <v/>
      </c>
      <c r="W103" s="177" t="str">
        <f>IF(ISERROR(VLOOKUP($A103,parlvotes_lh!$A$11:$ZZ$200,266,FALSE))=TRUE,"",IF(VLOOKUP($A103,parlvotes_lh!$A$11:$ZZ$200,266,FALSE)=0,"",VLOOKUP($A103,parlvotes_lh!$A$11:$ZZ$200,266,FALSE)))</f>
        <v/>
      </c>
      <c r="X103" s="177" t="str">
        <f>IF(ISERROR(VLOOKUP($A103,parlvotes_lh!$A$11:$ZZ$200,286,FALSE))=TRUE,"",IF(VLOOKUP($A103,parlvotes_lh!$A$11:$ZZ$200,286,FALSE)=0,"",VLOOKUP($A103,parlvotes_lh!$A$11:$ZZ$200,286,FALSE)))</f>
        <v/>
      </c>
      <c r="Y103" s="177" t="str">
        <f>IF(ISERROR(VLOOKUP($A103,parlvotes_lh!$A$11:$ZZ$200,306,FALSE))=TRUE,"",IF(VLOOKUP($A103,parlvotes_lh!$A$11:$ZZ$200,306,FALSE)=0,"",VLOOKUP($A103,parlvotes_lh!$A$11:$ZZ$200,306,FALSE)))</f>
        <v/>
      </c>
      <c r="Z103" s="177" t="str">
        <f>IF(ISERROR(VLOOKUP($A103,parlvotes_lh!$A$11:$ZZ$200,326,FALSE))=TRUE,"",IF(VLOOKUP($A103,parlvotes_lh!$A$11:$ZZ$200,326,FALSE)=0,"",VLOOKUP($A103,parlvotes_lh!$A$11:$ZZ$200,326,FALSE)))</f>
        <v/>
      </c>
      <c r="AA103" s="177" t="str">
        <f>IF(ISERROR(VLOOKUP($A103,parlvotes_lh!$A$11:$ZZ$200,346,FALSE))=TRUE,"",IF(VLOOKUP($A103,parlvotes_lh!$A$11:$ZZ$200,346,FALSE)=0,"",VLOOKUP($A103,parlvotes_lh!$A$11:$ZZ$200,346,FALSE)))</f>
        <v/>
      </c>
      <c r="AB103" s="177" t="str">
        <f>IF(ISERROR(VLOOKUP($A103,parlvotes_lh!$A$11:$ZZ$200,366,FALSE))=TRUE,"",IF(VLOOKUP($A103,parlvotes_lh!$A$11:$ZZ$200,366,FALSE)=0,"",VLOOKUP($A103,parlvotes_lh!$A$11:$ZZ$200,366,FALSE)))</f>
        <v/>
      </c>
      <c r="AC103" s="177" t="str">
        <f>IF(ISERROR(VLOOKUP($A103,parlvotes_lh!$A$11:$ZZ$200,386,FALSE))=TRUE,"",IF(VLOOKUP($A103,parlvotes_lh!$A$11:$ZZ$200,386,FALSE)=0,"",VLOOKUP($A103,parlvotes_lh!$A$11:$ZZ$200,386,FALSE)))</f>
        <v/>
      </c>
    </row>
    <row r="104" spans="1:29" ht="13.5" customHeight="1" x14ac:dyDescent="0.25">
      <c r="A104" s="171"/>
      <c r="B104" s="99" t="str">
        <f>IF(A104="","",MID(info_weblinks!$C$3,32,3))</f>
        <v/>
      </c>
      <c r="C104" s="99" t="str">
        <f>IF(info_parties!G104="","",info_parties!G104)</f>
        <v/>
      </c>
      <c r="D104" s="99" t="str">
        <f>IF(info_parties!K104="","",info_parties!K104)</f>
        <v/>
      </c>
      <c r="E104" s="99" t="str">
        <f>IF(info_parties!H104="","",info_parties!H104)</f>
        <v/>
      </c>
      <c r="F104" s="172" t="str">
        <f t="shared" si="4"/>
        <v/>
      </c>
      <c r="G104" s="173" t="str">
        <f t="shared" si="5"/>
        <v/>
      </c>
      <c r="H104" s="174" t="str">
        <f t="shared" si="6"/>
        <v/>
      </c>
      <c r="I104" s="175" t="str">
        <f t="shared" si="7"/>
        <v/>
      </c>
      <c r="J104" s="176" t="str">
        <f>IF(ISERROR(VLOOKUP($A104,parlvotes_lh!$A$11:$ZZ$200,6,FALSE))=TRUE,"",IF(VLOOKUP($A104,parlvotes_lh!$A$11:$ZZ$200,6,FALSE)=0,"",VLOOKUP($A104,parlvotes_lh!$A$11:$ZZ$200,6,FALSE)))</f>
        <v/>
      </c>
      <c r="K104" s="176" t="str">
        <f>IF(ISERROR(VLOOKUP($A104,parlvotes_lh!$A$11:$ZZ$200,26,FALSE))=TRUE,"",IF(VLOOKUP($A104,parlvotes_lh!$A$11:$ZZ$200,26,FALSE)=0,"",VLOOKUP($A104,parlvotes_lh!$A$11:$ZZ$200,26,FALSE)))</f>
        <v/>
      </c>
      <c r="L104" s="176" t="str">
        <f>IF(ISERROR(VLOOKUP($A104,parlvotes_lh!$A$11:$ZZ$200,46,FALSE))=TRUE,"",IF(VLOOKUP($A104,parlvotes_lh!$A$11:$ZZ$200,46,FALSE)=0,"",VLOOKUP($A104,parlvotes_lh!$A$11:$ZZ$200,46,FALSE)))</f>
        <v/>
      </c>
      <c r="M104" s="176" t="str">
        <f>IF(ISERROR(VLOOKUP($A104,parlvotes_lh!$A$11:$ZZ$200,66,FALSE))=TRUE,"",IF(VLOOKUP($A104,parlvotes_lh!$A$11:$ZZ$200,66,FALSE)=0,"",VLOOKUP($A104,parlvotes_lh!$A$11:$ZZ$200,66,FALSE)))</f>
        <v/>
      </c>
      <c r="N104" s="176" t="str">
        <f>IF(ISERROR(VLOOKUP($A104,parlvotes_lh!$A$11:$ZZ$200,86,FALSE))=TRUE,"",IF(VLOOKUP($A104,parlvotes_lh!$A$11:$ZZ$200,86,FALSE)=0,"",VLOOKUP($A104,parlvotes_lh!$A$11:$ZZ$200,86,FALSE)))</f>
        <v/>
      </c>
      <c r="O104" s="176" t="str">
        <f>IF(ISERROR(VLOOKUP($A104,parlvotes_lh!$A$11:$ZZ$200,106,FALSE))=TRUE,"",IF(VLOOKUP($A104,parlvotes_lh!$A$11:$ZZ$200,106,FALSE)=0,"",VLOOKUP($A104,parlvotes_lh!$A$11:$ZZ$200,106,FALSE)))</f>
        <v/>
      </c>
      <c r="P104" s="176" t="str">
        <f>IF(ISERROR(VLOOKUP($A104,parlvotes_lh!$A$11:$ZZ$200,126,FALSE))=TRUE,"",IF(VLOOKUP($A104,parlvotes_lh!$A$11:$ZZ$200,126,FALSE)=0,"",VLOOKUP($A104,parlvotes_lh!$A$11:$ZZ$200,126,FALSE)))</f>
        <v/>
      </c>
      <c r="Q104" s="177" t="str">
        <f>IF(ISERROR(VLOOKUP($A104,parlvotes_lh!$A$11:$ZZ$200,146,FALSE))=TRUE,"",IF(VLOOKUP($A104,parlvotes_lh!$A$11:$ZZ$200,146,FALSE)=0,"",VLOOKUP($A104,parlvotes_lh!$A$11:$ZZ$200,146,FALSE)))</f>
        <v/>
      </c>
      <c r="R104" s="177" t="str">
        <f>IF(ISERROR(VLOOKUP($A104,parlvotes_lh!$A$11:$ZZ$200,166,FALSE))=TRUE,"",IF(VLOOKUP($A104,parlvotes_lh!$A$11:$ZZ$200,166,FALSE)=0,"",VLOOKUP($A104,parlvotes_lh!$A$11:$ZZ$200,166,FALSE)))</f>
        <v/>
      </c>
      <c r="S104" s="177" t="str">
        <f>IF(ISERROR(VLOOKUP($A104,parlvotes_lh!$A$11:$ZZ$200,186,FALSE))=TRUE,"",IF(VLOOKUP($A104,parlvotes_lh!$A$11:$ZZ$200,186,FALSE)=0,"",VLOOKUP($A104,parlvotes_lh!$A$11:$ZZ$200,186,FALSE)))</f>
        <v/>
      </c>
      <c r="T104" s="177" t="str">
        <f>IF(ISERROR(VLOOKUP($A104,parlvotes_lh!$A$11:$ZZ$200,206,FALSE))=TRUE,"",IF(VLOOKUP($A104,parlvotes_lh!$A$11:$ZZ$200,206,FALSE)=0,"",VLOOKUP($A104,parlvotes_lh!$A$11:$ZZ$200,206,FALSE)))</f>
        <v/>
      </c>
      <c r="U104" s="177" t="str">
        <f>IF(ISERROR(VLOOKUP($A104,parlvotes_lh!$A$11:$ZZ$200,226,FALSE))=TRUE,"",IF(VLOOKUP($A104,parlvotes_lh!$A$11:$ZZ$200,226,FALSE)=0,"",VLOOKUP($A104,parlvotes_lh!$A$11:$ZZ$200,226,FALSE)))</f>
        <v/>
      </c>
      <c r="V104" s="177" t="str">
        <f>IF(ISERROR(VLOOKUP($A104,parlvotes_lh!$A$11:$ZZ$200,246,FALSE))=TRUE,"",IF(VLOOKUP($A104,parlvotes_lh!$A$11:$ZZ$200,246,FALSE)=0,"",VLOOKUP($A104,parlvotes_lh!$A$11:$ZZ$200,246,FALSE)))</f>
        <v/>
      </c>
      <c r="W104" s="177" t="str">
        <f>IF(ISERROR(VLOOKUP($A104,parlvotes_lh!$A$11:$ZZ$200,266,FALSE))=TRUE,"",IF(VLOOKUP($A104,parlvotes_lh!$A$11:$ZZ$200,266,FALSE)=0,"",VLOOKUP($A104,parlvotes_lh!$A$11:$ZZ$200,266,FALSE)))</f>
        <v/>
      </c>
      <c r="X104" s="177" t="str">
        <f>IF(ISERROR(VLOOKUP($A104,parlvotes_lh!$A$11:$ZZ$200,286,FALSE))=TRUE,"",IF(VLOOKUP($A104,parlvotes_lh!$A$11:$ZZ$200,286,FALSE)=0,"",VLOOKUP($A104,parlvotes_lh!$A$11:$ZZ$200,286,FALSE)))</f>
        <v/>
      </c>
      <c r="Y104" s="177" t="str">
        <f>IF(ISERROR(VLOOKUP($A104,parlvotes_lh!$A$11:$ZZ$200,306,FALSE))=TRUE,"",IF(VLOOKUP($A104,parlvotes_lh!$A$11:$ZZ$200,306,FALSE)=0,"",VLOOKUP($A104,parlvotes_lh!$A$11:$ZZ$200,306,FALSE)))</f>
        <v/>
      </c>
      <c r="Z104" s="177" t="str">
        <f>IF(ISERROR(VLOOKUP($A104,parlvotes_lh!$A$11:$ZZ$200,326,FALSE))=TRUE,"",IF(VLOOKUP($A104,parlvotes_lh!$A$11:$ZZ$200,326,FALSE)=0,"",VLOOKUP($A104,parlvotes_lh!$A$11:$ZZ$200,326,FALSE)))</f>
        <v/>
      </c>
      <c r="AA104" s="177" t="str">
        <f>IF(ISERROR(VLOOKUP($A104,parlvotes_lh!$A$11:$ZZ$200,346,FALSE))=TRUE,"",IF(VLOOKUP($A104,parlvotes_lh!$A$11:$ZZ$200,346,FALSE)=0,"",VLOOKUP($A104,parlvotes_lh!$A$11:$ZZ$200,346,FALSE)))</f>
        <v/>
      </c>
      <c r="AB104" s="177" t="str">
        <f>IF(ISERROR(VLOOKUP($A104,parlvotes_lh!$A$11:$ZZ$200,366,FALSE))=TRUE,"",IF(VLOOKUP($A104,parlvotes_lh!$A$11:$ZZ$200,366,FALSE)=0,"",VLOOKUP($A104,parlvotes_lh!$A$11:$ZZ$200,366,FALSE)))</f>
        <v/>
      </c>
      <c r="AC104" s="177" t="str">
        <f>IF(ISERROR(VLOOKUP($A104,parlvotes_lh!$A$11:$ZZ$200,386,FALSE))=TRUE,"",IF(VLOOKUP($A104,parlvotes_lh!$A$11:$ZZ$200,386,FALSE)=0,"",VLOOKUP($A104,parlvotes_lh!$A$11:$ZZ$200,386,FALSE)))</f>
        <v/>
      </c>
    </row>
    <row r="105" spans="1:29" ht="13.5" customHeight="1" x14ac:dyDescent="0.25">
      <c r="A105" s="171"/>
      <c r="B105" s="99" t="str">
        <f>IF(A105="","",MID(info_weblinks!$C$3,32,3))</f>
        <v/>
      </c>
      <c r="C105" s="99" t="str">
        <f>IF(info_parties!G105="","",info_parties!G105)</f>
        <v/>
      </c>
      <c r="D105" s="99" t="str">
        <f>IF(info_parties!K105="","",info_parties!K105)</f>
        <v/>
      </c>
      <c r="E105" s="99" t="str">
        <f>IF(info_parties!H105="","",info_parties!H105)</f>
        <v/>
      </c>
      <c r="F105" s="172" t="str">
        <f t="shared" si="4"/>
        <v/>
      </c>
      <c r="G105" s="173" t="str">
        <f t="shared" si="5"/>
        <v/>
      </c>
      <c r="H105" s="174" t="str">
        <f t="shared" si="6"/>
        <v/>
      </c>
      <c r="I105" s="175" t="str">
        <f t="shared" si="7"/>
        <v/>
      </c>
      <c r="J105" s="176" t="str">
        <f>IF(ISERROR(VLOOKUP($A105,parlvotes_lh!$A$11:$ZZ$200,6,FALSE))=TRUE,"",IF(VLOOKUP($A105,parlvotes_lh!$A$11:$ZZ$200,6,FALSE)=0,"",VLOOKUP($A105,parlvotes_lh!$A$11:$ZZ$200,6,FALSE)))</f>
        <v/>
      </c>
      <c r="K105" s="176" t="str">
        <f>IF(ISERROR(VLOOKUP($A105,parlvotes_lh!$A$11:$ZZ$200,26,FALSE))=TRUE,"",IF(VLOOKUP($A105,parlvotes_lh!$A$11:$ZZ$200,26,FALSE)=0,"",VLOOKUP($A105,parlvotes_lh!$A$11:$ZZ$200,26,FALSE)))</f>
        <v/>
      </c>
      <c r="L105" s="176" t="str">
        <f>IF(ISERROR(VLOOKUP($A105,parlvotes_lh!$A$11:$ZZ$200,46,FALSE))=TRUE,"",IF(VLOOKUP($A105,parlvotes_lh!$A$11:$ZZ$200,46,FALSE)=0,"",VLOOKUP($A105,parlvotes_lh!$A$11:$ZZ$200,46,FALSE)))</f>
        <v/>
      </c>
      <c r="M105" s="176" t="str">
        <f>IF(ISERROR(VLOOKUP($A105,parlvotes_lh!$A$11:$ZZ$200,66,FALSE))=TRUE,"",IF(VLOOKUP($A105,parlvotes_lh!$A$11:$ZZ$200,66,FALSE)=0,"",VLOOKUP($A105,parlvotes_lh!$A$11:$ZZ$200,66,FALSE)))</f>
        <v/>
      </c>
      <c r="N105" s="176" t="str">
        <f>IF(ISERROR(VLOOKUP($A105,parlvotes_lh!$A$11:$ZZ$200,86,FALSE))=TRUE,"",IF(VLOOKUP($A105,parlvotes_lh!$A$11:$ZZ$200,86,FALSE)=0,"",VLOOKUP($A105,parlvotes_lh!$A$11:$ZZ$200,86,FALSE)))</f>
        <v/>
      </c>
      <c r="O105" s="176" t="str">
        <f>IF(ISERROR(VLOOKUP($A105,parlvotes_lh!$A$11:$ZZ$200,106,FALSE))=TRUE,"",IF(VLOOKUP($A105,parlvotes_lh!$A$11:$ZZ$200,106,FALSE)=0,"",VLOOKUP($A105,parlvotes_lh!$A$11:$ZZ$200,106,FALSE)))</f>
        <v/>
      </c>
      <c r="P105" s="176" t="str">
        <f>IF(ISERROR(VLOOKUP($A105,parlvotes_lh!$A$11:$ZZ$200,126,FALSE))=TRUE,"",IF(VLOOKUP($A105,parlvotes_lh!$A$11:$ZZ$200,126,FALSE)=0,"",VLOOKUP($A105,parlvotes_lh!$A$11:$ZZ$200,126,FALSE)))</f>
        <v/>
      </c>
      <c r="Q105" s="177" t="str">
        <f>IF(ISERROR(VLOOKUP($A105,parlvotes_lh!$A$11:$ZZ$200,146,FALSE))=TRUE,"",IF(VLOOKUP($A105,parlvotes_lh!$A$11:$ZZ$200,146,FALSE)=0,"",VLOOKUP($A105,parlvotes_lh!$A$11:$ZZ$200,146,FALSE)))</f>
        <v/>
      </c>
      <c r="R105" s="177" t="str">
        <f>IF(ISERROR(VLOOKUP($A105,parlvotes_lh!$A$11:$ZZ$200,166,FALSE))=TRUE,"",IF(VLOOKUP($A105,parlvotes_lh!$A$11:$ZZ$200,166,FALSE)=0,"",VLOOKUP($A105,parlvotes_lh!$A$11:$ZZ$200,166,FALSE)))</f>
        <v/>
      </c>
      <c r="S105" s="177" t="str">
        <f>IF(ISERROR(VLOOKUP($A105,parlvotes_lh!$A$11:$ZZ$200,186,FALSE))=TRUE,"",IF(VLOOKUP($A105,parlvotes_lh!$A$11:$ZZ$200,186,FALSE)=0,"",VLOOKUP($A105,parlvotes_lh!$A$11:$ZZ$200,186,FALSE)))</f>
        <v/>
      </c>
      <c r="T105" s="177" t="str">
        <f>IF(ISERROR(VLOOKUP($A105,parlvotes_lh!$A$11:$ZZ$200,206,FALSE))=TRUE,"",IF(VLOOKUP($A105,parlvotes_lh!$A$11:$ZZ$200,206,FALSE)=0,"",VLOOKUP($A105,parlvotes_lh!$A$11:$ZZ$200,206,FALSE)))</f>
        <v/>
      </c>
      <c r="U105" s="177" t="str">
        <f>IF(ISERROR(VLOOKUP($A105,parlvotes_lh!$A$11:$ZZ$200,226,FALSE))=TRUE,"",IF(VLOOKUP($A105,parlvotes_lh!$A$11:$ZZ$200,226,FALSE)=0,"",VLOOKUP($A105,parlvotes_lh!$A$11:$ZZ$200,226,FALSE)))</f>
        <v/>
      </c>
      <c r="V105" s="177" t="str">
        <f>IF(ISERROR(VLOOKUP($A105,parlvotes_lh!$A$11:$ZZ$200,246,FALSE))=TRUE,"",IF(VLOOKUP($A105,parlvotes_lh!$A$11:$ZZ$200,246,FALSE)=0,"",VLOOKUP($A105,parlvotes_lh!$A$11:$ZZ$200,246,FALSE)))</f>
        <v/>
      </c>
      <c r="W105" s="177" t="str">
        <f>IF(ISERROR(VLOOKUP($A105,parlvotes_lh!$A$11:$ZZ$200,266,FALSE))=TRUE,"",IF(VLOOKUP($A105,parlvotes_lh!$A$11:$ZZ$200,266,FALSE)=0,"",VLOOKUP($A105,parlvotes_lh!$A$11:$ZZ$200,266,FALSE)))</f>
        <v/>
      </c>
      <c r="X105" s="177" t="str">
        <f>IF(ISERROR(VLOOKUP($A105,parlvotes_lh!$A$11:$ZZ$200,286,FALSE))=TRUE,"",IF(VLOOKUP($A105,parlvotes_lh!$A$11:$ZZ$200,286,FALSE)=0,"",VLOOKUP($A105,parlvotes_lh!$A$11:$ZZ$200,286,FALSE)))</f>
        <v/>
      </c>
      <c r="Y105" s="177" t="str">
        <f>IF(ISERROR(VLOOKUP($A105,parlvotes_lh!$A$11:$ZZ$200,306,FALSE))=TRUE,"",IF(VLOOKUP($A105,parlvotes_lh!$A$11:$ZZ$200,306,FALSE)=0,"",VLOOKUP($A105,parlvotes_lh!$A$11:$ZZ$200,306,FALSE)))</f>
        <v/>
      </c>
      <c r="Z105" s="177" t="str">
        <f>IF(ISERROR(VLOOKUP($A105,parlvotes_lh!$A$11:$ZZ$200,326,FALSE))=TRUE,"",IF(VLOOKUP($A105,parlvotes_lh!$A$11:$ZZ$200,326,FALSE)=0,"",VLOOKUP($A105,parlvotes_lh!$A$11:$ZZ$200,326,FALSE)))</f>
        <v/>
      </c>
      <c r="AA105" s="177" t="str">
        <f>IF(ISERROR(VLOOKUP($A105,parlvotes_lh!$A$11:$ZZ$200,346,FALSE))=TRUE,"",IF(VLOOKUP($A105,parlvotes_lh!$A$11:$ZZ$200,346,FALSE)=0,"",VLOOKUP($A105,parlvotes_lh!$A$11:$ZZ$200,346,FALSE)))</f>
        <v/>
      </c>
      <c r="AB105" s="177" t="str">
        <f>IF(ISERROR(VLOOKUP($A105,parlvotes_lh!$A$11:$ZZ$200,366,FALSE))=TRUE,"",IF(VLOOKUP($A105,parlvotes_lh!$A$11:$ZZ$200,366,FALSE)=0,"",VLOOKUP($A105,parlvotes_lh!$A$11:$ZZ$200,366,FALSE)))</f>
        <v/>
      </c>
      <c r="AC105" s="177" t="str">
        <f>IF(ISERROR(VLOOKUP($A105,parlvotes_lh!$A$11:$ZZ$200,386,FALSE))=TRUE,"",IF(VLOOKUP($A105,parlvotes_lh!$A$11:$ZZ$200,386,FALSE)=0,"",VLOOKUP($A105,parlvotes_lh!$A$11:$ZZ$200,386,FALSE)))</f>
        <v/>
      </c>
    </row>
    <row r="106" spans="1:29" ht="13.5" customHeight="1" x14ac:dyDescent="0.25">
      <c r="A106" s="171"/>
      <c r="B106" s="99" t="str">
        <f>IF(A106="","",MID(info_weblinks!$C$3,32,3))</f>
        <v/>
      </c>
      <c r="C106" s="99" t="str">
        <f>IF(info_parties!G106="","",info_parties!G106)</f>
        <v/>
      </c>
      <c r="D106" s="99" t="str">
        <f>IF(info_parties!K106="","",info_parties!K106)</f>
        <v/>
      </c>
      <c r="E106" s="99" t="str">
        <f>IF(info_parties!H106="","",info_parties!H106)</f>
        <v/>
      </c>
      <c r="F106" s="172" t="str">
        <f t="shared" si="4"/>
        <v/>
      </c>
      <c r="G106" s="173" t="str">
        <f t="shared" si="5"/>
        <v/>
      </c>
      <c r="H106" s="174" t="str">
        <f t="shared" si="6"/>
        <v/>
      </c>
      <c r="I106" s="175" t="str">
        <f t="shared" si="7"/>
        <v/>
      </c>
      <c r="J106" s="176" t="str">
        <f>IF(ISERROR(VLOOKUP($A106,parlvotes_lh!$A$11:$ZZ$200,6,FALSE))=TRUE,"",IF(VLOOKUP($A106,parlvotes_lh!$A$11:$ZZ$200,6,FALSE)=0,"",VLOOKUP($A106,parlvotes_lh!$A$11:$ZZ$200,6,FALSE)))</f>
        <v/>
      </c>
      <c r="K106" s="176" t="str">
        <f>IF(ISERROR(VLOOKUP($A106,parlvotes_lh!$A$11:$ZZ$200,26,FALSE))=TRUE,"",IF(VLOOKUP($A106,parlvotes_lh!$A$11:$ZZ$200,26,FALSE)=0,"",VLOOKUP($A106,parlvotes_lh!$A$11:$ZZ$200,26,FALSE)))</f>
        <v/>
      </c>
      <c r="L106" s="176" t="str">
        <f>IF(ISERROR(VLOOKUP($A106,parlvotes_lh!$A$11:$ZZ$200,46,FALSE))=TRUE,"",IF(VLOOKUP($A106,parlvotes_lh!$A$11:$ZZ$200,46,FALSE)=0,"",VLOOKUP($A106,parlvotes_lh!$A$11:$ZZ$200,46,FALSE)))</f>
        <v/>
      </c>
      <c r="M106" s="176" t="str">
        <f>IF(ISERROR(VLOOKUP($A106,parlvotes_lh!$A$11:$ZZ$200,66,FALSE))=TRUE,"",IF(VLOOKUP($A106,parlvotes_lh!$A$11:$ZZ$200,66,FALSE)=0,"",VLOOKUP($A106,parlvotes_lh!$A$11:$ZZ$200,66,FALSE)))</f>
        <v/>
      </c>
      <c r="N106" s="176" t="str">
        <f>IF(ISERROR(VLOOKUP($A106,parlvotes_lh!$A$11:$ZZ$200,86,FALSE))=TRUE,"",IF(VLOOKUP($A106,parlvotes_lh!$A$11:$ZZ$200,86,FALSE)=0,"",VLOOKUP($A106,parlvotes_lh!$A$11:$ZZ$200,86,FALSE)))</f>
        <v/>
      </c>
      <c r="O106" s="176" t="str">
        <f>IF(ISERROR(VLOOKUP($A106,parlvotes_lh!$A$11:$ZZ$200,106,FALSE))=TRUE,"",IF(VLOOKUP($A106,parlvotes_lh!$A$11:$ZZ$200,106,FALSE)=0,"",VLOOKUP($A106,parlvotes_lh!$A$11:$ZZ$200,106,FALSE)))</f>
        <v/>
      </c>
      <c r="P106" s="176" t="str">
        <f>IF(ISERROR(VLOOKUP($A106,parlvotes_lh!$A$11:$ZZ$200,126,FALSE))=TRUE,"",IF(VLOOKUP($A106,parlvotes_lh!$A$11:$ZZ$200,126,FALSE)=0,"",VLOOKUP($A106,parlvotes_lh!$A$11:$ZZ$200,126,FALSE)))</f>
        <v/>
      </c>
      <c r="Q106" s="177" t="str">
        <f>IF(ISERROR(VLOOKUP($A106,parlvotes_lh!$A$11:$ZZ$200,146,FALSE))=TRUE,"",IF(VLOOKUP($A106,parlvotes_lh!$A$11:$ZZ$200,146,FALSE)=0,"",VLOOKUP($A106,parlvotes_lh!$A$11:$ZZ$200,146,FALSE)))</f>
        <v/>
      </c>
      <c r="R106" s="177" t="str">
        <f>IF(ISERROR(VLOOKUP($A106,parlvotes_lh!$A$11:$ZZ$200,166,FALSE))=TRUE,"",IF(VLOOKUP($A106,parlvotes_lh!$A$11:$ZZ$200,166,FALSE)=0,"",VLOOKUP($A106,parlvotes_lh!$A$11:$ZZ$200,166,FALSE)))</f>
        <v/>
      </c>
      <c r="S106" s="177" t="str">
        <f>IF(ISERROR(VLOOKUP($A106,parlvotes_lh!$A$11:$ZZ$200,186,FALSE))=TRUE,"",IF(VLOOKUP($A106,parlvotes_lh!$A$11:$ZZ$200,186,FALSE)=0,"",VLOOKUP($A106,parlvotes_lh!$A$11:$ZZ$200,186,FALSE)))</f>
        <v/>
      </c>
      <c r="T106" s="177" t="str">
        <f>IF(ISERROR(VLOOKUP($A106,parlvotes_lh!$A$11:$ZZ$200,206,FALSE))=TRUE,"",IF(VLOOKUP($A106,parlvotes_lh!$A$11:$ZZ$200,206,FALSE)=0,"",VLOOKUP($A106,parlvotes_lh!$A$11:$ZZ$200,206,FALSE)))</f>
        <v/>
      </c>
      <c r="U106" s="177" t="str">
        <f>IF(ISERROR(VLOOKUP($A106,parlvotes_lh!$A$11:$ZZ$200,226,FALSE))=TRUE,"",IF(VLOOKUP($A106,parlvotes_lh!$A$11:$ZZ$200,226,FALSE)=0,"",VLOOKUP($A106,parlvotes_lh!$A$11:$ZZ$200,226,FALSE)))</f>
        <v/>
      </c>
      <c r="V106" s="177" t="str">
        <f>IF(ISERROR(VLOOKUP($A106,parlvotes_lh!$A$11:$ZZ$200,246,FALSE))=TRUE,"",IF(VLOOKUP($A106,parlvotes_lh!$A$11:$ZZ$200,246,FALSE)=0,"",VLOOKUP($A106,parlvotes_lh!$A$11:$ZZ$200,246,FALSE)))</f>
        <v/>
      </c>
      <c r="W106" s="177" t="str">
        <f>IF(ISERROR(VLOOKUP($A106,parlvotes_lh!$A$11:$ZZ$200,266,FALSE))=TRUE,"",IF(VLOOKUP($A106,parlvotes_lh!$A$11:$ZZ$200,266,FALSE)=0,"",VLOOKUP($A106,parlvotes_lh!$A$11:$ZZ$200,266,FALSE)))</f>
        <v/>
      </c>
      <c r="X106" s="177" t="str">
        <f>IF(ISERROR(VLOOKUP($A106,parlvotes_lh!$A$11:$ZZ$200,286,FALSE))=TRUE,"",IF(VLOOKUP($A106,parlvotes_lh!$A$11:$ZZ$200,286,FALSE)=0,"",VLOOKUP($A106,parlvotes_lh!$A$11:$ZZ$200,286,FALSE)))</f>
        <v/>
      </c>
      <c r="Y106" s="177" t="str">
        <f>IF(ISERROR(VLOOKUP($A106,parlvotes_lh!$A$11:$ZZ$200,306,FALSE))=TRUE,"",IF(VLOOKUP($A106,parlvotes_lh!$A$11:$ZZ$200,306,FALSE)=0,"",VLOOKUP($A106,parlvotes_lh!$A$11:$ZZ$200,306,FALSE)))</f>
        <v/>
      </c>
      <c r="Z106" s="177" t="str">
        <f>IF(ISERROR(VLOOKUP($A106,parlvotes_lh!$A$11:$ZZ$200,326,FALSE))=TRUE,"",IF(VLOOKUP($A106,parlvotes_lh!$A$11:$ZZ$200,326,FALSE)=0,"",VLOOKUP($A106,parlvotes_lh!$A$11:$ZZ$200,326,FALSE)))</f>
        <v/>
      </c>
      <c r="AA106" s="177" t="str">
        <f>IF(ISERROR(VLOOKUP($A106,parlvotes_lh!$A$11:$ZZ$200,346,FALSE))=TRUE,"",IF(VLOOKUP($A106,parlvotes_lh!$A$11:$ZZ$200,346,FALSE)=0,"",VLOOKUP($A106,parlvotes_lh!$A$11:$ZZ$200,346,FALSE)))</f>
        <v/>
      </c>
      <c r="AB106" s="177" t="str">
        <f>IF(ISERROR(VLOOKUP($A106,parlvotes_lh!$A$11:$ZZ$200,366,FALSE))=TRUE,"",IF(VLOOKUP($A106,parlvotes_lh!$A$11:$ZZ$200,366,FALSE)=0,"",VLOOKUP($A106,parlvotes_lh!$A$11:$ZZ$200,366,FALSE)))</f>
        <v/>
      </c>
      <c r="AC106" s="177" t="str">
        <f>IF(ISERROR(VLOOKUP($A106,parlvotes_lh!$A$11:$ZZ$200,386,FALSE))=TRUE,"",IF(VLOOKUP($A106,parlvotes_lh!$A$11:$ZZ$200,386,FALSE)=0,"",VLOOKUP($A106,parlvotes_lh!$A$11:$ZZ$200,386,FALSE)))</f>
        <v/>
      </c>
    </row>
    <row r="107" spans="1:29" ht="13.5" customHeight="1" x14ac:dyDescent="0.25">
      <c r="A107" s="171"/>
      <c r="B107" s="99" t="str">
        <f>IF(A107="","",MID(info_weblinks!$C$3,32,3))</f>
        <v/>
      </c>
      <c r="C107" s="99" t="str">
        <f>IF(info_parties!G107="","",info_parties!G107)</f>
        <v/>
      </c>
      <c r="D107" s="99" t="str">
        <f>IF(info_parties!K107="","",info_parties!K107)</f>
        <v/>
      </c>
      <c r="E107" s="99" t="str">
        <f>IF(info_parties!H107="","",info_parties!H107)</f>
        <v/>
      </c>
      <c r="F107" s="172" t="str">
        <f t="shared" si="4"/>
        <v/>
      </c>
      <c r="G107" s="173" t="str">
        <f t="shared" si="5"/>
        <v/>
      </c>
      <c r="H107" s="174" t="str">
        <f t="shared" si="6"/>
        <v/>
      </c>
      <c r="I107" s="175" t="str">
        <f t="shared" si="7"/>
        <v/>
      </c>
      <c r="J107" s="176" t="str">
        <f>IF(ISERROR(VLOOKUP($A107,parlvotes_lh!$A$11:$ZZ$200,6,FALSE))=TRUE,"",IF(VLOOKUP($A107,parlvotes_lh!$A$11:$ZZ$200,6,FALSE)=0,"",VLOOKUP($A107,parlvotes_lh!$A$11:$ZZ$200,6,FALSE)))</f>
        <v/>
      </c>
      <c r="K107" s="176" t="str">
        <f>IF(ISERROR(VLOOKUP($A107,parlvotes_lh!$A$11:$ZZ$200,26,FALSE))=TRUE,"",IF(VLOOKUP($A107,parlvotes_lh!$A$11:$ZZ$200,26,FALSE)=0,"",VLOOKUP($A107,parlvotes_lh!$A$11:$ZZ$200,26,FALSE)))</f>
        <v/>
      </c>
      <c r="L107" s="176" t="str">
        <f>IF(ISERROR(VLOOKUP($A107,parlvotes_lh!$A$11:$ZZ$200,46,FALSE))=TRUE,"",IF(VLOOKUP($A107,parlvotes_lh!$A$11:$ZZ$200,46,FALSE)=0,"",VLOOKUP($A107,parlvotes_lh!$A$11:$ZZ$200,46,FALSE)))</f>
        <v/>
      </c>
      <c r="M107" s="176" t="str">
        <f>IF(ISERROR(VLOOKUP($A107,parlvotes_lh!$A$11:$ZZ$200,66,FALSE))=TRUE,"",IF(VLOOKUP($A107,parlvotes_lh!$A$11:$ZZ$200,66,FALSE)=0,"",VLOOKUP($A107,parlvotes_lh!$A$11:$ZZ$200,66,FALSE)))</f>
        <v/>
      </c>
      <c r="N107" s="176" t="str">
        <f>IF(ISERROR(VLOOKUP($A107,parlvotes_lh!$A$11:$ZZ$200,86,FALSE))=TRUE,"",IF(VLOOKUP($A107,parlvotes_lh!$A$11:$ZZ$200,86,FALSE)=0,"",VLOOKUP($A107,parlvotes_lh!$A$11:$ZZ$200,86,FALSE)))</f>
        <v/>
      </c>
      <c r="O107" s="176" t="str">
        <f>IF(ISERROR(VLOOKUP($A107,parlvotes_lh!$A$11:$ZZ$200,106,FALSE))=TRUE,"",IF(VLOOKUP($A107,parlvotes_lh!$A$11:$ZZ$200,106,FALSE)=0,"",VLOOKUP($A107,parlvotes_lh!$A$11:$ZZ$200,106,FALSE)))</f>
        <v/>
      </c>
      <c r="P107" s="176" t="str">
        <f>IF(ISERROR(VLOOKUP($A107,parlvotes_lh!$A$11:$ZZ$200,126,FALSE))=TRUE,"",IF(VLOOKUP($A107,parlvotes_lh!$A$11:$ZZ$200,126,FALSE)=0,"",VLOOKUP($A107,parlvotes_lh!$A$11:$ZZ$200,126,FALSE)))</f>
        <v/>
      </c>
      <c r="Q107" s="177" t="str">
        <f>IF(ISERROR(VLOOKUP($A107,parlvotes_lh!$A$11:$ZZ$200,146,FALSE))=TRUE,"",IF(VLOOKUP($A107,parlvotes_lh!$A$11:$ZZ$200,146,FALSE)=0,"",VLOOKUP($A107,parlvotes_lh!$A$11:$ZZ$200,146,FALSE)))</f>
        <v/>
      </c>
      <c r="R107" s="177" t="str">
        <f>IF(ISERROR(VLOOKUP($A107,parlvotes_lh!$A$11:$ZZ$200,166,FALSE))=TRUE,"",IF(VLOOKUP($A107,parlvotes_lh!$A$11:$ZZ$200,166,FALSE)=0,"",VLOOKUP($A107,parlvotes_lh!$A$11:$ZZ$200,166,FALSE)))</f>
        <v/>
      </c>
      <c r="S107" s="177" t="str">
        <f>IF(ISERROR(VLOOKUP($A107,parlvotes_lh!$A$11:$ZZ$200,186,FALSE))=TRUE,"",IF(VLOOKUP($A107,parlvotes_lh!$A$11:$ZZ$200,186,FALSE)=0,"",VLOOKUP($A107,parlvotes_lh!$A$11:$ZZ$200,186,FALSE)))</f>
        <v/>
      </c>
      <c r="T107" s="177" t="str">
        <f>IF(ISERROR(VLOOKUP($A107,parlvotes_lh!$A$11:$ZZ$200,206,FALSE))=TRUE,"",IF(VLOOKUP($A107,parlvotes_lh!$A$11:$ZZ$200,206,FALSE)=0,"",VLOOKUP($A107,parlvotes_lh!$A$11:$ZZ$200,206,FALSE)))</f>
        <v/>
      </c>
      <c r="U107" s="177" t="str">
        <f>IF(ISERROR(VLOOKUP($A107,parlvotes_lh!$A$11:$ZZ$200,226,FALSE))=TRUE,"",IF(VLOOKUP($A107,parlvotes_lh!$A$11:$ZZ$200,226,FALSE)=0,"",VLOOKUP($A107,parlvotes_lh!$A$11:$ZZ$200,226,FALSE)))</f>
        <v/>
      </c>
      <c r="V107" s="177" t="str">
        <f>IF(ISERROR(VLOOKUP($A107,parlvotes_lh!$A$11:$ZZ$200,246,FALSE))=TRUE,"",IF(VLOOKUP($A107,parlvotes_lh!$A$11:$ZZ$200,246,FALSE)=0,"",VLOOKUP($A107,parlvotes_lh!$A$11:$ZZ$200,246,FALSE)))</f>
        <v/>
      </c>
      <c r="W107" s="177" t="str">
        <f>IF(ISERROR(VLOOKUP($A107,parlvotes_lh!$A$11:$ZZ$200,266,FALSE))=TRUE,"",IF(VLOOKUP($A107,parlvotes_lh!$A$11:$ZZ$200,266,FALSE)=0,"",VLOOKUP($A107,parlvotes_lh!$A$11:$ZZ$200,266,FALSE)))</f>
        <v/>
      </c>
      <c r="X107" s="177" t="str">
        <f>IF(ISERROR(VLOOKUP($A107,parlvotes_lh!$A$11:$ZZ$200,286,FALSE))=TRUE,"",IF(VLOOKUP($A107,parlvotes_lh!$A$11:$ZZ$200,286,FALSE)=0,"",VLOOKUP($A107,parlvotes_lh!$A$11:$ZZ$200,286,FALSE)))</f>
        <v/>
      </c>
      <c r="Y107" s="177" t="str">
        <f>IF(ISERROR(VLOOKUP($A107,parlvotes_lh!$A$11:$ZZ$200,306,FALSE))=TRUE,"",IF(VLOOKUP($A107,parlvotes_lh!$A$11:$ZZ$200,306,FALSE)=0,"",VLOOKUP($A107,parlvotes_lh!$A$11:$ZZ$200,306,FALSE)))</f>
        <v/>
      </c>
      <c r="Z107" s="177" t="str">
        <f>IF(ISERROR(VLOOKUP($A107,parlvotes_lh!$A$11:$ZZ$200,326,FALSE))=TRUE,"",IF(VLOOKUP($A107,parlvotes_lh!$A$11:$ZZ$200,326,FALSE)=0,"",VLOOKUP($A107,parlvotes_lh!$A$11:$ZZ$200,326,FALSE)))</f>
        <v/>
      </c>
      <c r="AA107" s="177" t="str">
        <f>IF(ISERROR(VLOOKUP($A107,parlvotes_lh!$A$11:$ZZ$200,346,FALSE))=TRUE,"",IF(VLOOKUP($A107,parlvotes_lh!$A$11:$ZZ$200,346,FALSE)=0,"",VLOOKUP($A107,parlvotes_lh!$A$11:$ZZ$200,346,FALSE)))</f>
        <v/>
      </c>
      <c r="AB107" s="177" t="str">
        <f>IF(ISERROR(VLOOKUP($A107,parlvotes_lh!$A$11:$ZZ$200,366,FALSE))=TRUE,"",IF(VLOOKUP($A107,parlvotes_lh!$A$11:$ZZ$200,366,FALSE)=0,"",VLOOKUP($A107,parlvotes_lh!$A$11:$ZZ$200,366,FALSE)))</f>
        <v/>
      </c>
      <c r="AC107" s="177" t="str">
        <f>IF(ISERROR(VLOOKUP($A107,parlvotes_lh!$A$11:$ZZ$200,386,FALSE))=TRUE,"",IF(VLOOKUP($A107,parlvotes_lh!$A$11:$ZZ$200,386,FALSE)=0,"",VLOOKUP($A107,parlvotes_lh!$A$11:$ZZ$200,386,FALSE)))</f>
        <v/>
      </c>
    </row>
    <row r="108" spans="1:29" ht="13.5" customHeight="1" x14ac:dyDescent="0.25">
      <c r="A108" s="171"/>
      <c r="B108" s="99" t="str">
        <f>IF(A108="","",MID(info_weblinks!$C$3,32,3))</f>
        <v/>
      </c>
      <c r="C108" s="99" t="str">
        <f>IF(info_parties!G108="","",info_parties!G108)</f>
        <v/>
      </c>
      <c r="D108" s="99" t="str">
        <f>IF(info_parties!K108="","",info_parties!K108)</f>
        <v/>
      </c>
      <c r="E108" s="99" t="str">
        <f>IF(info_parties!H108="","",info_parties!H108)</f>
        <v/>
      </c>
      <c r="F108" s="172" t="str">
        <f t="shared" si="4"/>
        <v/>
      </c>
      <c r="G108" s="173" t="str">
        <f t="shared" si="5"/>
        <v/>
      </c>
      <c r="H108" s="174" t="str">
        <f t="shared" si="6"/>
        <v/>
      </c>
      <c r="I108" s="175" t="str">
        <f t="shared" si="7"/>
        <v/>
      </c>
      <c r="J108" s="176" t="str">
        <f>IF(ISERROR(VLOOKUP($A108,parlvotes_lh!$A$11:$ZZ$200,6,FALSE))=TRUE,"",IF(VLOOKUP($A108,parlvotes_lh!$A$11:$ZZ$200,6,FALSE)=0,"",VLOOKUP($A108,parlvotes_lh!$A$11:$ZZ$200,6,FALSE)))</f>
        <v/>
      </c>
      <c r="K108" s="176" t="str">
        <f>IF(ISERROR(VLOOKUP($A108,parlvotes_lh!$A$11:$ZZ$200,26,FALSE))=TRUE,"",IF(VLOOKUP($A108,parlvotes_lh!$A$11:$ZZ$200,26,FALSE)=0,"",VLOOKUP($A108,parlvotes_lh!$A$11:$ZZ$200,26,FALSE)))</f>
        <v/>
      </c>
      <c r="L108" s="176" t="str">
        <f>IF(ISERROR(VLOOKUP($A108,parlvotes_lh!$A$11:$ZZ$200,46,FALSE))=TRUE,"",IF(VLOOKUP($A108,parlvotes_lh!$A$11:$ZZ$200,46,FALSE)=0,"",VLOOKUP($A108,parlvotes_lh!$A$11:$ZZ$200,46,FALSE)))</f>
        <v/>
      </c>
      <c r="M108" s="176" t="str">
        <f>IF(ISERROR(VLOOKUP($A108,parlvotes_lh!$A$11:$ZZ$200,66,FALSE))=TRUE,"",IF(VLOOKUP($A108,parlvotes_lh!$A$11:$ZZ$200,66,FALSE)=0,"",VLOOKUP($A108,parlvotes_lh!$A$11:$ZZ$200,66,FALSE)))</f>
        <v/>
      </c>
      <c r="N108" s="176" t="str">
        <f>IF(ISERROR(VLOOKUP($A108,parlvotes_lh!$A$11:$ZZ$200,86,FALSE))=TRUE,"",IF(VLOOKUP($A108,parlvotes_lh!$A$11:$ZZ$200,86,FALSE)=0,"",VLOOKUP($A108,parlvotes_lh!$A$11:$ZZ$200,86,FALSE)))</f>
        <v/>
      </c>
      <c r="O108" s="176" t="str">
        <f>IF(ISERROR(VLOOKUP($A108,parlvotes_lh!$A$11:$ZZ$200,106,FALSE))=TRUE,"",IF(VLOOKUP($A108,parlvotes_lh!$A$11:$ZZ$200,106,FALSE)=0,"",VLOOKUP($A108,parlvotes_lh!$A$11:$ZZ$200,106,FALSE)))</f>
        <v/>
      </c>
      <c r="P108" s="176" t="str">
        <f>IF(ISERROR(VLOOKUP($A108,parlvotes_lh!$A$11:$ZZ$200,126,FALSE))=TRUE,"",IF(VLOOKUP($A108,parlvotes_lh!$A$11:$ZZ$200,126,FALSE)=0,"",VLOOKUP($A108,parlvotes_lh!$A$11:$ZZ$200,126,FALSE)))</f>
        <v/>
      </c>
      <c r="Q108" s="177" t="str">
        <f>IF(ISERROR(VLOOKUP($A108,parlvotes_lh!$A$11:$ZZ$200,146,FALSE))=TRUE,"",IF(VLOOKUP($A108,parlvotes_lh!$A$11:$ZZ$200,146,FALSE)=0,"",VLOOKUP($A108,parlvotes_lh!$A$11:$ZZ$200,146,FALSE)))</f>
        <v/>
      </c>
      <c r="R108" s="177" t="str">
        <f>IF(ISERROR(VLOOKUP($A108,parlvotes_lh!$A$11:$ZZ$200,166,FALSE))=TRUE,"",IF(VLOOKUP($A108,parlvotes_lh!$A$11:$ZZ$200,166,FALSE)=0,"",VLOOKUP($A108,parlvotes_lh!$A$11:$ZZ$200,166,FALSE)))</f>
        <v/>
      </c>
      <c r="S108" s="177" t="str">
        <f>IF(ISERROR(VLOOKUP($A108,parlvotes_lh!$A$11:$ZZ$200,186,FALSE))=TRUE,"",IF(VLOOKUP($A108,parlvotes_lh!$A$11:$ZZ$200,186,FALSE)=0,"",VLOOKUP($A108,parlvotes_lh!$A$11:$ZZ$200,186,FALSE)))</f>
        <v/>
      </c>
      <c r="T108" s="177" t="str">
        <f>IF(ISERROR(VLOOKUP($A108,parlvotes_lh!$A$11:$ZZ$200,206,FALSE))=TRUE,"",IF(VLOOKUP($A108,parlvotes_lh!$A$11:$ZZ$200,206,FALSE)=0,"",VLOOKUP($A108,parlvotes_lh!$A$11:$ZZ$200,206,FALSE)))</f>
        <v/>
      </c>
      <c r="U108" s="177" t="str">
        <f>IF(ISERROR(VLOOKUP($A108,parlvotes_lh!$A$11:$ZZ$200,226,FALSE))=TRUE,"",IF(VLOOKUP($A108,parlvotes_lh!$A$11:$ZZ$200,226,FALSE)=0,"",VLOOKUP($A108,parlvotes_lh!$A$11:$ZZ$200,226,FALSE)))</f>
        <v/>
      </c>
      <c r="V108" s="177" t="str">
        <f>IF(ISERROR(VLOOKUP($A108,parlvotes_lh!$A$11:$ZZ$200,246,FALSE))=TRUE,"",IF(VLOOKUP($A108,parlvotes_lh!$A$11:$ZZ$200,246,FALSE)=0,"",VLOOKUP($A108,parlvotes_lh!$A$11:$ZZ$200,246,FALSE)))</f>
        <v/>
      </c>
      <c r="W108" s="177" t="str">
        <f>IF(ISERROR(VLOOKUP($A108,parlvotes_lh!$A$11:$ZZ$200,266,FALSE))=TRUE,"",IF(VLOOKUP($A108,parlvotes_lh!$A$11:$ZZ$200,266,FALSE)=0,"",VLOOKUP($A108,parlvotes_lh!$A$11:$ZZ$200,266,FALSE)))</f>
        <v/>
      </c>
      <c r="X108" s="177" t="str">
        <f>IF(ISERROR(VLOOKUP($A108,parlvotes_lh!$A$11:$ZZ$200,286,FALSE))=TRUE,"",IF(VLOOKUP($A108,parlvotes_lh!$A$11:$ZZ$200,286,FALSE)=0,"",VLOOKUP($A108,parlvotes_lh!$A$11:$ZZ$200,286,FALSE)))</f>
        <v/>
      </c>
      <c r="Y108" s="177" t="str">
        <f>IF(ISERROR(VLOOKUP($A108,parlvotes_lh!$A$11:$ZZ$200,306,FALSE))=TRUE,"",IF(VLOOKUP($A108,parlvotes_lh!$A$11:$ZZ$200,306,FALSE)=0,"",VLOOKUP($A108,parlvotes_lh!$A$11:$ZZ$200,306,FALSE)))</f>
        <v/>
      </c>
      <c r="Z108" s="177" t="str">
        <f>IF(ISERROR(VLOOKUP($A108,parlvotes_lh!$A$11:$ZZ$200,326,FALSE))=TRUE,"",IF(VLOOKUP($A108,parlvotes_lh!$A$11:$ZZ$200,326,FALSE)=0,"",VLOOKUP($A108,parlvotes_lh!$A$11:$ZZ$200,326,FALSE)))</f>
        <v/>
      </c>
      <c r="AA108" s="177" t="str">
        <f>IF(ISERROR(VLOOKUP($A108,parlvotes_lh!$A$11:$ZZ$200,346,FALSE))=TRUE,"",IF(VLOOKUP($A108,parlvotes_lh!$A$11:$ZZ$200,346,FALSE)=0,"",VLOOKUP($A108,parlvotes_lh!$A$11:$ZZ$200,346,FALSE)))</f>
        <v/>
      </c>
      <c r="AB108" s="177" t="str">
        <f>IF(ISERROR(VLOOKUP($A108,parlvotes_lh!$A$11:$ZZ$200,366,FALSE))=TRUE,"",IF(VLOOKUP($A108,parlvotes_lh!$A$11:$ZZ$200,366,FALSE)=0,"",VLOOKUP($A108,parlvotes_lh!$A$11:$ZZ$200,366,FALSE)))</f>
        <v/>
      </c>
      <c r="AC108" s="177" t="str">
        <f>IF(ISERROR(VLOOKUP($A108,parlvotes_lh!$A$11:$ZZ$200,386,FALSE))=TRUE,"",IF(VLOOKUP($A108,parlvotes_lh!$A$11:$ZZ$200,386,FALSE)=0,"",VLOOKUP($A108,parlvotes_lh!$A$11:$ZZ$200,386,FALSE)))</f>
        <v/>
      </c>
    </row>
    <row r="109" spans="1:29" ht="13.5" customHeight="1" x14ac:dyDescent="0.25">
      <c r="A109" s="171"/>
      <c r="B109" s="99" t="str">
        <f>IF(A109="","",MID(info_weblinks!$C$3,32,3))</f>
        <v/>
      </c>
      <c r="C109" s="99" t="str">
        <f>IF(info_parties!G109="","",info_parties!G109)</f>
        <v/>
      </c>
      <c r="D109" s="99" t="str">
        <f>IF(info_parties!K109="","",info_parties!K109)</f>
        <v/>
      </c>
      <c r="E109" s="99" t="str">
        <f>IF(info_parties!H109="","",info_parties!H109)</f>
        <v/>
      </c>
      <c r="F109" s="172" t="str">
        <f t="shared" si="4"/>
        <v/>
      </c>
      <c r="G109" s="173" t="str">
        <f t="shared" si="5"/>
        <v/>
      </c>
      <c r="H109" s="174" t="str">
        <f t="shared" si="6"/>
        <v/>
      </c>
      <c r="I109" s="175" t="str">
        <f t="shared" si="7"/>
        <v/>
      </c>
      <c r="J109" s="176" t="str">
        <f>IF(ISERROR(VLOOKUP($A109,parlvotes_lh!$A$11:$ZZ$200,6,FALSE))=TRUE,"",IF(VLOOKUP($A109,parlvotes_lh!$A$11:$ZZ$200,6,FALSE)=0,"",VLOOKUP($A109,parlvotes_lh!$A$11:$ZZ$200,6,FALSE)))</f>
        <v/>
      </c>
      <c r="K109" s="176" t="str">
        <f>IF(ISERROR(VLOOKUP($A109,parlvotes_lh!$A$11:$ZZ$200,26,FALSE))=TRUE,"",IF(VLOOKUP($A109,parlvotes_lh!$A$11:$ZZ$200,26,FALSE)=0,"",VLOOKUP($A109,parlvotes_lh!$A$11:$ZZ$200,26,FALSE)))</f>
        <v/>
      </c>
      <c r="L109" s="176" t="str">
        <f>IF(ISERROR(VLOOKUP($A109,parlvotes_lh!$A$11:$ZZ$200,46,FALSE))=TRUE,"",IF(VLOOKUP($A109,parlvotes_lh!$A$11:$ZZ$200,46,FALSE)=0,"",VLOOKUP($A109,parlvotes_lh!$A$11:$ZZ$200,46,FALSE)))</f>
        <v/>
      </c>
      <c r="M109" s="176" t="str">
        <f>IF(ISERROR(VLOOKUP($A109,parlvotes_lh!$A$11:$ZZ$200,66,FALSE))=TRUE,"",IF(VLOOKUP($A109,parlvotes_lh!$A$11:$ZZ$200,66,FALSE)=0,"",VLOOKUP($A109,parlvotes_lh!$A$11:$ZZ$200,66,FALSE)))</f>
        <v/>
      </c>
      <c r="N109" s="176" t="str">
        <f>IF(ISERROR(VLOOKUP($A109,parlvotes_lh!$A$11:$ZZ$200,86,FALSE))=TRUE,"",IF(VLOOKUP($A109,parlvotes_lh!$A$11:$ZZ$200,86,FALSE)=0,"",VLOOKUP($A109,parlvotes_lh!$A$11:$ZZ$200,86,FALSE)))</f>
        <v/>
      </c>
      <c r="O109" s="176" t="str">
        <f>IF(ISERROR(VLOOKUP($A109,parlvotes_lh!$A$11:$ZZ$200,106,FALSE))=TRUE,"",IF(VLOOKUP($A109,parlvotes_lh!$A$11:$ZZ$200,106,FALSE)=0,"",VLOOKUP($A109,parlvotes_lh!$A$11:$ZZ$200,106,FALSE)))</f>
        <v/>
      </c>
      <c r="P109" s="176" t="str">
        <f>IF(ISERROR(VLOOKUP($A109,parlvotes_lh!$A$11:$ZZ$200,126,FALSE))=TRUE,"",IF(VLOOKUP($A109,parlvotes_lh!$A$11:$ZZ$200,126,FALSE)=0,"",VLOOKUP($A109,parlvotes_lh!$A$11:$ZZ$200,126,FALSE)))</f>
        <v/>
      </c>
      <c r="Q109" s="177" t="str">
        <f>IF(ISERROR(VLOOKUP($A109,parlvotes_lh!$A$11:$ZZ$200,146,FALSE))=TRUE,"",IF(VLOOKUP($A109,parlvotes_lh!$A$11:$ZZ$200,146,FALSE)=0,"",VLOOKUP($A109,parlvotes_lh!$A$11:$ZZ$200,146,FALSE)))</f>
        <v/>
      </c>
      <c r="R109" s="177" t="str">
        <f>IF(ISERROR(VLOOKUP($A109,parlvotes_lh!$A$11:$ZZ$200,166,FALSE))=TRUE,"",IF(VLOOKUP($A109,parlvotes_lh!$A$11:$ZZ$200,166,FALSE)=0,"",VLOOKUP($A109,parlvotes_lh!$A$11:$ZZ$200,166,FALSE)))</f>
        <v/>
      </c>
      <c r="S109" s="177" t="str">
        <f>IF(ISERROR(VLOOKUP($A109,parlvotes_lh!$A$11:$ZZ$200,186,FALSE))=TRUE,"",IF(VLOOKUP($A109,parlvotes_lh!$A$11:$ZZ$200,186,FALSE)=0,"",VLOOKUP($A109,parlvotes_lh!$A$11:$ZZ$200,186,FALSE)))</f>
        <v/>
      </c>
      <c r="T109" s="177" t="str">
        <f>IF(ISERROR(VLOOKUP($A109,parlvotes_lh!$A$11:$ZZ$200,206,FALSE))=TRUE,"",IF(VLOOKUP($A109,parlvotes_lh!$A$11:$ZZ$200,206,FALSE)=0,"",VLOOKUP($A109,parlvotes_lh!$A$11:$ZZ$200,206,FALSE)))</f>
        <v/>
      </c>
      <c r="U109" s="177" t="str">
        <f>IF(ISERROR(VLOOKUP($A109,parlvotes_lh!$A$11:$ZZ$200,226,FALSE))=TRUE,"",IF(VLOOKUP($A109,parlvotes_lh!$A$11:$ZZ$200,226,FALSE)=0,"",VLOOKUP($A109,parlvotes_lh!$A$11:$ZZ$200,226,FALSE)))</f>
        <v/>
      </c>
      <c r="V109" s="177" t="str">
        <f>IF(ISERROR(VLOOKUP($A109,parlvotes_lh!$A$11:$ZZ$200,246,FALSE))=TRUE,"",IF(VLOOKUP($A109,parlvotes_lh!$A$11:$ZZ$200,246,FALSE)=0,"",VLOOKUP($A109,parlvotes_lh!$A$11:$ZZ$200,246,FALSE)))</f>
        <v/>
      </c>
      <c r="W109" s="177" t="str">
        <f>IF(ISERROR(VLOOKUP($A109,parlvotes_lh!$A$11:$ZZ$200,266,FALSE))=TRUE,"",IF(VLOOKUP($A109,parlvotes_lh!$A$11:$ZZ$200,266,FALSE)=0,"",VLOOKUP($A109,parlvotes_lh!$A$11:$ZZ$200,266,FALSE)))</f>
        <v/>
      </c>
      <c r="X109" s="177" t="str">
        <f>IF(ISERROR(VLOOKUP($A109,parlvotes_lh!$A$11:$ZZ$200,286,FALSE))=TRUE,"",IF(VLOOKUP($A109,parlvotes_lh!$A$11:$ZZ$200,286,FALSE)=0,"",VLOOKUP($A109,parlvotes_lh!$A$11:$ZZ$200,286,FALSE)))</f>
        <v/>
      </c>
      <c r="Y109" s="177" t="str">
        <f>IF(ISERROR(VLOOKUP($A109,parlvotes_lh!$A$11:$ZZ$200,306,FALSE))=TRUE,"",IF(VLOOKUP($A109,parlvotes_lh!$A$11:$ZZ$200,306,FALSE)=0,"",VLOOKUP($A109,parlvotes_lh!$A$11:$ZZ$200,306,FALSE)))</f>
        <v/>
      </c>
      <c r="Z109" s="177" t="str">
        <f>IF(ISERROR(VLOOKUP($A109,parlvotes_lh!$A$11:$ZZ$200,326,FALSE))=TRUE,"",IF(VLOOKUP($A109,parlvotes_lh!$A$11:$ZZ$200,326,FALSE)=0,"",VLOOKUP($A109,parlvotes_lh!$A$11:$ZZ$200,326,FALSE)))</f>
        <v/>
      </c>
      <c r="AA109" s="177" t="str">
        <f>IF(ISERROR(VLOOKUP($A109,parlvotes_lh!$A$11:$ZZ$200,346,FALSE))=TRUE,"",IF(VLOOKUP($A109,parlvotes_lh!$A$11:$ZZ$200,346,FALSE)=0,"",VLOOKUP($A109,parlvotes_lh!$A$11:$ZZ$200,346,FALSE)))</f>
        <v/>
      </c>
      <c r="AB109" s="177" t="str">
        <f>IF(ISERROR(VLOOKUP($A109,parlvotes_lh!$A$11:$ZZ$200,366,FALSE))=TRUE,"",IF(VLOOKUP($A109,parlvotes_lh!$A$11:$ZZ$200,366,FALSE)=0,"",VLOOKUP($A109,parlvotes_lh!$A$11:$ZZ$200,366,FALSE)))</f>
        <v/>
      </c>
      <c r="AC109" s="177" t="str">
        <f>IF(ISERROR(VLOOKUP($A109,parlvotes_lh!$A$11:$ZZ$200,386,FALSE))=TRUE,"",IF(VLOOKUP($A109,parlvotes_lh!$A$11:$ZZ$200,386,FALSE)=0,"",VLOOKUP($A109,parlvotes_lh!$A$11:$ZZ$200,386,FALSE)))</f>
        <v/>
      </c>
    </row>
    <row r="110" spans="1:29" ht="13.5" customHeight="1" x14ac:dyDescent="0.25">
      <c r="A110" s="171"/>
      <c r="B110" s="99" t="str">
        <f>IF(A110="","",MID(info_weblinks!$C$3,32,3))</f>
        <v/>
      </c>
      <c r="C110" s="99" t="str">
        <f>IF(info_parties!G110="","",info_parties!G110)</f>
        <v/>
      </c>
      <c r="D110" s="99" t="str">
        <f>IF(info_parties!K110="","",info_parties!K110)</f>
        <v/>
      </c>
      <c r="E110" s="99" t="str">
        <f>IF(info_parties!H110="","",info_parties!H110)</f>
        <v/>
      </c>
      <c r="F110" s="172" t="str">
        <f t="shared" si="4"/>
        <v/>
      </c>
      <c r="G110" s="173" t="str">
        <f t="shared" si="5"/>
        <v/>
      </c>
      <c r="H110" s="174" t="str">
        <f t="shared" si="6"/>
        <v/>
      </c>
      <c r="I110" s="175" t="str">
        <f t="shared" si="7"/>
        <v/>
      </c>
      <c r="J110" s="176" t="str">
        <f>IF(ISERROR(VLOOKUP($A110,parlvotes_lh!$A$11:$ZZ$200,6,FALSE))=TRUE,"",IF(VLOOKUP($A110,parlvotes_lh!$A$11:$ZZ$200,6,FALSE)=0,"",VLOOKUP($A110,parlvotes_lh!$A$11:$ZZ$200,6,FALSE)))</f>
        <v/>
      </c>
      <c r="K110" s="176" t="str">
        <f>IF(ISERROR(VLOOKUP($A110,parlvotes_lh!$A$11:$ZZ$200,26,FALSE))=TRUE,"",IF(VLOOKUP($A110,parlvotes_lh!$A$11:$ZZ$200,26,FALSE)=0,"",VLOOKUP($A110,parlvotes_lh!$A$11:$ZZ$200,26,FALSE)))</f>
        <v/>
      </c>
      <c r="L110" s="176" t="str">
        <f>IF(ISERROR(VLOOKUP($A110,parlvotes_lh!$A$11:$ZZ$200,46,FALSE))=TRUE,"",IF(VLOOKUP($A110,parlvotes_lh!$A$11:$ZZ$200,46,FALSE)=0,"",VLOOKUP($A110,parlvotes_lh!$A$11:$ZZ$200,46,FALSE)))</f>
        <v/>
      </c>
      <c r="M110" s="176" t="str">
        <f>IF(ISERROR(VLOOKUP($A110,parlvotes_lh!$A$11:$ZZ$200,66,FALSE))=TRUE,"",IF(VLOOKUP($A110,parlvotes_lh!$A$11:$ZZ$200,66,FALSE)=0,"",VLOOKUP($A110,parlvotes_lh!$A$11:$ZZ$200,66,FALSE)))</f>
        <v/>
      </c>
      <c r="N110" s="176" t="str">
        <f>IF(ISERROR(VLOOKUP($A110,parlvotes_lh!$A$11:$ZZ$200,86,FALSE))=TRUE,"",IF(VLOOKUP($A110,parlvotes_lh!$A$11:$ZZ$200,86,FALSE)=0,"",VLOOKUP($A110,parlvotes_lh!$A$11:$ZZ$200,86,FALSE)))</f>
        <v/>
      </c>
      <c r="O110" s="176" t="str">
        <f>IF(ISERROR(VLOOKUP($A110,parlvotes_lh!$A$11:$ZZ$200,106,FALSE))=TRUE,"",IF(VLOOKUP($A110,parlvotes_lh!$A$11:$ZZ$200,106,FALSE)=0,"",VLOOKUP($A110,parlvotes_lh!$A$11:$ZZ$200,106,FALSE)))</f>
        <v/>
      </c>
      <c r="P110" s="176" t="str">
        <f>IF(ISERROR(VLOOKUP($A110,parlvotes_lh!$A$11:$ZZ$200,126,FALSE))=TRUE,"",IF(VLOOKUP($A110,parlvotes_lh!$A$11:$ZZ$200,126,FALSE)=0,"",VLOOKUP($A110,parlvotes_lh!$A$11:$ZZ$200,126,FALSE)))</f>
        <v/>
      </c>
      <c r="Q110" s="177" t="str">
        <f>IF(ISERROR(VLOOKUP($A110,parlvotes_lh!$A$11:$ZZ$200,146,FALSE))=TRUE,"",IF(VLOOKUP($A110,parlvotes_lh!$A$11:$ZZ$200,146,FALSE)=0,"",VLOOKUP($A110,parlvotes_lh!$A$11:$ZZ$200,146,FALSE)))</f>
        <v/>
      </c>
      <c r="R110" s="177" t="str">
        <f>IF(ISERROR(VLOOKUP($A110,parlvotes_lh!$A$11:$ZZ$200,166,FALSE))=TRUE,"",IF(VLOOKUP($A110,parlvotes_lh!$A$11:$ZZ$200,166,FALSE)=0,"",VLOOKUP($A110,parlvotes_lh!$A$11:$ZZ$200,166,FALSE)))</f>
        <v/>
      </c>
      <c r="S110" s="177" t="str">
        <f>IF(ISERROR(VLOOKUP($A110,parlvotes_lh!$A$11:$ZZ$200,186,FALSE))=TRUE,"",IF(VLOOKUP($A110,parlvotes_lh!$A$11:$ZZ$200,186,FALSE)=0,"",VLOOKUP($A110,parlvotes_lh!$A$11:$ZZ$200,186,FALSE)))</f>
        <v/>
      </c>
      <c r="T110" s="177" t="str">
        <f>IF(ISERROR(VLOOKUP($A110,parlvotes_lh!$A$11:$ZZ$200,206,FALSE))=TRUE,"",IF(VLOOKUP($A110,parlvotes_lh!$A$11:$ZZ$200,206,FALSE)=0,"",VLOOKUP($A110,parlvotes_lh!$A$11:$ZZ$200,206,FALSE)))</f>
        <v/>
      </c>
      <c r="U110" s="177" t="str">
        <f>IF(ISERROR(VLOOKUP($A110,parlvotes_lh!$A$11:$ZZ$200,226,FALSE))=TRUE,"",IF(VLOOKUP($A110,parlvotes_lh!$A$11:$ZZ$200,226,FALSE)=0,"",VLOOKUP($A110,parlvotes_lh!$A$11:$ZZ$200,226,FALSE)))</f>
        <v/>
      </c>
      <c r="V110" s="177" t="str">
        <f>IF(ISERROR(VLOOKUP($A110,parlvotes_lh!$A$11:$ZZ$200,246,FALSE))=TRUE,"",IF(VLOOKUP($A110,parlvotes_lh!$A$11:$ZZ$200,246,FALSE)=0,"",VLOOKUP($A110,parlvotes_lh!$A$11:$ZZ$200,246,FALSE)))</f>
        <v/>
      </c>
      <c r="W110" s="177" t="str">
        <f>IF(ISERROR(VLOOKUP($A110,parlvotes_lh!$A$11:$ZZ$200,266,FALSE))=TRUE,"",IF(VLOOKUP($A110,parlvotes_lh!$A$11:$ZZ$200,266,FALSE)=0,"",VLOOKUP($A110,parlvotes_lh!$A$11:$ZZ$200,266,FALSE)))</f>
        <v/>
      </c>
      <c r="X110" s="177" t="str">
        <f>IF(ISERROR(VLOOKUP($A110,parlvotes_lh!$A$11:$ZZ$200,286,FALSE))=TRUE,"",IF(VLOOKUP($A110,parlvotes_lh!$A$11:$ZZ$200,286,FALSE)=0,"",VLOOKUP($A110,parlvotes_lh!$A$11:$ZZ$200,286,FALSE)))</f>
        <v/>
      </c>
      <c r="Y110" s="177" t="str">
        <f>IF(ISERROR(VLOOKUP($A110,parlvotes_lh!$A$11:$ZZ$200,306,FALSE))=TRUE,"",IF(VLOOKUP($A110,parlvotes_lh!$A$11:$ZZ$200,306,FALSE)=0,"",VLOOKUP($A110,parlvotes_lh!$A$11:$ZZ$200,306,FALSE)))</f>
        <v/>
      </c>
      <c r="Z110" s="177" t="str">
        <f>IF(ISERROR(VLOOKUP($A110,parlvotes_lh!$A$11:$ZZ$200,326,FALSE))=TRUE,"",IF(VLOOKUP($A110,parlvotes_lh!$A$11:$ZZ$200,326,FALSE)=0,"",VLOOKUP($A110,parlvotes_lh!$A$11:$ZZ$200,326,FALSE)))</f>
        <v/>
      </c>
      <c r="AA110" s="177" t="str">
        <f>IF(ISERROR(VLOOKUP($A110,parlvotes_lh!$A$11:$ZZ$200,346,FALSE))=TRUE,"",IF(VLOOKUP($A110,parlvotes_lh!$A$11:$ZZ$200,346,FALSE)=0,"",VLOOKUP($A110,parlvotes_lh!$A$11:$ZZ$200,346,FALSE)))</f>
        <v/>
      </c>
      <c r="AB110" s="177" t="str">
        <f>IF(ISERROR(VLOOKUP($A110,parlvotes_lh!$A$11:$ZZ$200,366,FALSE))=TRUE,"",IF(VLOOKUP($A110,parlvotes_lh!$A$11:$ZZ$200,366,FALSE)=0,"",VLOOKUP($A110,parlvotes_lh!$A$11:$ZZ$200,366,FALSE)))</f>
        <v/>
      </c>
      <c r="AC110" s="177" t="str">
        <f>IF(ISERROR(VLOOKUP($A110,parlvotes_lh!$A$11:$ZZ$200,386,FALSE))=TRUE,"",IF(VLOOKUP($A110,parlvotes_lh!$A$11:$ZZ$200,386,FALSE)=0,"",VLOOKUP($A110,parlvotes_lh!$A$11:$ZZ$200,386,FALSE)))</f>
        <v/>
      </c>
    </row>
    <row r="111" spans="1:29" ht="13.5" customHeight="1" x14ac:dyDescent="0.25">
      <c r="A111" s="171"/>
      <c r="B111" s="99" t="str">
        <f>IF(A111="","",MID(info_weblinks!$C$3,32,3))</f>
        <v/>
      </c>
      <c r="C111" s="99" t="str">
        <f>IF(info_parties!G111="","",info_parties!G111)</f>
        <v/>
      </c>
      <c r="D111" s="99" t="str">
        <f>IF(info_parties!K111="","",info_parties!K111)</f>
        <v/>
      </c>
      <c r="E111" s="99" t="str">
        <f>IF(info_parties!H111="","",info_parties!H111)</f>
        <v/>
      </c>
      <c r="F111" s="172" t="str">
        <f t="shared" si="4"/>
        <v/>
      </c>
      <c r="G111" s="173" t="str">
        <f t="shared" si="5"/>
        <v/>
      </c>
      <c r="H111" s="174" t="str">
        <f t="shared" si="6"/>
        <v/>
      </c>
      <c r="I111" s="175" t="str">
        <f t="shared" si="7"/>
        <v/>
      </c>
      <c r="J111" s="176" t="str">
        <f>IF(ISERROR(VLOOKUP($A111,parlvotes_lh!$A$11:$ZZ$200,6,FALSE))=TRUE,"",IF(VLOOKUP($A111,parlvotes_lh!$A$11:$ZZ$200,6,FALSE)=0,"",VLOOKUP($A111,parlvotes_lh!$A$11:$ZZ$200,6,FALSE)))</f>
        <v/>
      </c>
      <c r="K111" s="176" t="str">
        <f>IF(ISERROR(VLOOKUP($A111,parlvotes_lh!$A$11:$ZZ$200,26,FALSE))=TRUE,"",IF(VLOOKUP($A111,parlvotes_lh!$A$11:$ZZ$200,26,FALSE)=0,"",VLOOKUP($A111,parlvotes_lh!$A$11:$ZZ$200,26,FALSE)))</f>
        <v/>
      </c>
      <c r="L111" s="176" t="str">
        <f>IF(ISERROR(VLOOKUP($A111,parlvotes_lh!$A$11:$ZZ$200,46,FALSE))=TRUE,"",IF(VLOOKUP($A111,parlvotes_lh!$A$11:$ZZ$200,46,FALSE)=0,"",VLOOKUP($A111,parlvotes_lh!$A$11:$ZZ$200,46,FALSE)))</f>
        <v/>
      </c>
      <c r="M111" s="176" t="str">
        <f>IF(ISERROR(VLOOKUP($A111,parlvotes_lh!$A$11:$ZZ$200,66,FALSE))=TRUE,"",IF(VLOOKUP($A111,parlvotes_lh!$A$11:$ZZ$200,66,FALSE)=0,"",VLOOKUP($A111,parlvotes_lh!$A$11:$ZZ$200,66,FALSE)))</f>
        <v/>
      </c>
      <c r="N111" s="176" t="str">
        <f>IF(ISERROR(VLOOKUP($A111,parlvotes_lh!$A$11:$ZZ$200,86,FALSE))=TRUE,"",IF(VLOOKUP($A111,parlvotes_lh!$A$11:$ZZ$200,86,FALSE)=0,"",VLOOKUP($A111,parlvotes_lh!$A$11:$ZZ$200,86,FALSE)))</f>
        <v/>
      </c>
      <c r="O111" s="176" t="str">
        <f>IF(ISERROR(VLOOKUP($A111,parlvotes_lh!$A$11:$ZZ$200,106,FALSE))=TRUE,"",IF(VLOOKUP($A111,parlvotes_lh!$A$11:$ZZ$200,106,FALSE)=0,"",VLOOKUP($A111,parlvotes_lh!$A$11:$ZZ$200,106,FALSE)))</f>
        <v/>
      </c>
      <c r="P111" s="176" t="str">
        <f>IF(ISERROR(VLOOKUP($A111,parlvotes_lh!$A$11:$ZZ$200,126,FALSE))=TRUE,"",IF(VLOOKUP($A111,parlvotes_lh!$A$11:$ZZ$200,126,FALSE)=0,"",VLOOKUP($A111,parlvotes_lh!$A$11:$ZZ$200,126,FALSE)))</f>
        <v/>
      </c>
      <c r="Q111" s="177" t="str">
        <f>IF(ISERROR(VLOOKUP($A111,parlvotes_lh!$A$11:$ZZ$200,146,FALSE))=TRUE,"",IF(VLOOKUP($A111,parlvotes_lh!$A$11:$ZZ$200,146,FALSE)=0,"",VLOOKUP($A111,parlvotes_lh!$A$11:$ZZ$200,146,FALSE)))</f>
        <v/>
      </c>
      <c r="R111" s="177" t="str">
        <f>IF(ISERROR(VLOOKUP($A111,parlvotes_lh!$A$11:$ZZ$200,166,FALSE))=TRUE,"",IF(VLOOKUP($A111,parlvotes_lh!$A$11:$ZZ$200,166,FALSE)=0,"",VLOOKUP($A111,parlvotes_lh!$A$11:$ZZ$200,166,FALSE)))</f>
        <v/>
      </c>
      <c r="S111" s="177" t="str">
        <f>IF(ISERROR(VLOOKUP($A111,parlvotes_lh!$A$11:$ZZ$200,186,FALSE))=TRUE,"",IF(VLOOKUP($A111,parlvotes_lh!$A$11:$ZZ$200,186,FALSE)=0,"",VLOOKUP($A111,parlvotes_lh!$A$11:$ZZ$200,186,FALSE)))</f>
        <v/>
      </c>
      <c r="T111" s="177" t="str">
        <f>IF(ISERROR(VLOOKUP($A111,parlvotes_lh!$A$11:$ZZ$200,206,FALSE))=TRUE,"",IF(VLOOKUP($A111,parlvotes_lh!$A$11:$ZZ$200,206,FALSE)=0,"",VLOOKUP($A111,parlvotes_lh!$A$11:$ZZ$200,206,FALSE)))</f>
        <v/>
      </c>
      <c r="U111" s="177" t="str">
        <f>IF(ISERROR(VLOOKUP($A111,parlvotes_lh!$A$11:$ZZ$200,226,FALSE))=TRUE,"",IF(VLOOKUP($A111,parlvotes_lh!$A$11:$ZZ$200,226,FALSE)=0,"",VLOOKUP($A111,parlvotes_lh!$A$11:$ZZ$200,226,FALSE)))</f>
        <v/>
      </c>
      <c r="V111" s="177" t="str">
        <f>IF(ISERROR(VLOOKUP($A111,parlvotes_lh!$A$11:$ZZ$200,246,FALSE))=TRUE,"",IF(VLOOKUP($A111,parlvotes_lh!$A$11:$ZZ$200,246,FALSE)=0,"",VLOOKUP($A111,parlvotes_lh!$A$11:$ZZ$200,246,FALSE)))</f>
        <v/>
      </c>
      <c r="W111" s="177" t="str">
        <f>IF(ISERROR(VLOOKUP($A111,parlvotes_lh!$A$11:$ZZ$200,266,FALSE))=TRUE,"",IF(VLOOKUP($A111,parlvotes_lh!$A$11:$ZZ$200,266,FALSE)=0,"",VLOOKUP($A111,parlvotes_lh!$A$11:$ZZ$200,266,FALSE)))</f>
        <v/>
      </c>
      <c r="X111" s="177" t="str">
        <f>IF(ISERROR(VLOOKUP($A111,parlvotes_lh!$A$11:$ZZ$200,286,FALSE))=TRUE,"",IF(VLOOKUP($A111,parlvotes_lh!$A$11:$ZZ$200,286,FALSE)=0,"",VLOOKUP($A111,parlvotes_lh!$A$11:$ZZ$200,286,FALSE)))</f>
        <v/>
      </c>
      <c r="Y111" s="177" t="str">
        <f>IF(ISERROR(VLOOKUP($A111,parlvotes_lh!$A$11:$ZZ$200,306,FALSE))=TRUE,"",IF(VLOOKUP($A111,parlvotes_lh!$A$11:$ZZ$200,306,FALSE)=0,"",VLOOKUP($A111,parlvotes_lh!$A$11:$ZZ$200,306,FALSE)))</f>
        <v/>
      </c>
      <c r="Z111" s="177" t="str">
        <f>IF(ISERROR(VLOOKUP($A111,parlvotes_lh!$A$11:$ZZ$200,326,FALSE))=TRUE,"",IF(VLOOKUP($A111,parlvotes_lh!$A$11:$ZZ$200,326,FALSE)=0,"",VLOOKUP($A111,parlvotes_lh!$A$11:$ZZ$200,326,FALSE)))</f>
        <v/>
      </c>
      <c r="AA111" s="177" t="str">
        <f>IF(ISERROR(VLOOKUP($A111,parlvotes_lh!$A$11:$ZZ$200,346,FALSE))=TRUE,"",IF(VLOOKUP($A111,parlvotes_lh!$A$11:$ZZ$200,346,FALSE)=0,"",VLOOKUP($A111,parlvotes_lh!$A$11:$ZZ$200,346,FALSE)))</f>
        <v/>
      </c>
      <c r="AB111" s="177" t="str">
        <f>IF(ISERROR(VLOOKUP($A111,parlvotes_lh!$A$11:$ZZ$200,366,FALSE))=TRUE,"",IF(VLOOKUP($A111,parlvotes_lh!$A$11:$ZZ$200,366,FALSE)=0,"",VLOOKUP($A111,parlvotes_lh!$A$11:$ZZ$200,366,FALSE)))</f>
        <v/>
      </c>
      <c r="AC111" s="177" t="str">
        <f>IF(ISERROR(VLOOKUP($A111,parlvotes_lh!$A$11:$ZZ$200,386,FALSE))=TRUE,"",IF(VLOOKUP($A111,parlvotes_lh!$A$11:$ZZ$200,386,FALSE)=0,"",VLOOKUP($A111,parlvotes_lh!$A$11:$ZZ$200,386,FALSE)))</f>
        <v/>
      </c>
    </row>
    <row r="112" spans="1:29" ht="13.5" customHeight="1" x14ac:dyDescent="0.25">
      <c r="A112" s="171"/>
      <c r="B112" s="99" t="str">
        <f>IF(A112="","",MID(info_weblinks!$C$3,32,3))</f>
        <v/>
      </c>
      <c r="C112" s="99" t="str">
        <f>IF(info_parties!G112="","",info_parties!G112)</f>
        <v/>
      </c>
      <c r="D112" s="99" t="str">
        <f>IF(info_parties!K112="","",info_parties!K112)</f>
        <v/>
      </c>
      <c r="E112" s="99" t="str">
        <f>IF(info_parties!H112="","",info_parties!H112)</f>
        <v/>
      </c>
      <c r="F112" s="172" t="str">
        <f t="shared" si="4"/>
        <v/>
      </c>
      <c r="G112" s="173" t="str">
        <f t="shared" si="5"/>
        <v/>
      </c>
      <c r="H112" s="174" t="str">
        <f t="shared" si="6"/>
        <v/>
      </c>
      <c r="I112" s="175" t="str">
        <f t="shared" si="7"/>
        <v/>
      </c>
      <c r="J112" s="176" t="str">
        <f>IF(ISERROR(VLOOKUP($A112,parlvotes_lh!$A$11:$ZZ$200,6,FALSE))=TRUE,"",IF(VLOOKUP($A112,parlvotes_lh!$A$11:$ZZ$200,6,FALSE)=0,"",VLOOKUP($A112,parlvotes_lh!$A$11:$ZZ$200,6,FALSE)))</f>
        <v/>
      </c>
      <c r="K112" s="176" t="str">
        <f>IF(ISERROR(VLOOKUP($A112,parlvotes_lh!$A$11:$ZZ$200,26,FALSE))=TRUE,"",IF(VLOOKUP($A112,parlvotes_lh!$A$11:$ZZ$200,26,FALSE)=0,"",VLOOKUP($A112,parlvotes_lh!$A$11:$ZZ$200,26,FALSE)))</f>
        <v/>
      </c>
      <c r="L112" s="176" t="str">
        <f>IF(ISERROR(VLOOKUP($A112,parlvotes_lh!$A$11:$ZZ$200,46,FALSE))=TRUE,"",IF(VLOOKUP($A112,parlvotes_lh!$A$11:$ZZ$200,46,FALSE)=0,"",VLOOKUP($A112,parlvotes_lh!$A$11:$ZZ$200,46,FALSE)))</f>
        <v/>
      </c>
      <c r="M112" s="176" t="str">
        <f>IF(ISERROR(VLOOKUP($A112,parlvotes_lh!$A$11:$ZZ$200,66,FALSE))=TRUE,"",IF(VLOOKUP($A112,parlvotes_lh!$A$11:$ZZ$200,66,FALSE)=0,"",VLOOKUP($A112,parlvotes_lh!$A$11:$ZZ$200,66,FALSE)))</f>
        <v/>
      </c>
      <c r="N112" s="176" t="str">
        <f>IF(ISERROR(VLOOKUP($A112,parlvotes_lh!$A$11:$ZZ$200,86,FALSE))=TRUE,"",IF(VLOOKUP($A112,parlvotes_lh!$A$11:$ZZ$200,86,FALSE)=0,"",VLOOKUP($A112,parlvotes_lh!$A$11:$ZZ$200,86,FALSE)))</f>
        <v/>
      </c>
      <c r="O112" s="176" t="str">
        <f>IF(ISERROR(VLOOKUP($A112,parlvotes_lh!$A$11:$ZZ$200,106,FALSE))=TRUE,"",IF(VLOOKUP($A112,parlvotes_lh!$A$11:$ZZ$200,106,FALSE)=0,"",VLOOKUP($A112,parlvotes_lh!$A$11:$ZZ$200,106,FALSE)))</f>
        <v/>
      </c>
      <c r="P112" s="176" t="str">
        <f>IF(ISERROR(VLOOKUP($A112,parlvotes_lh!$A$11:$ZZ$200,126,FALSE))=TRUE,"",IF(VLOOKUP($A112,parlvotes_lh!$A$11:$ZZ$200,126,FALSE)=0,"",VLOOKUP($A112,parlvotes_lh!$A$11:$ZZ$200,126,FALSE)))</f>
        <v/>
      </c>
      <c r="Q112" s="177" t="str">
        <f>IF(ISERROR(VLOOKUP($A112,parlvotes_lh!$A$11:$ZZ$200,146,FALSE))=TRUE,"",IF(VLOOKUP($A112,parlvotes_lh!$A$11:$ZZ$200,146,FALSE)=0,"",VLOOKUP($A112,parlvotes_lh!$A$11:$ZZ$200,146,FALSE)))</f>
        <v/>
      </c>
      <c r="R112" s="177" t="str">
        <f>IF(ISERROR(VLOOKUP($A112,parlvotes_lh!$A$11:$ZZ$200,166,FALSE))=TRUE,"",IF(VLOOKUP($A112,parlvotes_lh!$A$11:$ZZ$200,166,FALSE)=0,"",VLOOKUP($A112,parlvotes_lh!$A$11:$ZZ$200,166,FALSE)))</f>
        <v/>
      </c>
      <c r="S112" s="177" t="str">
        <f>IF(ISERROR(VLOOKUP($A112,parlvotes_lh!$A$11:$ZZ$200,186,FALSE))=TRUE,"",IF(VLOOKUP($A112,parlvotes_lh!$A$11:$ZZ$200,186,FALSE)=0,"",VLOOKUP($A112,parlvotes_lh!$A$11:$ZZ$200,186,FALSE)))</f>
        <v/>
      </c>
      <c r="T112" s="177" t="str">
        <f>IF(ISERROR(VLOOKUP($A112,parlvotes_lh!$A$11:$ZZ$200,206,FALSE))=TRUE,"",IF(VLOOKUP($A112,parlvotes_lh!$A$11:$ZZ$200,206,FALSE)=0,"",VLOOKUP($A112,parlvotes_lh!$A$11:$ZZ$200,206,FALSE)))</f>
        <v/>
      </c>
      <c r="U112" s="177" t="str">
        <f>IF(ISERROR(VLOOKUP($A112,parlvotes_lh!$A$11:$ZZ$200,226,FALSE))=TRUE,"",IF(VLOOKUP($A112,parlvotes_lh!$A$11:$ZZ$200,226,FALSE)=0,"",VLOOKUP($A112,parlvotes_lh!$A$11:$ZZ$200,226,FALSE)))</f>
        <v/>
      </c>
      <c r="V112" s="177" t="str">
        <f>IF(ISERROR(VLOOKUP($A112,parlvotes_lh!$A$11:$ZZ$200,246,FALSE))=TRUE,"",IF(VLOOKUP($A112,parlvotes_lh!$A$11:$ZZ$200,246,FALSE)=0,"",VLOOKUP($A112,parlvotes_lh!$A$11:$ZZ$200,246,FALSE)))</f>
        <v/>
      </c>
      <c r="W112" s="177" t="str">
        <f>IF(ISERROR(VLOOKUP($A112,parlvotes_lh!$A$11:$ZZ$200,266,FALSE))=TRUE,"",IF(VLOOKUP($A112,parlvotes_lh!$A$11:$ZZ$200,266,FALSE)=0,"",VLOOKUP($A112,parlvotes_lh!$A$11:$ZZ$200,266,FALSE)))</f>
        <v/>
      </c>
      <c r="X112" s="177" t="str">
        <f>IF(ISERROR(VLOOKUP($A112,parlvotes_lh!$A$11:$ZZ$200,286,FALSE))=TRUE,"",IF(VLOOKUP($A112,parlvotes_lh!$A$11:$ZZ$200,286,FALSE)=0,"",VLOOKUP($A112,parlvotes_lh!$A$11:$ZZ$200,286,FALSE)))</f>
        <v/>
      </c>
      <c r="Y112" s="177" t="str">
        <f>IF(ISERROR(VLOOKUP($A112,parlvotes_lh!$A$11:$ZZ$200,306,FALSE))=TRUE,"",IF(VLOOKUP($A112,parlvotes_lh!$A$11:$ZZ$200,306,FALSE)=0,"",VLOOKUP($A112,parlvotes_lh!$A$11:$ZZ$200,306,FALSE)))</f>
        <v/>
      </c>
      <c r="Z112" s="177" t="str">
        <f>IF(ISERROR(VLOOKUP($A112,parlvotes_lh!$A$11:$ZZ$200,326,FALSE))=TRUE,"",IF(VLOOKUP($A112,parlvotes_lh!$A$11:$ZZ$200,326,FALSE)=0,"",VLOOKUP($A112,parlvotes_lh!$A$11:$ZZ$200,326,FALSE)))</f>
        <v/>
      </c>
      <c r="AA112" s="177" t="str">
        <f>IF(ISERROR(VLOOKUP($A112,parlvotes_lh!$A$11:$ZZ$200,346,FALSE))=TRUE,"",IF(VLOOKUP($A112,parlvotes_lh!$A$11:$ZZ$200,346,FALSE)=0,"",VLOOKUP($A112,parlvotes_lh!$A$11:$ZZ$200,346,FALSE)))</f>
        <v/>
      </c>
      <c r="AB112" s="177" t="str">
        <f>IF(ISERROR(VLOOKUP($A112,parlvotes_lh!$A$11:$ZZ$200,366,FALSE))=TRUE,"",IF(VLOOKUP($A112,parlvotes_lh!$A$11:$ZZ$200,366,FALSE)=0,"",VLOOKUP($A112,parlvotes_lh!$A$11:$ZZ$200,366,FALSE)))</f>
        <v/>
      </c>
      <c r="AC112" s="177" t="str">
        <f>IF(ISERROR(VLOOKUP($A112,parlvotes_lh!$A$11:$ZZ$200,386,FALSE))=TRUE,"",IF(VLOOKUP($A112,parlvotes_lh!$A$11:$ZZ$200,386,FALSE)=0,"",VLOOKUP($A112,parlvotes_lh!$A$11:$ZZ$200,386,FALSE)))</f>
        <v/>
      </c>
    </row>
    <row r="113" spans="1:29" ht="13.5" customHeight="1" x14ac:dyDescent="0.25">
      <c r="A113" s="171"/>
      <c r="B113" s="99" t="str">
        <f>IF(A113="","",MID(info_weblinks!$C$3,32,3))</f>
        <v/>
      </c>
      <c r="C113" s="99" t="str">
        <f>IF(info_parties!G113="","",info_parties!G113)</f>
        <v/>
      </c>
      <c r="D113" s="99" t="str">
        <f>IF(info_parties!K113="","",info_parties!K113)</f>
        <v/>
      </c>
      <c r="E113" s="99" t="str">
        <f>IF(info_parties!H113="","",info_parties!H113)</f>
        <v/>
      </c>
      <c r="F113" s="172" t="str">
        <f t="shared" si="4"/>
        <v/>
      </c>
      <c r="G113" s="173" t="str">
        <f t="shared" si="5"/>
        <v/>
      </c>
      <c r="H113" s="174" t="str">
        <f t="shared" si="6"/>
        <v/>
      </c>
      <c r="I113" s="175" t="str">
        <f t="shared" si="7"/>
        <v/>
      </c>
      <c r="J113" s="176" t="str">
        <f>IF(ISERROR(VLOOKUP($A113,parlvotes_lh!$A$11:$ZZ$200,6,FALSE))=TRUE,"",IF(VLOOKUP($A113,parlvotes_lh!$A$11:$ZZ$200,6,FALSE)=0,"",VLOOKUP($A113,parlvotes_lh!$A$11:$ZZ$200,6,FALSE)))</f>
        <v/>
      </c>
      <c r="K113" s="176" t="str">
        <f>IF(ISERROR(VLOOKUP($A113,parlvotes_lh!$A$11:$ZZ$200,26,FALSE))=TRUE,"",IF(VLOOKUP($A113,parlvotes_lh!$A$11:$ZZ$200,26,FALSE)=0,"",VLOOKUP($A113,parlvotes_lh!$A$11:$ZZ$200,26,FALSE)))</f>
        <v/>
      </c>
      <c r="L113" s="176" t="str">
        <f>IF(ISERROR(VLOOKUP($A113,parlvotes_lh!$A$11:$ZZ$200,46,FALSE))=TRUE,"",IF(VLOOKUP($A113,parlvotes_lh!$A$11:$ZZ$200,46,FALSE)=0,"",VLOOKUP($A113,parlvotes_lh!$A$11:$ZZ$200,46,FALSE)))</f>
        <v/>
      </c>
      <c r="M113" s="176" t="str">
        <f>IF(ISERROR(VLOOKUP($A113,parlvotes_lh!$A$11:$ZZ$200,66,FALSE))=TRUE,"",IF(VLOOKUP($A113,parlvotes_lh!$A$11:$ZZ$200,66,FALSE)=0,"",VLOOKUP($A113,parlvotes_lh!$A$11:$ZZ$200,66,FALSE)))</f>
        <v/>
      </c>
      <c r="N113" s="176" t="str">
        <f>IF(ISERROR(VLOOKUP($A113,parlvotes_lh!$A$11:$ZZ$200,86,FALSE))=TRUE,"",IF(VLOOKUP($A113,parlvotes_lh!$A$11:$ZZ$200,86,FALSE)=0,"",VLOOKUP($A113,parlvotes_lh!$A$11:$ZZ$200,86,FALSE)))</f>
        <v/>
      </c>
      <c r="O113" s="176" t="str">
        <f>IF(ISERROR(VLOOKUP($A113,parlvotes_lh!$A$11:$ZZ$200,106,FALSE))=TRUE,"",IF(VLOOKUP($A113,parlvotes_lh!$A$11:$ZZ$200,106,FALSE)=0,"",VLOOKUP($A113,parlvotes_lh!$A$11:$ZZ$200,106,FALSE)))</f>
        <v/>
      </c>
      <c r="P113" s="176" t="str">
        <f>IF(ISERROR(VLOOKUP($A113,parlvotes_lh!$A$11:$ZZ$200,126,FALSE))=TRUE,"",IF(VLOOKUP($A113,parlvotes_lh!$A$11:$ZZ$200,126,FALSE)=0,"",VLOOKUP($A113,parlvotes_lh!$A$11:$ZZ$200,126,FALSE)))</f>
        <v/>
      </c>
      <c r="Q113" s="177" t="str">
        <f>IF(ISERROR(VLOOKUP($A113,parlvotes_lh!$A$11:$ZZ$200,146,FALSE))=TRUE,"",IF(VLOOKUP($A113,parlvotes_lh!$A$11:$ZZ$200,146,FALSE)=0,"",VLOOKUP($A113,parlvotes_lh!$A$11:$ZZ$200,146,FALSE)))</f>
        <v/>
      </c>
      <c r="R113" s="177" t="str">
        <f>IF(ISERROR(VLOOKUP($A113,parlvotes_lh!$A$11:$ZZ$200,166,FALSE))=TRUE,"",IF(VLOOKUP($A113,parlvotes_lh!$A$11:$ZZ$200,166,FALSE)=0,"",VLOOKUP($A113,parlvotes_lh!$A$11:$ZZ$200,166,FALSE)))</f>
        <v/>
      </c>
      <c r="S113" s="177" t="str">
        <f>IF(ISERROR(VLOOKUP($A113,parlvotes_lh!$A$11:$ZZ$200,186,FALSE))=TRUE,"",IF(VLOOKUP($A113,parlvotes_lh!$A$11:$ZZ$200,186,FALSE)=0,"",VLOOKUP($A113,parlvotes_lh!$A$11:$ZZ$200,186,FALSE)))</f>
        <v/>
      </c>
      <c r="T113" s="177" t="str">
        <f>IF(ISERROR(VLOOKUP($A113,parlvotes_lh!$A$11:$ZZ$200,206,FALSE))=TRUE,"",IF(VLOOKUP($A113,parlvotes_lh!$A$11:$ZZ$200,206,FALSE)=0,"",VLOOKUP($A113,parlvotes_lh!$A$11:$ZZ$200,206,FALSE)))</f>
        <v/>
      </c>
      <c r="U113" s="177" t="str">
        <f>IF(ISERROR(VLOOKUP($A113,parlvotes_lh!$A$11:$ZZ$200,226,FALSE))=TRUE,"",IF(VLOOKUP($A113,parlvotes_lh!$A$11:$ZZ$200,226,FALSE)=0,"",VLOOKUP($A113,parlvotes_lh!$A$11:$ZZ$200,226,FALSE)))</f>
        <v/>
      </c>
      <c r="V113" s="177" t="str">
        <f>IF(ISERROR(VLOOKUP($A113,parlvotes_lh!$A$11:$ZZ$200,246,FALSE))=TRUE,"",IF(VLOOKUP($A113,parlvotes_lh!$A$11:$ZZ$200,246,FALSE)=0,"",VLOOKUP($A113,parlvotes_lh!$A$11:$ZZ$200,246,FALSE)))</f>
        <v/>
      </c>
      <c r="W113" s="177" t="str">
        <f>IF(ISERROR(VLOOKUP($A113,parlvotes_lh!$A$11:$ZZ$200,266,FALSE))=TRUE,"",IF(VLOOKUP($A113,parlvotes_lh!$A$11:$ZZ$200,266,FALSE)=0,"",VLOOKUP($A113,parlvotes_lh!$A$11:$ZZ$200,266,FALSE)))</f>
        <v/>
      </c>
      <c r="X113" s="177" t="str">
        <f>IF(ISERROR(VLOOKUP($A113,parlvotes_lh!$A$11:$ZZ$200,286,FALSE))=TRUE,"",IF(VLOOKUP($A113,parlvotes_lh!$A$11:$ZZ$200,286,FALSE)=0,"",VLOOKUP($A113,parlvotes_lh!$A$11:$ZZ$200,286,FALSE)))</f>
        <v/>
      </c>
      <c r="Y113" s="177" t="str">
        <f>IF(ISERROR(VLOOKUP($A113,parlvotes_lh!$A$11:$ZZ$200,306,FALSE))=TRUE,"",IF(VLOOKUP($A113,parlvotes_lh!$A$11:$ZZ$200,306,FALSE)=0,"",VLOOKUP($A113,parlvotes_lh!$A$11:$ZZ$200,306,FALSE)))</f>
        <v/>
      </c>
      <c r="Z113" s="177" t="str">
        <f>IF(ISERROR(VLOOKUP($A113,parlvotes_lh!$A$11:$ZZ$200,326,FALSE))=TRUE,"",IF(VLOOKUP($A113,parlvotes_lh!$A$11:$ZZ$200,326,FALSE)=0,"",VLOOKUP($A113,parlvotes_lh!$A$11:$ZZ$200,326,FALSE)))</f>
        <v/>
      </c>
      <c r="AA113" s="177" t="str">
        <f>IF(ISERROR(VLOOKUP($A113,parlvotes_lh!$A$11:$ZZ$200,346,FALSE))=TRUE,"",IF(VLOOKUP($A113,parlvotes_lh!$A$11:$ZZ$200,346,FALSE)=0,"",VLOOKUP($A113,parlvotes_lh!$A$11:$ZZ$200,346,FALSE)))</f>
        <v/>
      </c>
      <c r="AB113" s="177" t="str">
        <f>IF(ISERROR(VLOOKUP($A113,parlvotes_lh!$A$11:$ZZ$200,366,FALSE))=TRUE,"",IF(VLOOKUP($A113,parlvotes_lh!$A$11:$ZZ$200,366,FALSE)=0,"",VLOOKUP($A113,parlvotes_lh!$A$11:$ZZ$200,366,FALSE)))</f>
        <v/>
      </c>
      <c r="AC113" s="177" t="str">
        <f>IF(ISERROR(VLOOKUP($A113,parlvotes_lh!$A$11:$ZZ$200,386,FALSE))=TRUE,"",IF(VLOOKUP($A113,parlvotes_lh!$A$11:$ZZ$200,386,FALSE)=0,"",VLOOKUP($A113,parlvotes_lh!$A$11:$ZZ$200,386,FALSE)))</f>
        <v/>
      </c>
    </row>
    <row r="114" spans="1:29" ht="13.5" customHeight="1" x14ac:dyDescent="0.25">
      <c r="A114" s="171"/>
      <c r="B114" s="99" t="str">
        <f>IF(A114="","",MID(info_weblinks!$C$3,32,3))</f>
        <v/>
      </c>
      <c r="C114" s="99" t="str">
        <f>IF(info_parties!G114="","",info_parties!G114)</f>
        <v/>
      </c>
      <c r="D114" s="99" t="str">
        <f>IF(info_parties!K114="","",info_parties!K114)</f>
        <v/>
      </c>
      <c r="E114" s="99" t="str">
        <f>IF(info_parties!H114="","",info_parties!H114)</f>
        <v/>
      </c>
      <c r="F114" s="172" t="str">
        <f t="shared" si="4"/>
        <v/>
      </c>
      <c r="G114" s="173" t="str">
        <f t="shared" si="5"/>
        <v/>
      </c>
      <c r="H114" s="174" t="str">
        <f t="shared" si="6"/>
        <v/>
      </c>
      <c r="I114" s="175" t="str">
        <f t="shared" si="7"/>
        <v/>
      </c>
      <c r="J114" s="176" t="str">
        <f>IF(ISERROR(VLOOKUP($A114,parlvotes_lh!$A$11:$ZZ$200,6,FALSE))=TRUE,"",IF(VLOOKUP($A114,parlvotes_lh!$A$11:$ZZ$200,6,FALSE)=0,"",VLOOKUP($A114,parlvotes_lh!$A$11:$ZZ$200,6,FALSE)))</f>
        <v/>
      </c>
      <c r="K114" s="176" t="str">
        <f>IF(ISERROR(VLOOKUP($A114,parlvotes_lh!$A$11:$ZZ$200,26,FALSE))=TRUE,"",IF(VLOOKUP($A114,parlvotes_lh!$A$11:$ZZ$200,26,FALSE)=0,"",VLOOKUP($A114,parlvotes_lh!$A$11:$ZZ$200,26,FALSE)))</f>
        <v/>
      </c>
      <c r="L114" s="176" t="str">
        <f>IF(ISERROR(VLOOKUP($A114,parlvotes_lh!$A$11:$ZZ$200,46,FALSE))=TRUE,"",IF(VLOOKUP($A114,parlvotes_lh!$A$11:$ZZ$200,46,FALSE)=0,"",VLOOKUP($A114,parlvotes_lh!$A$11:$ZZ$200,46,FALSE)))</f>
        <v/>
      </c>
      <c r="M114" s="176" t="str">
        <f>IF(ISERROR(VLOOKUP($A114,parlvotes_lh!$A$11:$ZZ$200,66,FALSE))=TRUE,"",IF(VLOOKUP($A114,parlvotes_lh!$A$11:$ZZ$200,66,FALSE)=0,"",VLOOKUP($A114,parlvotes_lh!$A$11:$ZZ$200,66,FALSE)))</f>
        <v/>
      </c>
      <c r="N114" s="176" t="str">
        <f>IF(ISERROR(VLOOKUP($A114,parlvotes_lh!$A$11:$ZZ$200,86,FALSE))=TRUE,"",IF(VLOOKUP($A114,parlvotes_lh!$A$11:$ZZ$200,86,FALSE)=0,"",VLOOKUP($A114,parlvotes_lh!$A$11:$ZZ$200,86,FALSE)))</f>
        <v/>
      </c>
      <c r="O114" s="176" t="str">
        <f>IF(ISERROR(VLOOKUP($A114,parlvotes_lh!$A$11:$ZZ$200,106,FALSE))=TRUE,"",IF(VLOOKUP($A114,parlvotes_lh!$A$11:$ZZ$200,106,FALSE)=0,"",VLOOKUP($A114,parlvotes_lh!$A$11:$ZZ$200,106,FALSE)))</f>
        <v/>
      </c>
      <c r="P114" s="176" t="str">
        <f>IF(ISERROR(VLOOKUP($A114,parlvotes_lh!$A$11:$ZZ$200,126,FALSE))=TRUE,"",IF(VLOOKUP($A114,parlvotes_lh!$A$11:$ZZ$200,126,FALSE)=0,"",VLOOKUP($A114,parlvotes_lh!$A$11:$ZZ$200,126,FALSE)))</f>
        <v/>
      </c>
      <c r="Q114" s="177" t="str">
        <f>IF(ISERROR(VLOOKUP($A114,parlvotes_lh!$A$11:$ZZ$200,146,FALSE))=TRUE,"",IF(VLOOKUP($A114,parlvotes_lh!$A$11:$ZZ$200,146,FALSE)=0,"",VLOOKUP($A114,parlvotes_lh!$A$11:$ZZ$200,146,FALSE)))</f>
        <v/>
      </c>
      <c r="R114" s="177" t="str">
        <f>IF(ISERROR(VLOOKUP($A114,parlvotes_lh!$A$11:$ZZ$200,166,FALSE))=TRUE,"",IF(VLOOKUP($A114,parlvotes_lh!$A$11:$ZZ$200,166,FALSE)=0,"",VLOOKUP($A114,parlvotes_lh!$A$11:$ZZ$200,166,FALSE)))</f>
        <v/>
      </c>
      <c r="S114" s="177" t="str">
        <f>IF(ISERROR(VLOOKUP($A114,parlvotes_lh!$A$11:$ZZ$200,186,FALSE))=TRUE,"",IF(VLOOKUP($A114,parlvotes_lh!$A$11:$ZZ$200,186,FALSE)=0,"",VLOOKUP($A114,parlvotes_lh!$A$11:$ZZ$200,186,FALSE)))</f>
        <v/>
      </c>
      <c r="T114" s="177" t="str">
        <f>IF(ISERROR(VLOOKUP($A114,parlvotes_lh!$A$11:$ZZ$200,206,FALSE))=TRUE,"",IF(VLOOKUP($A114,parlvotes_lh!$A$11:$ZZ$200,206,FALSE)=0,"",VLOOKUP($A114,parlvotes_lh!$A$11:$ZZ$200,206,FALSE)))</f>
        <v/>
      </c>
      <c r="U114" s="177" t="str">
        <f>IF(ISERROR(VLOOKUP($A114,parlvotes_lh!$A$11:$ZZ$200,226,FALSE))=TRUE,"",IF(VLOOKUP($A114,parlvotes_lh!$A$11:$ZZ$200,226,FALSE)=0,"",VLOOKUP($A114,parlvotes_lh!$A$11:$ZZ$200,226,FALSE)))</f>
        <v/>
      </c>
      <c r="V114" s="177" t="str">
        <f>IF(ISERROR(VLOOKUP($A114,parlvotes_lh!$A$11:$ZZ$200,246,FALSE))=TRUE,"",IF(VLOOKUP($A114,parlvotes_lh!$A$11:$ZZ$200,246,FALSE)=0,"",VLOOKUP($A114,parlvotes_lh!$A$11:$ZZ$200,246,FALSE)))</f>
        <v/>
      </c>
      <c r="W114" s="177" t="str">
        <f>IF(ISERROR(VLOOKUP($A114,parlvotes_lh!$A$11:$ZZ$200,266,FALSE))=TRUE,"",IF(VLOOKUP($A114,parlvotes_lh!$A$11:$ZZ$200,266,FALSE)=0,"",VLOOKUP($A114,parlvotes_lh!$A$11:$ZZ$200,266,FALSE)))</f>
        <v/>
      </c>
      <c r="X114" s="177" t="str">
        <f>IF(ISERROR(VLOOKUP($A114,parlvotes_lh!$A$11:$ZZ$200,286,FALSE))=TRUE,"",IF(VLOOKUP($A114,parlvotes_lh!$A$11:$ZZ$200,286,FALSE)=0,"",VLOOKUP($A114,parlvotes_lh!$A$11:$ZZ$200,286,FALSE)))</f>
        <v/>
      </c>
      <c r="Y114" s="177" t="str">
        <f>IF(ISERROR(VLOOKUP($A114,parlvotes_lh!$A$11:$ZZ$200,306,FALSE))=TRUE,"",IF(VLOOKUP($A114,parlvotes_lh!$A$11:$ZZ$200,306,FALSE)=0,"",VLOOKUP($A114,parlvotes_lh!$A$11:$ZZ$200,306,FALSE)))</f>
        <v/>
      </c>
      <c r="Z114" s="177" t="str">
        <f>IF(ISERROR(VLOOKUP($A114,parlvotes_lh!$A$11:$ZZ$200,326,FALSE))=TRUE,"",IF(VLOOKUP($A114,parlvotes_lh!$A$11:$ZZ$200,326,FALSE)=0,"",VLOOKUP($A114,parlvotes_lh!$A$11:$ZZ$200,326,FALSE)))</f>
        <v/>
      </c>
      <c r="AA114" s="177" t="str">
        <f>IF(ISERROR(VLOOKUP($A114,parlvotes_lh!$A$11:$ZZ$200,346,FALSE))=TRUE,"",IF(VLOOKUP($A114,parlvotes_lh!$A$11:$ZZ$200,346,FALSE)=0,"",VLOOKUP($A114,parlvotes_lh!$A$11:$ZZ$200,346,FALSE)))</f>
        <v/>
      </c>
      <c r="AB114" s="177" t="str">
        <f>IF(ISERROR(VLOOKUP($A114,parlvotes_lh!$A$11:$ZZ$200,366,FALSE))=TRUE,"",IF(VLOOKUP($A114,parlvotes_lh!$A$11:$ZZ$200,366,FALSE)=0,"",VLOOKUP($A114,parlvotes_lh!$A$11:$ZZ$200,366,FALSE)))</f>
        <v/>
      </c>
      <c r="AC114" s="177" t="str">
        <f>IF(ISERROR(VLOOKUP($A114,parlvotes_lh!$A$11:$ZZ$200,386,FALSE))=TRUE,"",IF(VLOOKUP($A114,parlvotes_lh!$A$11:$ZZ$200,386,FALSE)=0,"",VLOOKUP($A114,parlvotes_lh!$A$11:$ZZ$200,386,FALSE)))</f>
        <v/>
      </c>
    </row>
    <row r="115" spans="1:29" ht="13.5" customHeight="1" x14ac:dyDescent="0.25">
      <c r="A115" s="171"/>
      <c r="B115" s="99" t="str">
        <f>IF(A115="","",MID(info_weblinks!$C$3,32,3))</f>
        <v/>
      </c>
      <c r="C115" s="99" t="str">
        <f>IF(info_parties!G115="","",info_parties!G115)</f>
        <v/>
      </c>
      <c r="D115" s="99" t="str">
        <f>IF(info_parties!K115="","",info_parties!K115)</f>
        <v/>
      </c>
      <c r="E115" s="99" t="str">
        <f>IF(info_parties!H115="","",info_parties!H115)</f>
        <v/>
      </c>
      <c r="F115" s="172" t="str">
        <f t="shared" si="4"/>
        <v/>
      </c>
      <c r="G115" s="173" t="str">
        <f t="shared" si="5"/>
        <v/>
      </c>
      <c r="H115" s="174" t="str">
        <f t="shared" si="6"/>
        <v/>
      </c>
      <c r="I115" s="175" t="str">
        <f t="shared" si="7"/>
        <v/>
      </c>
      <c r="J115" s="176" t="str">
        <f>IF(ISERROR(VLOOKUP($A115,parlvotes_lh!$A$11:$ZZ$200,6,FALSE))=TRUE,"",IF(VLOOKUP($A115,parlvotes_lh!$A$11:$ZZ$200,6,FALSE)=0,"",VLOOKUP($A115,parlvotes_lh!$A$11:$ZZ$200,6,FALSE)))</f>
        <v/>
      </c>
      <c r="K115" s="176" t="str">
        <f>IF(ISERROR(VLOOKUP($A115,parlvotes_lh!$A$11:$ZZ$200,26,FALSE))=TRUE,"",IF(VLOOKUP($A115,parlvotes_lh!$A$11:$ZZ$200,26,FALSE)=0,"",VLOOKUP($A115,parlvotes_lh!$A$11:$ZZ$200,26,FALSE)))</f>
        <v/>
      </c>
      <c r="L115" s="176" t="str">
        <f>IF(ISERROR(VLOOKUP($A115,parlvotes_lh!$A$11:$ZZ$200,46,FALSE))=TRUE,"",IF(VLOOKUP($A115,parlvotes_lh!$A$11:$ZZ$200,46,FALSE)=0,"",VLOOKUP($A115,parlvotes_lh!$A$11:$ZZ$200,46,FALSE)))</f>
        <v/>
      </c>
      <c r="M115" s="176" t="str">
        <f>IF(ISERROR(VLOOKUP($A115,parlvotes_lh!$A$11:$ZZ$200,66,FALSE))=TRUE,"",IF(VLOOKUP($A115,parlvotes_lh!$A$11:$ZZ$200,66,FALSE)=0,"",VLOOKUP($A115,parlvotes_lh!$A$11:$ZZ$200,66,FALSE)))</f>
        <v/>
      </c>
      <c r="N115" s="176" t="str">
        <f>IF(ISERROR(VLOOKUP($A115,parlvotes_lh!$A$11:$ZZ$200,86,FALSE))=TRUE,"",IF(VLOOKUP($A115,parlvotes_lh!$A$11:$ZZ$200,86,FALSE)=0,"",VLOOKUP($A115,parlvotes_lh!$A$11:$ZZ$200,86,FALSE)))</f>
        <v/>
      </c>
      <c r="O115" s="176" t="str">
        <f>IF(ISERROR(VLOOKUP($A115,parlvotes_lh!$A$11:$ZZ$200,106,FALSE))=TRUE,"",IF(VLOOKUP($A115,parlvotes_lh!$A$11:$ZZ$200,106,FALSE)=0,"",VLOOKUP($A115,parlvotes_lh!$A$11:$ZZ$200,106,FALSE)))</f>
        <v/>
      </c>
      <c r="P115" s="176" t="str">
        <f>IF(ISERROR(VLOOKUP($A115,parlvotes_lh!$A$11:$ZZ$200,126,FALSE))=TRUE,"",IF(VLOOKUP($A115,parlvotes_lh!$A$11:$ZZ$200,126,FALSE)=0,"",VLOOKUP($A115,parlvotes_lh!$A$11:$ZZ$200,126,FALSE)))</f>
        <v/>
      </c>
      <c r="Q115" s="177" t="str">
        <f>IF(ISERROR(VLOOKUP($A115,parlvotes_lh!$A$11:$ZZ$200,146,FALSE))=TRUE,"",IF(VLOOKUP($A115,parlvotes_lh!$A$11:$ZZ$200,146,FALSE)=0,"",VLOOKUP($A115,parlvotes_lh!$A$11:$ZZ$200,146,FALSE)))</f>
        <v/>
      </c>
      <c r="R115" s="177" t="str">
        <f>IF(ISERROR(VLOOKUP($A115,parlvotes_lh!$A$11:$ZZ$200,166,FALSE))=TRUE,"",IF(VLOOKUP($A115,parlvotes_lh!$A$11:$ZZ$200,166,FALSE)=0,"",VLOOKUP($A115,parlvotes_lh!$A$11:$ZZ$200,166,FALSE)))</f>
        <v/>
      </c>
      <c r="S115" s="177" t="str">
        <f>IF(ISERROR(VLOOKUP($A115,parlvotes_lh!$A$11:$ZZ$200,186,FALSE))=TRUE,"",IF(VLOOKUP($A115,parlvotes_lh!$A$11:$ZZ$200,186,FALSE)=0,"",VLOOKUP($A115,parlvotes_lh!$A$11:$ZZ$200,186,FALSE)))</f>
        <v/>
      </c>
      <c r="T115" s="177" t="str">
        <f>IF(ISERROR(VLOOKUP($A115,parlvotes_lh!$A$11:$ZZ$200,206,FALSE))=TRUE,"",IF(VLOOKUP($A115,parlvotes_lh!$A$11:$ZZ$200,206,FALSE)=0,"",VLOOKUP($A115,parlvotes_lh!$A$11:$ZZ$200,206,FALSE)))</f>
        <v/>
      </c>
      <c r="U115" s="177" t="str">
        <f>IF(ISERROR(VLOOKUP($A115,parlvotes_lh!$A$11:$ZZ$200,226,FALSE))=TRUE,"",IF(VLOOKUP($A115,parlvotes_lh!$A$11:$ZZ$200,226,FALSE)=0,"",VLOOKUP($A115,parlvotes_lh!$A$11:$ZZ$200,226,FALSE)))</f>
        <v/>
      </c>
      <c r="V115" s="177" t="str">
        <f>IF(ISERROR(VLOOKUP($A115,parlvotes_lh!$A$11:$ZZ$200,246,FALSE))=TRUE,"",IF(VLOOKUP($A115,parlvotes_lh!$A$11:$ZZ$200,246,FALSE)=0,"",VLOOKUP($A115,parlvotes_lh!$A$11:$ZZ$200,246,FALSE)))</f>
        <v/>
      </c>
      <c r="W115" s="177" t="str">
        <f>IF(ISERROR(VLOOKUP($A115,parlvotes_lh!$A$11:$ZZ$200,266,FALSE))=TRUE,"",IF(VLOOKUP($A115,parlvotes_lh!$A$11:$ZZ$200,266,FALSE)=0,"",VLOOKUP($A115,parlvotes_lh!$A$11:$ZZ$200,266,FALSE)))</f>
        <v/>
      </c>
      <c r="X115" s="177" t="str">
        <f>IF(ISERROR(VLOOKUP($A115,parlvotes_lh!$A$11:$ZZ$200,286,FALSE))=TRUE,"",IF(VLOOKUP($A115,parlvotes_lh!$A$11:$ZZ$200,286,FALSE)=0,"",VLOOKUP($A115,parlvotes_lh!$A$11:$ZZ$200,286,FALSE)))</f>
        <v/>
      </c>
      <c r="Y115" s="177" t="str">
        <f>IF(ISERROR(VLOOKUP($A115,parlvotes_lh!$A$11:$ZZ$200,306,FALSE))=TRUE,"",IF(VLOOKUP($A115,parlvotes_lh!$A$11:$ZZ$200,306,FALSE)=0,"",VLOOKUP($A115,parlvotes_lh!$A$11:$ZZ$200,306,FALSE)))</f>
        <v/>
      </c>
      <c r="Z115" s="177" t="str">
        <f>IF(ISERROR(VLOOKUP($A115,parlvotes_lh!$A$11:$ZZ$200,326,FALSE))=TRUE,"",IF(VLOOKUP($A115,parlvotes_lh!$A$11:$ZZ$200,326,FALSE)=0,"",VLOOKUP($A115,parlvotes_lh!$A$11:$ZZ$200,326,FALSE)))</f>
        <v/>
      </c>
      <c r="AA115" s="177" t="str">
        <f>IF(ISERROR(VLOOKUP($A115,parlvotes_lh!$A$11:$ZZ$200,346,FALSE))=TRUE,"",IF(VLOOKUP($A115,parlvotes_lh!$A$11:$ZZ$200,346,FALSE)=0,"",VLOOKUP($A115,parlvotes_lh!$A$11:$ZZ$200,346,FALSE)))</f>
        <v/>
      </c>
      <c r="AB115" s="177" t="str">
        <f>IF(ISERROR(VLOOKUP($A115,parlvotes_lh!$A$11:$ZZ$200,366,FALSE))=TRUE,"",IF(VLOOKUP($A115,parlvotes_lh!$A$11:$ZZ$200,366,FALSE)=0,"",VLOOKUP($A115,parlvotes_lh!$A$11:$ZZ$200,366,FALSE)))</f>
        <v/>
      </c>
      <c r="AC115" s="177" t="str">
        <f>IF(ISERROR(VLOOKUP($A115,parlvotes_lh!$A$11:$ZZ$200,386,FALSE))=TRUE,"",IF(VLOOKUP($A115,parlvotes_lh!$A$11:$ZZ$200,386,FALSE)=0,"",VLOOKUP($A115,parlvotes_lh!$A$11:$ZZ$200,386,FALSE)))</f>
        <v/>
      </c>
    </row>
    <row r="116" spans="1:29" ht="13.5" customHeight="1" x14ac:dyDescent="0.25">
      <c r="A116" s="171"/>
      <c r="B116" s="99" t="str">
        <f>IF(A116="","",MID(info_weblinks!$C$3,32,3))</f>
        <v/>
      </c>
      <c r="C116" s="99" t="str">
        <f>IF(info_parties!G116="","",info_parties!G116)</f>
        <v/>
      </c>
      <c r="D116" s="99" t="str">
        <f>IF(info_parties!K116="","",info_parties!K116)</f>
        <v/>
      </c>
      <c r="E116" s="99" t="str">
        <f>IF(info_parties!H116="","",info_parties!H116)</f>
        <v/>
      </c>
      <c r="F116" s="172" t="str">
        <f t="shared" si="4"/>
        <v/>
      </c>
      <c r="G116" s="173" t="str">
        <f t="shared" si="5"/>
        <v/>
      </c>
      <c r="H116" s="174" t="str">
        <f t="shared" si="6"/>
        <v/>
      </c>
      <c r="I116" s="175" t="str">
        <f t="shared" si="7"/>
        <v/>
      </c>
      <c r="J116" s="176" t="str">
        <f>IF(ISERROR(VLOOKUP($A116,parlvotes_lh!$A$11:$ZZ$200,6,FALSE))=TRUE,"",IF(VLOOKUP($A116,parlvotes_lh!$A$11:$ZZ$200,6,FALSE)=0,"",VLOOKUP($A116,parlvotes_lh!$A$11:$ZZ$200,6,FALSE)))</f>
        <v/>
      </c>
      <c r="K116" s="176" t="str">
        <f>IF(ISERROR(VLOOKUP($A116,parlvotes_lh!$A$11:$ZZ$200,26,FALSE))=TRUE,"",IF(VLOOKUP($A116,parlvotes_lh!$A$11:$ZZ$200,26,FALSE)=0,"",VLOOKUP($A116,parlvotes_lh!$A$11:$ZZ$200,26,FALSE)))</f>
        <v/>
      </c>
      <c r="L116" s="176" t="str">
        <f>IF(ISERROR(VLOOKUP($A116,parlvotes_lh!$A$11:$ZZ$200,46,FALSE))=TRUE,"",IF(VLOOKUP($A116,parlvotes_lh!$A$11:$ZZ$200,46,FALSE)=0,"",VLOOKUP($A116,parlvotes_lh!$A$11:$ZZ$200,46,FALSE)))</f>
        <v/>
      </c>
      <c r="M116" s="176" t="str">
        <f>IF(ISERROR(VLOOKUP($A116,parlvotes_lh!$A$11:$ZZ$200,66,FALSE))=TRUE,"",IF(VLOOKUP($A116,parlvotes_lh!$A$11:$ZZ$200,66,FALSE)=0,"",VLOOKUP($A116,parlvotes_lh!$A$11:$ZZ$200,66,FALSE)))</f>
        <v/>
      </c>
      <c r="N116" s="176" t="str">
        <f>IF(ISERROR(VLOOKUP($A116,parlvotes_lh!$A$11:$ZZ$200,86,FALSE))=TRUE,"",IF(VLOOKUP($A116,parlvotes_lh!$A$11:$ZZ$200,86,FALSE)=0,"",VLOOKUP($A116,parlvotes_lh!$A$11:$ZZ$200,86,FALSE)))</f>
        <v/>
      </c>
      <c r="O116" s="176" t="str">
        <f>IF(ISERROR(VLOOKUP($A116,parlvotes_lh!$A$11:$ZZ$200,106,FALSE))=TRUE,"",IF(VLOOKUP($A116,parlvotes_lh!$A$11:$ZZ$200,106,FALSE)=0,"",VLOOKUP($A116,parlvotes_lh!$A$11:$ZZ$200,106,FALSE)))</f>
        <v/>
      </c>
      <c r="P116" s="176" t="str">
        <f>IF(ISERROR(VLOOKUP($A116,parlvotes_lh!$A$11:$ZZ$200,126,FALSE))=TRUE,"",IF(VLOOKUP($A116,parlvotes_lh!$A$11:$ZZ$200,126,FALSE)=0,"",VLOOKUP($A116,parlvotes_lh!$A$11:$ZZ$200,126,FALSE)))</f>
        <v/>
      </c>
      <c r="Q116" s="177" t="str">
        <f>IF(ISERROR(VLOOKUP($A116,parlvotes_lh!$A$11:$ZZ$200,146,FALSE))=TRUE,"",IF(VLOOKUP($A116,parlvotes_lh!$A$11:$ZZ$200,146,FALSE)=0,"",VLOOKUP($A116,parlvotes_lh!$A$11:$ZZ$200,146,FALSE)))</f>
        <v/>
      </c>
      <c r="R116" s="177" t="str">
        <f>IF(ISERROR(VLOOKUP($A116,parlvotes_lh!$A$11:$ZZ$200,166,FALSE))=TRUE,"",IF(VLOOKUP($A116,parlvotes_lh!$A$11:$ZZ$200,166,FALSE)=0,"",VLOOKUP($A116,parlvotes_lh!$A$11:$ZZ$200,166,FALSE)))</f>
        <v/>
      </c>
      <c r="S116" s="177" t="str">
        <f>IF(ISERROR(VLOOKUP($A116,parlvotes_lh!$A$11:$ZZ$200,186,FALSE))=TRUE,"",IF(VLOOKUP($A116,parlvotes_lh!$A$11:$ZZ$200,186,FALSE)=0,"",VLOOKUP($A116,parlvotes_lh!$A$11:$ZZ$200,186,FALSE)))</f>
        <v/>
      </c>
      <c r="T116" s="177" t="str">
        <f>IF(ISERROR(VLOOKUP($A116,parlvotes_lh!$A$11:$ZZ$200,206,FALSE))=TRUE,"",IF(VLOOKUP($A116,parlvotes_lh!$A$11:$ZZ$200,206,FALSE)=0,"",VLOOKUP($A116,parlvotes_lh!$A$11:$ZZ$200,206,FALSE)))</f>
        <v/>
      </c>
      <c r="U116" s="177" t="str">
        <f>IF(ISERROR(VLOOKUP($A116,parlvotes_lh!$A$11:$ZZ$200,226,FALSE))=TRUE,"",IF(VLOOKUP($A116,parlvotes_lh!$A$11:$ZZ$200,226,FALSE)=0,"",VLOOKUP($A116,parlvotes_lh!$A$11:$ZZ$200,226,FALSE)))</f>
        <v/>
      </c>
      <c r="V116" s="177" t="str">
        <f>IF(ISERROR(VLOOKUP($A116,parlvotes_lh!$A$11:$ZZ$200,246,FALSE))=TRUE,"",IF(VLOOKUP($A116,parlvotes_lh!$A$11:$ZZ$200,246,FALSE)=0,"",VLOOKUP($A116,parlvotes_lh!$A$11:$ZZ$200,246,FALSE)))</f>
        <v/>
      </c>
      <c r="W116" s="177" t="str">
        <f>IF(ISERROR(VLOOKUP($A116,parlvotes_lh!$A$11:$ZZ$200,266,FALSE))=TRUE,"",IF(VLOOKUP($A116,parlvotes_lh!$A$11:$ZZ$200,266,FALSE)=0,"",VLOOKUP($A116,parlvotes_lh!$A$11:$ZZ$200,266,FALSE)))</f>
        <v/>
      </c>
      <c r="X116" s="177" t="str">
        <f>IF(ISERROR(VLOOKUP($A116,parlvotes_lh!$A$11:$ZZ$200,286,FALSE))=TRUE,"",IF(VLOOKUP($A116,parlvotes_lh!$A$11:$ZZ$200,286,FALSE)=0,"",VLOOKUP($A116,parlvotes_lh!$A$11:$ZZ$200,286,FALSE)))</f>
        <v/>
      </c>
      <c r="Y116" s="177" t="str">
        <f>IF(ISERROR(VLOOKUP($A116,parlvotes_lh!$A$11:$ZZ$200,306,FALSE))=TRUE,"",IF(VLOOKUP($A116,parlvotes_lh!$A$11:$ZZ$200,306,FALSE)=0,"",VLOOKUP($A116,parlvotes_lh!$A$11:$ZZ$200,306,FALSE)))</f>
        <v/>
      </c>
      <c r="Z116" s="177" t="str">
        <f>IF(ISERROR(VLOOKUP($A116,parlvotes_lh!$A$11:$ZZ$200,326,FALSE))=TRUE,"",IF(VLOOKUP($A116,parlvotes_lh!$A$11:$ZZ$200,326,FALSE)=0,"",VLOOKUP($A116,parlvotes_lh!$A$11:$ZZ$200,326,FALSE)))</f>
        <v/>
      </c>
      <c r="AA116" s="177" t="str">
        <f>IF(ISERROR(VLOOKUP($A116,parlvotes_lh!$A$11:$ZZ$200,346,FALSE))=TRUE,"",IF(VLOOKUP($A116,parlvotes_lh!$A$11:$ZZ$200,346,FALSE)=0,"",VLOOKUP($A116,parlvotes_lh!$A$11:$ZZ$200,346,FALSE)))</f>
        <v/>
      </c>
      <c r="AB116" s="177" t="str">
        <f>IF(ISERROR(VLOOKUP($A116,parlvotes_lh!$A$11:$ZZ$200,366,FALSE))=TRUE,"",IF(VLOOKUP($A116,parlvotes_lh!$A$11:$ZZ$200,366,FALSE)=0,"",VLOOKUP($A116,parlvotes_lh!$A$11:$ZZ$200,366,FALSE)))</f>
        <v/>
      </c>
      <c r="AC116" s="177" t="str">
        <f>IF(ISERROR(VLOOKUP($A116,parlvotes_lh!$A$11:$ZZ$200,386,FALSE))=TRUE,"",IF(VLOOKUP($A116,parlvotes_lh!$A$11:$ZZ$200,386,FALSE)=0,"",VLOOKUP($A116,parlvotes_lh!$A$11:$ZZ$200,386,FALSE)))</f>
        <v/>
      </c>
    </row>
    <row r="117" spans="1:29" ht="13.5" customHeight="1" x14ac:dyDescent="0.25">
      <c r="A117" s="171"/>
      <c r="B117" s="99" t="str">
        <f>IF(A117="","",MID(info_weblinks!$C$3,32,3))</f>
        <v/>
      </c>
      <c r="C117" s="99" t="str">
        <f>IF(info_parties!G117="","",info_parties!G117)</f>
        <v/>
      </c>
      <c r="D117" s="99" t="str">
        <f>IF(info_parties!K117="","",info_parties!K117)</f>
        <v/>
      </c>
      <c r="E117" s="99" t="str">
        <f>IF(info_parties!H117="","",info_parties!H117)</f>
        <v/>
      </c>
      <c r="F117" s="172" t="str">
        <f t="shared" si="4"/>
        <v/>
      </c>
      <c r="G117" s="173" t="str">
        <f t="shared" si="5"/>
        <v/>
      </c>
      <c r="H117" s="174" t="str">
        <f t="shared" si="6"/>
        <v/>
      </c>
      <c r="I117" s="175" t="str">
        <f t="shared" si="7"/>
        <v/>
      </c>
      <c r="J117" s="176" t="str">
        <f>IF(ISERROR(VLOOKUP($A117,parlvotes_lh!$A$11:$ZZ$200,6,FALSE))=TRUE,"",IF(VLOOKUP($A117,parlvotes_lh!$A$11:$ZZ$200,6,FALSE)=0,"",VLOOKUP($A117,parlvotes_lh!$A$11:$ZZ$200,6,FALSE)))</f>
        <v/>
      </c>
      <c r="K117" s="176" t="str">
        <f>IF(ISERROR(VLOOKUP($A117,parlvotes_lh!$A$11:$ZZ$200,26,FALSE))=TRUE,"",IF(VLOOKUP($A117,parlvotes_lh!$A$11:$ZZ$200,26,FALSE)=0,"",VLOOKUP($A117,parlvotes_lh!$A$11:$ZZ$200,26,FALSE)))</f>
        <v/>
      </c>
      <c r="L117" s="176" t="str">
        <f>IF(ISERROR(VLOOKUP($A117,parlvotes_lh!$A$11:$ZZ$200,46,FALSE))=TRUE,"",IF(VLOOKUP($A117,parlvotes_lh!$A$11:$ZZ$200,46,FALSE)=0,"",VLOOKUP($A117,parlvotes_lh!$A$11:$ZZ$200,46,FALSE)))</f>
        <v/>
      </c>
      <c r="M117" s="176" t="str">
        <f>IF(ISERROR(VLOOKUP($A117,parlvotes_lh!$A$11:$ZZ$200,66,FALSE))=TRUE,"",IF(VLOOKUP($A117,parlvotes_lh!$A$11:$ZZ$200,66,FALSE)=0,"",VLOOKUP($A117,parlvotes_lh!$A$11:$ZZ$200,66,FALSE)))</f>
        <v/>
      </c>
      <c r="N117" s="176" t="str">
        <f>IF(ISERROR(VLOOKUP($A117,parlvotes_lh!$A$11:$ZZ$200,86,FALSE))=TRUE,"",IF(VLOOKUP($A117,parlvotes_lh!$A$11:$ZZ$200,86,FALSE)=0,"",VLOOKUP($A117,parlvotes_lh!$A$11:$ZZ$200,86,FALSE)))</f>
        <v/>
      </c>
      <c r="O117" s="176" t="str">
        <f>IF(ISERROR(VLOOKUP($A117,parlvotes_lh!$A$11:$ZZ$200,106,FALSE))=TRUE,"",IF(VLOOKUP($A117,parlvotes_lh!$A$11:$ZZ$200,106,FALSE)=0,"",VLOOKUP($A117,parlvotes_lh!$A$11:$ZZ$200,106,FALSE)))</f>
        <v/>
      </c>
      <c r="P117" s="176" t="str">
        <f>IF(ISERROR(VLOOKUP($A117,parlvotes_lh!$A$11:$ZZ$200,126,FALSE))=TRUE,"",IF(VLOOKUP($A117,parlvotes_lh!$A$11:$ZZ$200,126,FALSE)=0,"",VLOOKUP($A117,parlvotes_lh!$A$11:$ZZ$200,126,FALSE)))</f>
        <v/>
      </c>
      <c r="Q117" s="177" t="str">
        <f>IF(ISERROR(VLOOKUP($A117,parlvotes_lh!$A$11:$ZZ$200,146,FALSE))=TRUE,"",IF(VLOOKUP($A117,parlvotes_lh!$A$11:$ZZ$200,146,FALSE)=0,"",VLOOKUP($A117,parlvotes_lh!$A$11:$ZZ$200,146,FALSE)))</f>
        <v/>
      </c>
      <c r="R117" s="177" t="str">
        <f>IF(ISERROR(VLOOKUP($A117,parlvotes_lh!$A$11:$ZZ$200,166,FALSE))=TRUE,"",IF(VLOOKUP($A117,parlvotes_lh!$A$11:$ZZ$200,166,FALSE)=0,"",VLOOKUP($A117,parlvotes_lh!$A$11:$ZZ$200,166,FALSE)))</f>
        <v/>
      </c>
      <c r="S117" s="177" t="str">
        <f>IF(ISERROR(VLOOKUP($A117,parlvotes_lh!$A$11:$ZZ$200,186,FALSE))=TRUE,"",IF(VLOOKUP($A117,parlvotes_lh!$A$11:$ZZ$200,186,FALSE)=0,"",VLOOKUP($A117,parlvotes_lh!$A$11:$ZZ$200,186,FALSE)))</f>
        <v/>
      </c>
      <c r="T117" s="177" t="str">
        <f>IF(ISERROR(VLOOKUP($A117,parlvotes_lh!$A$11:$ZZ$200,206,FALSE))=TRUE,"",IF(VLOOKUP($A117,parlvotes_lh!$A$11:$ZZ$200,206,FALSE)=0,"",VLOOKUP($A117,parlvotes_lh!$A$11:$ZZ$200,206,FALSE)))</f>
        <v/>
      </c>
      <c r="U117" s="177" t="str">
        <f>IF(ISERROR(VLOOKUP($A117,parlvotes_lh!$A$11:$ZZ$200,226,FALSE))=TRUE,"",IF(VLOOKUP($A117,parlvotes_lh!$A$11:$ZZ$200,226,FALSE)=0,"",VLOOKUP($A117,parlvotes_lh!$A$11:$ZZ$200,226,FALSE)))</f>
        <v/>
      </c>
      <c r="V117" s="177" t="str">
        <f>IF(ISERROR(VLOOKUP($A117,parlvotes_lh!$A$11:$ZZ$200,246,FALSE))=TRUE,"",IF(VLOOKUP($A117,parlvotes_lh!$A$11:$ZZ$200,246,FALSE)=0,"",VLOOKUP($A117,parlvotes_lh!$A$11:$ZZ$200,246,FALSE)))</f>
        <v/>
      </c>
      <c r="W117" s="177" t="str">
        <f>IF(ISERROR(VLOOKUP($A117,parlvotes_lh!$A$11:$ZZ$200,266,FALSE))=TRUE,"",IF(VLOOKUP($A117,parlvotes_lh!$A$11:$ZZ$200,266,FALSE)=0,"",VLOOKUP($A117,parlvotes_lh!$A$11:$ZZ$200,266,FALSE)))</f>
        <v/>
      </c>
      <c r="X117" s="177" t="str">
        <f>IF(ISERROR(VLOOKUP($A117,parlvotes_lh!$A$11:$ZZ$200,286,FALSE))=TRUE,"",IF(VLOOKUP($A117,parlvotes_lh!$A$11:$ZZ$200,286,FALSE)=0,"",VLOOKUP($A117,parlvotes_lh!$A$11:$ZZ$200,286,FALSE)))</f>
        <v/>
      </c>
      <c r="Y117" s="177" t="str">
        <f>IF(ISERROR(VLOOKUP($A117,parlvotes_lh!$A$11:$ZZ$200,306,FALSE))=TRUE,"",IF(VLOOKUP($A117,parlvotes_lh!$A$11:$ZZ$200,306,FALSE)=0,"",VLOOKUP($A117,parlvotes_lh!$A$11:$ZZ$200,306,FALSE)))</f>
        <v/>
      </c>
      <c r="Z117" s="177" t="str">
        <f>IF(ISERROR(VLOOKUP($A117,parlvotes_lh!$A$11:$ZZ$200,326,FALSE))=TRUE,"",IF(VLOOKUP($A117,parlvotes_lh!$A$11:$ZZ$200,326,FALSE)=0,"",VLOOKUP($A117,parlvotes_lh!$A$11:$ZZ$200,326,FALSE)))</f>
        <v/>
      </c>
      <c r="AA117" s="177" t="str">
        <f>IF(ISERROR(VLOOKUP($A117,parlvotes_lh!$A$11:$ZZ$200,346,FALSE))=TRUE,"",IF(VLOOKUP($A117,parlvotes_lh!$A$11:$ZZ$200,346,FALSE)=0,"",VLOOKUP($A117,parlvotes_lh!$A$11:$ZZ$200,346,FALSE)))</f>
        <v/>
      </c>
      <c r="AB117" s="177" t="str">
        <f>IF(ISERROR(VLOOKUP($A117,parlvotes_lh!$A$11:$ZZ$200,366,FALSE))=TRUE,"",IF(VLOOKUP($A117,parlvotes_lh!$A$11:$ZZ$200,366,FALSE)=0,"",VLOOKUP($A117,parlvotes_lh!$A$11:$ZZ$200,366,FALSE)))</f>
        <v/>
      </c>
      <c r="AC117" s="177" t="str">
        <f>IF(ISERROR(VLOOKUP($A117,parlvotes_lh!$A$11:$ZZ$200,386,FALSE))=TRUE,"",IF(VLOOKUP($A117,parlvotes_lh!$A$11:$ZZ$200,386,FALSE)=0,"",VLOOKUP($A117,parlvotes_lh!$A$11:$ZZ$200,386,FALSE)))</f>
        <v/>
      </c>
    </row>
    <row r="118" spans="1:29" ht="13.5" customHeight="1" x14ac:dyDescent="0.25">
      <c r="A118" s="171"/>
      <c r="B118" s="99" t="str">
        <f>IF(A118="","",MID(info_weblinks!$C$3,32,3))</f>
        <v/>
      </c>
      <c r="C118" s="99" t="str">
        <f>IF(info_parties!G118="","",info_parties!G118)</f>
        <v/>
      </c>
      <c r="D118" s="99" t="str">
        <f>IF(info_parties!K118="","",info_parties!K118)</f>
        <v/>
      </c>
      <c r="E118" s="99" t="str">
        <f>IF(info_parties!H118="","",info_parties!H118)</f>
        <v/>
      </c>
      <c r="F118" s="172" t="str">
        <f t="shared" si="4"/>
        <v/>
      </c>
      <c r="G118" s="173" t="str">
        <f t="shared" si="5"/>
        <v/>
      </c>
      <c r="H118" s="174" t="str">
        <f t="shared" si="6"/>
        <v/>
      </c>
      <c r="I118" s="175" t="str">
        <f t="shared" si="7"/>
        <v/>
      </c>
      <c r="J118" s="176" t="str">
        <f>IF(ISERROR(VLOOKUP($A118,parlvotes_lh!$A$11:$ZZ$200,6,FALSE))=TRUE,"",IF(VLOOKUP($A118,parlvotes_lh!$A$11:$ZZ$200,6,FALSE)=0,"",VLOOKUP($A118,parlvotes_lh!$A$11:$ZZ$200,6,FALSE)))</f>
        <v/>
      </c>
      <c r="K118" s="176" t="str">
        <f>IF(ISERROR(VLOOKUP($A118,parlvotes_lh!$A$11:$ZZ$200,26,FALSE))=TRUE,"",IF(VLOOKUP($A118,parlvotes_lh!$A$11:$ZZ$200,26,FALSE)=0,"",VLOOKUP($A118,parlvotes_lh!$A$11:$ZZ$200,26,FALSE)))</f>
        <v/>
      </c>
      <c r="L118" s="176" t="str">
        <f>IF(ISERROR(VLOOKUP($A118,parlvotes_lh!$A$11:$ZZ$200,46,FALSE))=TRUE,"",IF(VLOOKUP($A118,parlvotes_lh!$A$11:$ZZ$200,46,FALSE)=0,"",VLOOKUP($A118,parlvotes_lh!$A$11:$ZZ$200,46,FALSE)))</f>
        <v/>
      </c>
      <c r="M118" s="176" t="str">
        <f>IF(ISERROR(VLOOKUP($A118,parlvotes_lh!$A$11:$ZZ$200,66,FALSE))=TRUE,"",IF(VLOOKUP($A118,parlvotes_lh!$A$11:$ZZ$200,66,FALSE)=0,"",VLOOKUP($A118,parlvotes_lh!$A$11:$ZZ$200,66,FALSE)))</f>
        <v/>
      </c>
      <c r="N118" s="176" t="str">
        <f>IF(ISERROR(VLOOKUP($A118,parlvotes_lh!$A$11:$ZZ$200,86,FALSE))=TRUE,"",IF(VLOOKUP($A118,parlvotes_lh!$A$11:$ZZ$200,86,FALSE)=0,"",VLOOKUP($A118,parlvotes_lh!$A$11:$ZZ$200,86,FALSE)))</f>
        <v/>
      </c>
      <c r="O118" s="176" t="str">
        <f>IF(ISERROR(VLOOKUP($A118,parlvotes_lh!$A$11:$ZZ$200,106,FALSE))=TRUE,"",IF(VLOOKUP($A118,parlvotes_lh!$A$11:$ZZ$200,106,FALSE)=0,"",VLOOKUP($A118,parlvotes_lh!$A$11:$ZZ$200,106,FALSE)))</f>
        <v/>
      </c>
      <c r="P118" s="176" t="str">
        <f>IF(ISERROR(VLOOKUP($A118,parlvotes_lh!$A$11:$ZZ$200,126,FALSE))=TRUE,"",IF(VLOOKUP($A118,parlvotes_lh!$A$11:$ZZ$200,126,FALSE)=0,"",VLOOKUP($A118,parlvotes_lh!$A$11:$ZZ$200,126,FALSE)))</f>
        <v/>
      </c>
      <c r="Q118" s="177" t="str">
        <f>IF(ISERROR(VLOOKUP($A118,parlvotes_lh!$A$11:$ZZ$200,146,FALSE))=TRUE,"",IF(VLOOKUP($A118,parlvotes_lh!$A$11:$ZZ$200,146,FALSE)=0,"",VLOOKUP($A118,parlvotes_lh!$A$11:$ZZ$200,146,FALSE)))</f>
        <v/>
      </c>
      <c r="R118" s="177" t="str">
        <f>IF(ISERROR(VLOOKUP($A118,parlvotes_lh!$A$11:$ZZ$200,166,FALSE))=TRUE,"",IF(VLOOKUP($A118,parlvotes_lh!$A$11:$ZZ$200,166,FALSE)=0,"",VLOOKUP($A118,parlvotes_lh!$A$11:$ZZ$200,166,FALSE)))</f>
        <v/>
      </c>
      <c r="S118" s="177" t="str">
        <f>IF(ISERROR(VLOOKUP($A118,parlvotes_lh!$A$11:$ZZ$200,186,FALSE))=TRUE,"",IF(VLOOKUP($A118,parlvotes_lh!$A$11:$ZZ$200,186,FALSE)=0,"",VLOOKUP($A118,parlvotes_lh!$A$11:$ZZ$200,186,FALSE)))</f>
        <v/>
      </c>
      <c r="T118" s="177" t="str">
        <f>IF(ISERROR(VLOOKUP($A118,parlvotes_lh!$A$11:$ZZ$200,206,FALSE))=TRUE,"",IF(VLOOKUP($A118,parlvotes_lh!$A$11:$ZZ$200,206,FALSE)=0,"",VLOOKUP($A118,parlvotes_lh!$A$11:$ZZ$200,206,FALSE)))</f>
        <v/>
      </c>
      <c r="U118" s="177" t="str">
        <f>IF(ISERROR(VLOOKUP($A118,parlvotes_lh!$A$11:$ZZ$200,226,FALSE))=TRUE,"",IF(VLOOKUP($A118,parlvotes_lh!$A$11:$ZZ$200,226,FALSE)=0,"",VLOOKUP($A118,parlvotes_lh!$A$11:$ZZ$200,226,FALSE)))</f>
        <v/>
      </c>
      <c r="V118" s="177" t="str">
        <f>IF(ISERROR(VLOOKUP($A118,parlvotes_lh!$A$11:$ZZ$200,246,FALSE))=TRUE,"",IF(VLOOKUP($A118,parlvotes_lh!$A$11:$ZZ$200,246,FALSE)=0,"",VLOOKUP($A118,parlvotes_lh!$A$11:$ZZ$200,246,FALSE)))</f>
        <v/>
      </c>
      <c r="W118" s="177" t="str">
        <f>IF(ISERROR(VLOOKUP($A118,parlvotes_lh!$A$11:$ZZ$200,266,FALSE))=TRUE,"",IF(VLOOKUP($A118,parlvotes_lh!$A$11:$ZZ$200,266,FALSE)=0,"",VLOOKUP($A118,parlvotes_lh!$A$11:$ZZ$200,266,FALSE)))</f>
        <v/>
      </c>
      <c r="X118" s="177" t="str">
        <f>IF(ISERROR(VLOOKUP($A118,parlvotes_lh!$A$11:$ZZ$200,286,FALSE))=TRUE,"",IF(VLOOKUP($A118,parlvotes_lh!$A$11:$ZZ$200,286,FALSE)=0,"",VLOOKUP($A118,parlvotes_lh!$A$11:$ZZ$200,286,FALSE)))</f>
        <v/>
      </c>
      <c r="Y118" s="177" t="str">
        <f>IF(ISERROR(VLOOKUP($A118,parlvotes_lh!$A$11:$ZZ$200,306,FALSE))=TRUE,"",IF(VLOOKUP($A118,parlvotes_lh!$A$11:$ZZ$200,306,FALSE)=0,"",VLOOKUP($A118,parlvotes_lh!$A$11:$ZZ$200,306,FALSE)))</f>
        <v/>
      </c>
      <c r="Z118" s="177" t="str">
        <f>IF(ISERROR(VLOOKUP($A118,parlvotes_lh!$A$11:$ZZ$200,326,FALSE))=TRUE,"",IF(VLOOKUP($A118,parlvotes_lh!$A$11:$ZZ$200,326,FALSE)=0,"",VLOOKUP($A118,parlvotes_lh!$A$11:$ZZ$200,326,FALSE)))</f>
        <v/>
      </c>
      <c r="AA118" s="177" t="str">
        <f>IF(ISERROR(VLOOKUP($A118,parlvotes_lh!$A$11:$ZZ$200,346,FALSE))=TRUE,"",IF(VLOOKUP($A118,parlvotes_lh!$A$11:$ZZ$200,346,FALSE)=0,"",VLOOKUP($A118,parlvotes_lh!$A$11:$ZZ$200,346,FALSE)))</f>
        <v/>
      </c>
      <c r="AB118" s="177" t="str">
        <f>IF(ISERROR(VLOOKUP($A118,parlvotes_lh!$A$11:$ZZ$200,366,FALSE))=TRUE,"",IF(VLOOKUP($A118,parlvotes_lh!$A$11:$ZZ$200,366,FALSE)=0,"",VLOOKUP($A118,parlvotes_lh!$A$11:$ZZ$200,366,FALSE)))</f>
        <v/>
      </c>
      <c r="AC118" s="177" t="str">
        <f>IF(ISERROR(VLOOKUP($A118,parlvotes_lh!$A$11:$ZZ$200,386,FALSE))=TRUE,"",IF(VLOOKUP($A118,parlvotes_lh!$A$11:$ZZ$200,386,FALSE)=0,"",VLOOKUP($A118,parlvotes_lh!$A$11:$ZZ$200,386,FALSE)))</f>
        <v/>
      </c>
    </row>
    <row r="119" spans="1:29" ht="13.5" customHeight="1" x14ac:dyDescent="0.25">
      <c r="A119" s="171"/>
      <c r="B119" s="99" t="str">
        <f>IF(A119="","",MID(info_weblinks!$C$3,32,3))</f>
        <v/>
      </c>
      <c r="C119" s="99" t="str">
        <f>IF(info_parties!G119="","",info_parties!G119)</f>
        <v/>
      </c>
      <c r="D119" s="99" t="str">
        <f>IF(info_parties!K119="","",info_parties!K119)</f>
        <v/>
      </c>
      <c r="E119" s="99" t="str">
        <f>IF(info_parties!H119="","",info_parties!H119)</f>
        <v/>
      </c>
      <c r="F119" s="172" t="str">
        <f t="shared" si="4"/>
        <v/>
      </c>
      <c r="G119" s="173" t="str">
        <f t="shared" si="5"/>
        <v/>
      </c>
      <c r="H119" s="174" t="str">
        <f t="shared" si="6"/>
        <v/>
      </c>
      <c r="I119" s="175" t="str">
        <f t="shared" si="7"/>
        <v/>
      </c>
      <c r="J119" s="176" t="str">
        <f>IF(ISERROR(VLOOKUP($A119,parlvotes_lh!$A$11:$ZZ$200,6,FALSE))=TRUE,"",IF(VLOOKUP($A119,parlvotes_lh!$A$11:$ZZ$200,6,FALSE)=0,"",VLOOKUP($A119,parlvotes_lh!$A$11:$ZZ$200,6,FALSE)))</f>
        <v/>
      </c>
      <c r="K119" s="176" t="str">
        <f>IF(ISERROR(VLOOKUP($A119,parlvotes_lh!$A$11:$ZZ$200,26,FALSE))=TRUE,"",IF(VLOOKUP($A119,parlvotes_lh!$A$11:$ZZ$200,26,FALSE)=0,"",VLOOKUP($A119,parlvotes_lh!$A$11:$ZZ$200,26,FALSE)))</f>
        <v/>
      </c>
      <c r="L119" s="176" t="str">
        <f>IF(ISERROR(VLOOKUP($A119,parlvotes_lh!$A$11:$ZZ$200,46,FALSE))=TRUE,"",IF(VLOOKUP($A119,parlvotes_lh!$A$11:$ZZ$200,46,FALSE)=0,"",VLOOKUP($A119,parlvotes_lh!$A$11:$ZZ$200,46,FALSE)))</f>
        <v/>
      </c>
      <c r="M119" s="176" t="str">
        <f>IF(ISERROR(VLOOKUP($A119,parlvotes_lh!$A$11:$ZZ$200,66,FALSE))=TRUE,"",IF(VLOOKUP($A119,parlvotes_lh!$A$11:$ZZ$200,66,FALSE)=0,"",VLOOKUP($A119,parlvotes_lh!$A$11:$ZZ$200,66,FALSE)))</f>
        <v/>
      </c>
      <c r="N119" s="176" t="str">
        <f>IF(ISERROR(VLOOKUP($A119,parlvotes_lh!$A$11:$ZZ$200,86,FALSE))=TRUE,"",IF(VLOOKUP($A119,parlvotes_lh!$A$11:$ZZ$200,86,FALSE)=0,"",VLOOKUP($A119,parlvotes_lh!$A$11:$ZZ$200,86,FALSE)))</f>
        <v/>
      </c>
      <c r="O119" s="176" t="str">
        <f>IF(ISERROR(VLOOKUP($A119,parlvotes_lh!$A$11:$ZZ$200,106,FALSE))=TRUE,"",IF(VLOOKUP($A119,parlvotes_lh!$A$11:$ZZ$200,106,FALSE)=0,"",VLOOKUP($A119,parlvotes_lh!$A$11:$ZZ$200,106,FALSE)))</f>
        <v/>
      </c>
      <c r="P119" s="176" t="str">
        <f>IF(ISERROR(VLOOKUP($A119,parlvotes_lh!$A$11:$ZZ$200,126,FALSE))=TRUE,"",IF(VLOOKUP($A119,parlvotes_lh!$A$11:$ZZ$200,126,FALSE)=0,"",VLOOKUP($A119,parlvotes_lh!$A$11:$ZZ$200,126,FALSE)))</f>
        <v/>
      </c>
      <c r="Q119" s="177" t="str">
        <f>IF(ISERROR(VLOOKUP($A119,parlvotes_lh!$A$11:$ZZ$200,146,FALSE))=TRUE,"",IF(VLOOKUP($A119,parlvotes_lh!$A$11:$ZZ$200,146,FALSE)=0,"",VLOOKUP($A119,parlvotes_lh!$A$11:$ZZ$200,146,FALSE)))</f>
        <v/>
      </c>
      <c r="R119" s="177" t="str">
        <f>IF(ISERROR(VLOOKUP($A119,parlvotes_lh!$A$11:$ZZ$200,166,FALSE))=TRUE,"",IF(VLOOKUP($A119,parlvotes_lh!$A$11:$ZZ$200,166,FALSE)=0,"",VLOOKUP($A119,parlvotes_lh!$A$11:$ZZ$200,166,FALSE)))</f>
        <v/>
      </c>
      <c r="S119" s="177" t="str">
        <f>IF(ISERROR(VLOOKUP($A119,parlvotes_lh!$A$11:$ZZ$200,186,FALSE))=TRUE,"",IF(VLOOKUP($A119,parlvotes_lh!$A$11:$ZZ$200,186,FALSE)=0,"",VLOOKUP($A119,parlvotes_lh!$A$11:$ZZ$200,186,FALSE)))</f>
        <v/>
      </c>
      <c r="T119" s="177" t="str">
        <f>IF(ISERROR(VLOOKUP($A119,parlvotes_lh!$A$11:$ZZ$200,206,FALSE))=TRUE,"",IF(VLOOKUP($A119,parlvotes_lh!$A$11:$ZZ$200,206,FALSE)=0,"",VLOOKUP($A119,parlvotes_lh!$A$11:$ZZ$200,206,FALSE)))</f>
        <v/>
      </c>
      <c r="U119" s="177" t="str">
        <f>IF(ISERROR(VLOOKUP($A119,parlvotes_lh!$A$11:$ZZ$200,226,FALSE))=TRUE,"",IF(VLOOKUP($A119,parlvotes_lh!$A$11:$ZZ$200,226,FALSE)=0,"",VLOOKUP($A119,parlvotes_lh!$A$11:$ZZ$200,226,FALSE)))</f>
        <v/>
      </c>
      <c r="V119" s="177" t="str">
        <f>IF(ISERROR(VLOOKUP($A119,parlvotes_lh!$A$11:$ZZ$200,246,FALSE))=TRUE,"",IF(VLOOKUP($A119,parlvotes_lh!$A$11:$ZZ$200,246,FALSE)=0,"",VLOOKUP($A119,parlvotes_lh!$A$11:$ZZ$200,246,FALSE)))</f>
        <v/>
      </c>
      <c r="W119" s="177" t="str">
        <f>IF(ISERROR(VLOOKUP($A119,parlvotes_lh!$A$11:$ZZ$200,266,FALSE))=TRUE,"",IF(VLOOKUP($A119,parlvotes_lh!$A$11:$ZZ$200,266,FALSE)=0,"",VLOOKUP($A119,parlvotes_lh!$A$11:$ZZ$200,266,FALSE)))</f>
        <v/>
      </c>
      <c r="X119" s="177" t="str">
        <f>IF(ISERROR(VLOOKUP($A119,parlvotes_lh!$A$11:$ZZ$200,286,FALSE))=TRUE,"",IF(VLOOKUP($A119,parlvotes_lh!$A$11:$ZZ$200,286,FALSE)=0,"",VLOOKUP($A119,parlvotes_lh!$A$11:$ZZ$200,286,FALSE)))</f>
        <v/>
      </c>
      <c r="Y119" s="177" t="str">
        <f>IF(ISERROR(VLOOKUP($A119,parlvotes_lh!$A$11:$ZZ$200,306,FALSE))=TRUE,"",IF(VLOOKUP($A119,parlvotes_lh!$A$11:$ZZ$200,306,FALSE)=0,"",VLOOKUP($A119,parlvotes_lh!$A$11:$ZZ$200,306,FALSE)))</f>
        <v/>
      </c>
      <c r="Z119" s="177" t="str">
        <f>IF(ISERROR(VLOOKUP($A119,parlvotes_lh!$A$11:$ZZ$200,326,FALSE))=TRUE,"",IF(VLOOKUP($A119,parlvotes_lh!$A$11:$ZZ$200,326,FALSE)=0,"",VLOOKUP($A119,parlvotes_lh!$A$11:$ZZ$200,326,FALSE)))</f>
        <v/>
      </c>
      <c r="AA119" s="177" t="str">
        <f>IF(ISERROR(VLOOKUP($A119,parlvotes_lh!$A$11:$ZZ$200,346,FALSE))=TRUE,"",IF(VLOOKUP($A119,parlvotes_lh!$A$11:$ZZ$200,346,FALSE)=0,"",VLOOKUP($A119,parlvotes_lh!$A$11:$ZZ$200,346,FALSE)))</f>
        <v/>
      </c>
      <c r="AB119" s="177" t="str">
        <f>IF(ISERROR(VLOOKUP($A119,parlvotes_lh!$A$11:$ZZ$200,366,FALSE))=TRUE,"",IF(VLOOKUP($A119,parlvotes_lh!$A$11:$ZZ$200,366,FALSE)=0,"",VLOOKUP($A119,parlvotes_lh!$A$11:$ZZ$200,366,FALSE)))</f>
        <v/>
      </c>
      <c r="AC119" s="177" t="str">
        <f>IF(ISERROR(VLOOKUP($A119,parlvotes_lh!$A$11:$ZZ$200,386,FALSE))=TRUE,"",IF(VLOOKUP($A119,parlvotes_lh!$A$11:$ZZ$200,386,FALSE)=0,"",VLOOKUP($A119,parlvotes_lh!$A$11:$ZZ$200,386,FALSE)))</f>
        <v/>
      </c>
    </row>
    <row r="120" spans="1:29" ht="13.5" customHeight="1" x14ac:dyDescent="0.25">
      <c r="A120" s="171"/>
      <c r="B120" s="99" t="str">
        <f>IF(A120="","",MID(info_weblinks!$C$3,32,3))</f>
        <v/>
      </c>
      <c r="C120" s="99" t="str">
        <f>IF(info_parties!G120="","",info_parties!G120)</f>
        <v/>
      </c>
      <c r="D120" s="99" t="str">
        <f>IF(info_parties!K120="","",info_parties!K120)</f>
        <v/>
      </c>
      <c r="E120" s="99" t="str">
        <f>IF(info_parties!H120="","",info_parties!H120)</f>
        <v/>
      </c>
      <c r="F120" s="172" t="str">
        <f t="shared" si="4"/>
        <v/>
      </c>
      <c r="G120" s="173" t="str">
        <f t="shared" si="5"/>
        <v/>
      </c>
      <c r="H120" s="174" t="str">
        <f t="shared" si="6"/>
        <v/>
      </c>
      <c r="I120" s="175" t="str">
        <f t="shared" si="7"/>
        <v/>
      </c>
      <c r="J120" s="176" t="str">
        <f>IF(ISERROR(VLOOKUP($A120,parlvotes_lh!$A$11:$ZZ$200,6,FALSE))=TRUE,"",IF(VLOOKUP($A120,parlvotes_lh!$A$11:$ZZ$200,6,FALSE)=0,"",VLOOKUP($A120,parlvotes_lh!$A$11:$ZZ$200,6,FALSE)))</f>
        <v/>
      </c>
      <c r="K120" s="176" t="str">
        <f>IF(ISERROR(VLOOKUP($A120,parlvotes_lh!$A$11:$ZZ$200,26,FALSE))=TRUE,"",IF(VLOOKUP($A120,parlvotes_lh!$A$11:$ZZ$200,26,FALSE)=0,"",VLOOKUP($A120,parlvotes_lh!$A$11:$ZZ$200,26,FALSE)))</f>
        <v/>
      </c>
      <c r="L120" s="176" t="str">
        <f>IF(ISERROR(VLOOKUP($A120,parlvotes_lh!$A$11:$ZZ$200,46,FALSE))=TRUE,"",IF(VLOOKUP($A120,parlvotes_lh!$A$11:$ZZ$200,46,FALSE)=0,"",VLOOKUP($A120,parlvotes_lh!$A$11:$ZZ$200,46,FALSE)))</f>
        <v/>
      </c>
      <c r="M120" s="176" t="str">
        <f>IF(ISERROR(VLOOKUP($A120,parlvotes_lh!$A$11:$ZZ$200,66,FALSE))=TRUE,"",IF(VLOOKUP($A120,parlvotes_lh!$A$11:$ZZ$200,66,FALSE)=0,"",VLOOKUP($A120,parlvotes_lh!$A$11:$ZZ$200,66,FALSE)))</f>
        <v/>
      </c>
      <c r="N120" s="176" t="str">
        <f>IF(ISERROR(VLOOKUP($A120,parlvotes_lh!$A$11:$ZZ$200,86,FALSE))=TRUE,"",IF(VLOOKUP($A120,parlvotes_lh!$A$11:$ZZ$200,86,FALSE)=0,"",VLOOKUP($A120,parlvotes_lh!$A$11:$ZZ$200,86,FALSE)))</f>
        <v/>
      </c>
      <c r="O120" s="176" t="str">
        <f>IF(ISERROR(VLOOKUP($A120,parlvotes_lh!$A$11:$ZZ$200,106,FALSE))=TRUE,"",IF(VLOOKUP($A120,parlvotes_lh!$A$11:$ZZ$200,106,FALSE)=0,"",VLOOKUP($A120,parlvotes_lh!$A$11:$ZZ$200,106,FALSE)))</f>
        <v/>
      </c>
      <c r="P120" s="176" t="str">
        <f>IF(ISERROR(VLOOKUP($A120,parlvotes_lh!$A$11:$ZZ$200,126,FALSE))=TRUE,"",IF(VLOOKUP($A120,parlvotes_lh!$A$11:$ZZ$200,126,FALSE)=0,"",VLOOKUP($A120,parlvotes_lh!$A$11:$ZZ$200,126,FALSE)))</f>
        <v/>
      </c>
      <c r="Q120" s="177" t="str">
        <f>IF(ISERROR(VLOOKUP($A120,parlvotes_lh!$A$11:$ZZ$200,146,FALSE))=TRUE,"",IF(VLOOKUP($A120,parlvotes_lh!$A$11:$ZZ$200,146,FALSE)=0,"",VLOOKUP($A120,parlvotes_lh!$A$11:$ZZ$200,146,FALSE)))</f>
        <v/>
      </c>
      <c r="R120" s="177" t="str">
        <f>IF(ISERROR(VLOOKUP($A120,parlvotes_lh!$A$11:$ZZ$200,166,FALSE))=TRUE,"",IF(VLOOKUP($A120,parlvotes_lh!$A$11:$ZZ$200,166,FALSE)=0,"",VLOOKUP($A120,parlvotes_lh!$A$11:$ZZ$200,166,FALSE)))</f>
        <v/>
      </c>
      <c r="S120" s="177" t="str">
        <f>IF(ISERROR(VLOOKUP($A120,parlvotes_lh!$A$11:$ZZ$200,186,FALSE))=TRUE,"",IF(VLOOKUP($A120,parlvotes_lh!$A$11:$ZZ$200,186,FALSE)=0,"",VLOOKUP($A120,parlvotes_lh!$A$11:$ZZ$200,186,FALSE)))</f>
        <v/>
      </c>
      <c r="T120" s="177" t="str">
        <f>IF(ISERROR(VLOOKUP($A120,parlvotes_lh!$A$11:$ZZ$200,206,FALSE))=TRUE,"",IF(VLOOKUP($A120,parlvotes_lh!$A$11:$ZZ$200,206,FALSE)=0,"",VLOOKUP($A120,parlvotes_lh!$A$11:$ZZ$200,206,FALSE)))</f>
        <v/>
      </c>
      <c r="U120" s="177" t="str">
        <f>IF(ISERROR(VLOOKUP($A120,parlvotes_lh!$A$11:$ZZ$200,226,FALSE))=TRUE,"",IF(VLOOKUP($A120,parlvotes_lh!$A$11:$ZZ$200,226,FALSE)=0,"",VLOOKUP($A120,parlvotes_lh!$A$11:$ZZ$200,226,FALSE)))</f>
        <v/>
      </c>
      <c r="V120" s="177" t="str">
        <f>IF(ISERROR(VLOOKUP($A120,parlvotes_lh!$A$11:$ZZ$200,246,FALSE))=TRUE,"",IF(VLOOKUP($A120,parlvotes_lh!$A$11:$ZZ$200,246,FALSE)=0,"",VLOOKUP($A120,parlvotes_lh!$A$11:$ZZ$200,246,FALSE)))</f>
        <v/>
      </c>
      <c r="W120" s="177" t="str">
        <f>IF(ISERROR(VLOOKUP($A120,parlvotes_lh!$A$11:$ZZ$200,266,FALSE))=TRUE,"",IF(VLOOKUP($A120,parlvotes_lh!$A$11:$ZZ$200,266,FALSE)=0,"",VLOOKUP($A120,parlvotes_lh!$A$11:$ZZ$200,266,FALSE)))</f>
        <v/>
      </c>
      <c r="X120" s="177" t="str">
        <f>IF(ISERROR(VLOOKUP($A120,parlvotes_lh!$A$11:$ZZ$200,286,FALSE))=TRUE,"",IF(VLOOKUP($A120,parlvotes_lh!$A$11:$ZZ$200,286,FALSE)=0,"",VLOOKUP($A120,parlvotes_lh!$A$11:$ZZ$200,286,FALSE)))</f>
        <v/>
      </c>
      <c r="Y120" s="177" t="str">
        <f>IF(ISERROR(VLOOKUP($A120,parlvotes_lh!$A$11:$ZZ$200,306,FALSE))=TRUE,"",IF(VLOOKUP($A120,parlvotes_lh!$A$11:$ZZ$200,306,FALSE)=0,"",VLOOKUP($A120,parlvotes_lh!$A$11:$ZZ$200,306,FALSE)))</f>
        <v/>
      </c>
      <c r="Z120" s="177" t="str">
        <f>IF(ISERROR(VLOOKUP($A120,parlvotes_lh!$A$11:$ZZ$200,326,FALSE))=TRUE,"",IF(VLOOKUP($A120,parlvotes_lh!$A$11:$ZZ$200,326,FALSE)=0,"",VLOOKUP($A120,parlvotes_lh!$A$11:$ZZ$200,326,FALSE)))</f>
        <v/>
      </c>
      <c r="AA120" s="177" t="str">
        <f>IF(ISERROR(VLOOKUP($A120,parlvotes_lh!$A$11:$ZZ$200,346,FALSE))=TRUE,"",IF(VLOOKUP($A120,parlvotes_lh!$A$11:$ZZ$200,346,FALSE)=0,"",VLOOKUP($A120,parlvotes_lh!$A$11:$ZZ$200,346,FALSE)))</f>
        <v/>
      </c>
      <c r="AB120" s="177" t="str">
        <f>IF(ISERROR(VLOOKUP($A120,parlvotes_lh!$A$11:$ZZ$200,366,FALSE))=TRUE,"",IF(VLOOKUP($A120,parlvotes_lh!$A$11:$ZZ$200,366,FALSE)=0,"",VLOOKUP($A120,parlvotes_lh!$A$11:$ZZ$200,366,FALSE)))</f>
        <v/>
      </c>
      <c r="AC120" s="177" t="str">
        <f>IF(ISERROR(VLOOKUP($A120,parlvotes_lh!$A$11:$ZZ$200,386,FALSE))=TRUE,"",IF(VLOOKUP($A120,parlvotes_lh!$A$11:$ZZ$200,386,FALSE)=0,"",VLOOKUP($A120,parlvotes_lh!$A$11:$ZZ$200,386,FALSE)))</f>
        <v/>
      </c>
    </row>
    <row r="121" spans="1:29" ht="13.5" customHeight="1" x14ac:dyDescent="0.25">
      <c r="A121" s="171"/>
      <c r="B121" s="99" t="str">
        <f>IF(A121="","",MID(info_weblinks!$C$3,32,3))</f>
        <v/>
      </c>
      <c r="C121" s="99" t="str">
        <f>IF(info_parties!G121="","",info_parties!G121)</f>
        <v/>
      </c>
      <c r="D121" s="99" t="str">
        <f>IF(info_parties!K121="","",info_parties!K121)</f>
        <v/>
      </c>
      <c r="E121" s="99" t="str">
        <f>IF(info_parties!H121="","",info_parties!H121)</f>
        <v/>
      </c>
      <c r="F121" s="172" t="str">
        <f t="shared" si="4"/>
        <v/>
      </c>
      <c r="G121" s="173" t="str">
        <f t="shared" si="5"/>
        <v/>
      </c>
      <c r="H121" s="174" t="str">
        <f t="shared" si="6"/>
        <v/>
      </c>
      <c r="I121" s="175" t="str">
        <f t="shared" si="7"/>
        <v/>
      </c>
      <c r="J121" s="176" t="str">
        <f>IF(ISERROR(VLOOKUP($A121,parlvotes_lh!$A$11:$ZZ$200,6,FALSE))=TRUE,"",IF(VLOOKUP($A121,parlvotes_lh!$A$11:$ZZ$200,6,FALSE)=0,"",VLOOKUP($A121,parlvotes_lh!$A$11:$ZZ$200,6,FALSE)))</f>
        <v/>
      </c>
      <c r="K121" s="176" t="str">
        <f>IF(ISERROR(VLOOKUP($A121,parlvotes_lh!$A$11:$ZZ$200,26,FALSE))=TRUE,"",IF(VLOOKUP($A121,parlvotes_lh!$A$11:$ZZ$200,26,FALSE)=0,"",VLOOKUP($A121,parlvotes_lh!$A$11:$ZZ$200,26,FALSE)))</f>
        <v/>
      </c>
      <c r="L121" s="176" t="str">
        <f>IF(ISERROR(VLOOKUP($A121,parlvotes_lh!$A$11:$ZZ$200,46,FALSE))=TRUE,"",IF(VLOOKUP($A121,parlvotes_lh!$A$11:$ZZ$200,46,FALSE)=0,"",VLOOKUP($A121,parlvotes_lh!$A$11:$ZZ$200,46,FALSE)))</f>
        <v/>
      </c>
      <c r="M121" s="176" t="str">
        <f>IF(ISERROR(VLOOKUP($A121,parlvotes_lh!$A$11:$ZZ$200,66,FALSE))=TRUE,"",IF(VLOOKUP($A121,parlvotes_lh!$A$11:$ZZ$200,66,FALSE)=0,"",VLOOKUP($A121,parlvotes_lh!$A$11:$ZZ$200,66,FALSE)))</f>
        <v/>
      </c>
      <c r="N121" s="176" t="str">
        <f>IF(ISERROR(VLOOKUP($A121,parlvotes_lh!$A$11:$ZZ$200,86,FALSE))=TRUE,"",IF(VLOOKUP($A121,parlvotes_lh!$A$11:$ZZ$200,86,FALSE)=0,"",VLOOKUP($A121,parlvotes_lh!$A$11:$ZZ$200,86,FALSE)))</f>
        <v/>
      </c>
      <c r="O121" s="176" t="str">
        <f>IF(ISERROR(VLOOKUP($A121,parlvotes_lh!$A$11:$ZZ$200,106,FALSE))=TRUE,"",IF(VLOOKUP($A121,parlvotes_lh!$A$11:$ZZ$200,106,FALSE)=0,"",VLOOKUP($A121,parlvotes_lh!$A$11:$ZZ$200,106,FALSE)))</f>
        <v/>
      </c>
      <c r="P121" s="176" t="str">
        <f>IF(ISERROR(VLOOKUP($A121,parlvotes_lh!$A$11:$ZZ$200,126,FALSE))=TRUE,"",IF(VLOOKUP($A121,parlvotes_lh!$A$11:$ZZ$200,126,FALSE)=0,"",VLOOKUP($A121,parlvotes_lh!$A$11:$ZZ$200,126,FALSE)))</f>
        <v/>
      </c>
      <c r="Q121" s="177" t="str">
        <f>IF(ISERROR(VLOOKUP($A121,parlvotes_lh!$A$11:$ZZ$200,146,FALSE))=TRUE,"",IF(VLOOKUP($A121,parlvotes_lh!$A$11:$ZZ$200,146,FALSE)=0,"",VLOOKUP($A121,parlvotes_lh!$A$11:$ZZ$200,146,FALSE)))</f>
        <v/>
      </c>
      <c r="R121" s="177" t="str">
        <f>IF(ISERROR(VLOOKUP($A121,parlvotes_lh!$A$11:$ZZ$200,166,FALSE))=TRUE,"",IF(VLOOKUP($A121,parlvotes_lh!$A$11:$ZZ$200,166,FALSE)=0,"",VLOOKUP($A121,parlvotes_lh!$A$11:$ZZ$200,166,FALSE)))</f>
        <v/>
      </c>
      <c r="S121" s="177" t="str">
        <f>IF(ISERROR(VLOOKUP($A121,parlvotes_lh!$A$11:$ZZ$200,186,FALSE))=TRUE,"",IF(VLOOKUP($A121,parlvotes_lh!$A$11:$ZZ$200,186,FALSE)=0,"",VLOOKUP($A121,parlvotes_lh!$A$11:$ZZ$200,186,FALSE)))</f>
        <v/>
      </c>
      <c r="T121" s="177" t="str">
        <f>IF(ISERROR(VLOOKUP($A121,parlvotes_lh!$A$11:$ZZ$200,206,FALSE))=TRUE,"",IF(VLOOKUP($A121,parlvotes_lh!$A$11:$ZZ$200,206,FALSE)=0,"",VLOOKUP($A121,parlvotes_lh!$A$11:$ZZ$200,206,FALSE)))</f>
        <v/>
      </c>
      <c r="U121" s="177" t="str">
        <f>IF(ISERROR(VLOOKUP($A121,parlvotes_lh!$A$11:$ZZ$200,226,FALSE))=TRUE,"",IF(VLOOKUP($A121,parlvotes_lh!$A$11:$ZZ$200,226,FALSE)=0,"",VLOOKUP($A121,parlvotes_lh!$A$11:$ZZ$200,226,FALSE)))</f>
        <v/>
      </c>
      <c r="V121" s="177" t="str">
        <f>IF(ISERROR(VLOOKUP($A121,parlvotes_lh!$A$11:$ZZ$200,246,FALSE))=TRUE,"",IF(VLOOKUP($A121,parlvotes_lh!$A$11:$ZZ$200,246,FALSE)=0,"",VLOOKUP($A121,parlvotes_lh!$A$11:$ZZ$200,246,FALSE)))</f>
        <v/>
      </c>
      <c r="W121" s="177" t="str">
        <f>IF(ISERROR(VLOOKUP($A121,parlvotes_lh!$A$11:$ZZ$200,266,FALSE))=TRUE,"",IF(VLOOKUP($A121,parlvotes_lh!$A$11:$ZZ$200,266,FALSE)=0,"",VLOOKUP($A121,parlvotes_lh!$A$11:$ZZ$200,266,FALSE)))</f>
        <v/>
      </c>
      <c r="X121" s="177" t="str">
        <f>IF(ISERROR(VLOOKUP($A121,parlvotes_lh!$A$11:$ZZ$200,286,FALSE))=TRUE,"",IF(VLOOKUP($A121,parlvotes_lh!$A$11:$ZZ$200,286,FALSE)=0,"",VLOOKUP($A121,parlvotes_lh!$A$11:$ZZ$200,286,FALSE)))</f>
        <v/>
      </c>
      <c r="Y121" s="177" t="str">
        <f>IF(ISERROR(VLOOKUP($A121,parlvotes_lh!$A$11:$ZZ$200,306,FALSE))=TRUE,"",IF(VLOOKUP($A121,parlvotes_lh!$A$11:$ZZ$200,306,FALSE)=0,"",VLOOKUP($A121,parlvotes_lh!$A$11:$ZZ$200,306,FALSE)))</f>
        <v/>
      </c>
      <c r="Z121" s="177" t="str">
        <f>IF(ISERROR(VLOOKUP($A121,parlvotes_lh!$A$11:$ZZ$200,326,FALSE))=TRUE,"",IF(VLOOKUP($A121,parlvotes_lh!$A$11:$ZZ$200,326,FALSE)=0,"",VLOOKUP($A121,parlvotes_lh!$A$11:$ZZ$200,326,FALSE)))</f>
        <v/>
      </c>
      <c r="AA121" s="177" t="str">
        <f>IF(ISERROR(VLOOKUP($A121,parlvotes_lh!$A$11:$ZZ$200,346,FALSE))=TRUE,"",IF(VLOOKUP($A121,parlvotes_lh!$A$11:$ZZ$200,346,FALSE)=0,"",VLOOKUP($A121,parlvotes_lh!$A$11:$ZZ$200,346,FALSE)))</f>
        <v/>
      </c>
      <c r="AB121" s="177" t="str">
        <f>IF(ISERROR(VLOOKUP($A121,parlvotes_lh!$A$11:$ZZ$200,366,FALSE))=TRUE,"",IF(VLOOKUP($A121,parlvotes_lh!$A$11:$ZZ$200,366,FALSE)=0,"",VLOOKUP($A121,parlvotes_lh!$A$11:$ZZ$200,366,FALSE)))</f>
        <v/>
      </c>
      <c r="AC121" s="177" t="str">
        <f>IF(ISERROR(VLOOKUP($A121,parlvotes_lh!$A$11:$ZZ$200,386,FALSE))=TRUE,"",IF(VLOOKUP($A121,parlvotes_lh!$A$11:$ZZ$200,386,FALSE)=0,"",VLOOKUP($A121,parlvotes_lh!$A$11:$ZZ$200,386,FALSE)))</f>
        <v/>
      </c>
    </row>
    <row r="122" spans="1:29" ht="13.5" customHeight="1" x14ac:dyDescent="0.25">
      <c r="A122" s="171"/>
      <c r="B122" s="99" t="str">
        <f>IF(A122="","",MID(info_weblinks!$C$3,32,3))</f>
        <v/>
      </c>
      <c r="C122" s="99" t="str">
        <f>IF(info_parties!G122="","",info_parties!G122)</f>
        <v/>
      </c>
      <c r="D122" s="99" t="str">
        <f>IF(info_parties!K122="","",info_parties!K122)</f>
        <v/>
      </c>
      <c r="E122" s="99" t="str">
        <f>IF(info_parties!H122="","",info_parties!H122)</f>
        <v/>
      </c>
      <c r="F122" s="172" t="str">
        <f t="shared" si="4"/>
        <v/>
      </c>
      <c r="G122" s="173" t="str">
        <f t="shared" si="5"/>
        <v/>
      </c>
      <c r="H122" s="174" t="str">
        <f t="shared" si="6"/>
        <v/>
      </c>
      <c r="I122" s="175" t="str">
        <f t="shared" si="7"/>
        <v/>
      </c>
      <c r="J122" s="176" t="str">
        <f>IF(ISERROR(VLOOKUP($A122,parlvotes_lh!$A$11:$ZZ$200,6,FALSE))=TRUE,"",IF(VLOOKUP($A122,parlvotes_lh!$A$11:$ZZ$200,6,FALSE)=0,"",VLOOKUP($A122,parlvotes_lh!$A$11:$ZZ$200,6,FALSE)))</f>
        <v/>
      </c>
      <c r="K122" s="176" t="str">
        <f>IF(ISERROR(VLOOKUP($A122,parlvotes_lh!$A$11:$ZZ$200,26,FALSE))=TRUE,"",IF(VLOOKUP($A122,parlvotes_lh!$A$11:$ZZ$200,26,FALSE)=0,"",VLOOKUP($A122,parlvotes_lh!$A$11:$ZZ$200,26,FALSE)))</f>
        <v/>
      </c>
      <c r="L122" s="176" t="str">
        <f>IF(ISERROR(VLOOKUP($A122,parlvotes_lh!$A$11:$ZZ$200,46,FALSE))=TRUE,"",IF(VLOOKUP($A122,parlvotes_lh!$A$11:$ZZ$200,46,FALSE)=0,"",VLOOKUP($A122,parlvotes_lh!$A$11:$ZZ$200,46,FALSE)))</f>
        <v/>
      </c>
      <c r="M122" s="176" t="str">
        <f>IF(ISERROR(VLOOKUP($A122,parlvotes_lh!$A$11:$ZZ$200,66,FALSE))=TRUE,"",IF(VLOOKUP($A122,parlvotes_lh!$A$11:$ZZ$200,66,FALSE)=0,"",VLOOKUP($A122,parlvotes_lh!$A$11:$ZZ$200,66,FALSE)))</f>
        <v/>
      </c>
      <c r="N122" s="176" t="str">
        <f>IF(ISERROR(VLOOKUP($A122,parlvotes_lh!$A$11:$ZZ$200,86,FALSE))=TRUE,"",IF(VLOOKUP($A122,parlvotes_lh!$A$11:$ZZ$200,86,FALSE)=0,"",VLOOKUP($A122,parlvotes_lh!$A$11:$ZZ$200,86,FALSE)))</f>
        <v/>
      </c>
      <c r="O122" s="176" t="str">
        <f>IF(ISERROR(VLOOKUP($A122,parlvotes_lh!$A$11:$ZZ$200,106,FALSE))=TRUE,"",IF(VLOOKUP($A122,parlvotes_lh!$A$11:$ZZ$200,106,FALSE)=0,"",VLOOKUP($A122,parlvotes_lh!$A$11:$ZZ$200,106,FALSE)))</f>
        <v/>
      </c>
      <c r="P122" s="176" t="str">
        <f>IF(ISERROR(VLOOKUP($A122,parlvotes_lh!$A$11:$ZZ$200,126,FALSE))=TRUE,"",IF(VLOOKUP($A122,parlvotes_lh!$A$11:$ZZ$200,126,FALSE)=0,"",VLOOKUP($A122,parlvotes_lh!$A$11:$ZZ$200,126,FALSE)))</f>
        <v/>
      </c>
      <c r="Q122" s="177" t="str">
        <f>IF(ISERROR(VLOOKUP($A122,parlvotes_lh!$A$11:$ZZ$200,146,FALSE))=TRUE,"",IF(VLOOKUP($A122,parlvotes_lh!$A$11:$ZZ$200,146,FALSE)=0,"",VLOOKUP($A122,parlvotes_lh!$A$11:$ZZ$200,146,FALSE)))</f>
        <v/>
      </c>
      <c r="R122" s="177" t="str">
        <f>IF(ISERROR(VLOOKUP($A122,parlvotes_lh!$A$11:$ZZ$200,166,FALSE))=TRUE,"",IF(VLOOKUP($A122,parlvotes_lh!$A$11:$ZZ$200,166,FALSE)=0,"",VLOOKUP($A122,parlvotes_lh!$A$11:$ZZ$200,166,FALSE)))</f>
        <v/>
      </c>
      <c r="S122" s="177" t="str">
        <f>IF(ISERROR(VLOOKUP($A122,parlvotes_lh!$A$11:$ZZ$200,186,FALSE))=TRUE,"",IF(VLOOKUP($A122,parlvotes_lh!$A$11:$ZZ$200,186,FALSE)=0,"",VLOOKUP($A122,parlvotes_lh!$A$11:$ZZ$200,186,FALSE)))</f>
        <v/>
      </c>
      <c r="T122" s="177" t="str">
        <f>IF(ISERROR(VLOOKUP($A122,parlvotes_lh!$A$11:$ZZ$200,206,FALSE))=TRUE,"",IF(VLOOKUP($A122,parlvotes_lh!$A$11:$ZZ$200,206,FALSE)=0,"",VLOOKUP($A122,parlvotes_lh!$A$11:$ZZ$200,206,FALSE)))</f>
        <v/>
      </c>
      <c r="U122" s="177" t="str">
        <f>IF(ISERROR(VLOOKUP($A122,parlvotes_lh!$A$11:$ZZ$200,226,FALSE))=TRUE,"",IF(VLOOKUP($A122,parlvotes_lh!$A$11:$ZZ$200,226,FALSE)=0,"",VLOOKUP($A122,parlvotes_lh!$A$11:$ZZ$200,226,FALSE)))</f>
        <v/>
      </c>
      <c r="V122" s="177" t="str">
        <f>IF(ISERROR(VLOOKUP($A122,parlvotes_lh!$A$11:$ZZ$200,246,FALSE))=TRUE,"",IF(VLOOKUP($A122,parlvotes_lh!$A$11:$ZZ$200,246,FALSE)=0,"",VLOOKUP($A122,parlvotes_lh!$A$11:$ZZ$200,246,FALSE)))</f>
        <v/>
      </c>
      <c r="W122" s="177" t="str">
        <f>IF(ISERROR(VLOOKUP($A122,parlvotes_lh!$A$11:$ZZ$200,266,FALSE))=TRUE,"",IF(VLOOKUP($A122,parlvotes_lh!$A$11:$ZZ$200,266,FALSE)=0,"",VLOOKUP($A122,parlvotes_lh!$A$11:$ZZ$200,266,FALSE)))</f>
        <v/>
      </c>
      <c r="X122" s="177" t="str">
        <f>IF(ISERROR(VLOOKUP($A122,parlvotes_lh!$A$11:$ZZ$200,286,FALSE))=TRUE,"",IF(VLOOKUP($A122,parlvotes_lh!$A$11:$ZZ$200,286,FALSE)=0,"",VLOOKUP($A122,parlvotes_lh!$A$11:$ZZ$200,286,FALSE)))</f>
        <v/>
      </c>
      <c r="Y122" s="177" t="str">
        <f>IF(ISERROR(VLOOKUP($A122,parlvotes_lh!$A$11:$ZZ$200,306,FALSE))=TRUE,"",IF(VLOOKUP($A122,parlvotes_lh!$A$11:$ZZ$200,306,FALSE)=0,"",VLOOKUP($A122,parlvotes_lh!$A$11:$ZZ$200,306,FALSE)))</f>
        <v/>
      </c>
      <c r="Z122" s="177" t="str">
        <f>IF(ISERROR(VLOOKUP($A122,parlvotes_lh!$A$11:$ZZ$200,326,FALSE))=TRUE,"",IF(VLOOKUP($A122,parlvotes_lh!$A$11:$ZZ$200,326,FALSE)=0,"",VLOOKUP($A122,parlvotes_lh!$A$11:$ZZ$200,326,FALSE)))</f>
        <v/>
      </c>
      <c r="AA122" s="177" t="str">
        <f>IF(ISERROR(VLOOKUP($A122,parlvotes_lh!$A$11:$ZZ$200,346,FALSE))=TRUE,"",IF(VLOOKUP($A122,parlvotes_lh!$A$11:$ZZ$200,346,FALSE)=0,"",VLOOKUP($A122,parlvotes_lh!$A$11:$ZZ$200,346,FALSE)))</f>
        <v/>
      </c>
      <c r="AB122" s="177" t="str">
        <f>IF(ISERROR(VLOOKUP($A122,parlvotes_lh!$A$11:$ZZ$200,366,FALSE))=TRUE,"",IF(VLOOKUP($A122,parlvotes_lh!$A$11:$ZZ$200,366,FALSE)=0,"",VLOOKUP($A122,parlvotes_lh!$A$11:$ZZ$200,366,FALSE)))</f>
        <v/>
      </c>
      <c r="AC122" s="177" t="str">
        <f>IF(ISERROR(VLOOKUP($A122,parlvotes_lh!$A$11:$ZZ$200,386,FALSE))=TRUE,"",IF(VLOOKUP($A122,parlvotes_lh!$A$11:$ZZ$200,386,FALSE)=0,"",VLOOKUP($A122,parlvotes_lh!$A$11:$ZZ$200,386,FALSE)))</f>
        <v/>
      </c>
    </row>
    <row r="123" spans="1:29" ht="13.5" customHeight="1" x14ac:dyDescent="0.25">
      <c r="A123" s="171"/>
      <c r="B123" s="99" t="str">
        <f>IF(A123="","",MID(info_weblinks!$C$3,32,3))</f>
        <v/>
      </c>
      <c r="C123" s="99" t="str">
        <f>IF(info_parties!G123="","",info_parties!G123)</f>
        <v/>
      </c>
      <c r="D123" s="99" t="str">
        <f>IF(info_parties!K123="","",info_parties!K123)</f>
        <v/>
      </c>
      <c r="E123" s="99" t="str">
        <f>IF(info_parties!H123="","",info_parties!H123)</f>
        <v/>
      </c>
      <c r="F123" s="172" t="str">
        <f t="shared" si="4"/>
        <v/>
      </c>
      <c r="G123" s="173" t="str">
        <f t="shared" si="5"/>
        <v/>
      </c>
      <c r="H123" s="174" t="str">
        <f t="shared" si="6"/>
        <v/>
      </c>
      <c r="I123" s="175" t="str">
        <f t="shared" si="7"/>
        <v/>
      </c>
      <c r="J123" s="176" t="str">
        <f>IF(ISERROR(VLOOKUP($A123,parlvotes_lh!$A$11:$ZZ$200,6,FALSE))=TRUE,"",IF(VLOOKUP($A123,parlvotes_lh!$A$11:$ZZ$200,6,FALSE)=0,"",VLOOKUP($A123,parlvotes_lh!$A$11:$ZZ$200,6,FALSE)))</f>
        <v/>
      </c>
      <c r="K123" s="176" t="str">
        <f>IF(ISERROR(VLOOKUP($A123,parlvotes_lh!$A$11:$ZZ$200,26,FALSE))=TRUE,"",IF(VLOOKUP($A123,parlvotes_lh!$A$11:$ZZ$200,26,FALSE)=0,"",VLOOKUP($A123,parlvotes_lh!$A$11:$ZZ$200,26,FALSE)))</f>
        <v/>
      </c>
      <c r="L123" s="176" t="str">
        <f>IF(ISERROR(VLOOKUP($A123,parlvotes_lh!$A$11:$ZZ$200,46,FALSE))=TRUE,"",IF(VLOOKUP($A123,parlvotes_lh!$A$11:$ZZ$200,46,FALSE)=0,"",VLOOKUP($A123,parlvotes_lh!$A$11:$ZZ$200,46,FALSE)))</f>
        <v/>
      </c>
      <c r="M123" s="176" t="str">
        <f>IF(ISERROR(VLOOKUP($A123,parlvotes_lh!$A$11:$ZZ$200,66,FALSE))=TRUE,"",IF(VLOOKUP($A123,parlvotes_lh!$A$11:$ZZ$200,66,FALSE)=0,"",VLOOKUP($A123,parlvotes_lh!$A$11:$ZZ$200,66,FALSE)))</f>
        <v/>
      </c>
      <c r="N123" s="176" t="str">
        <f>IF(ISERROR(VLOOKUP($A123,parlvotes_lh!$A$11:$ZZ$200,86,FALSE))=TRUE,"",IF(VLOOKUP($A123,parlvotes_lh!$A$11:$ZZ$200,86,FALSE)=0,"",VLOOKUP($A123,parlvotes_lh!$A$11:$ZZ$200,86,FALSE)))</f>
        <v/>
      </c>
      <c r="O123" s="176" t="str">
        <f>IF(ISERROR(VLOOKUP($A123,parlvotes_lh!$A$11:$ZZ$200,106,FALSE))=TRUE,"",IF(VLOOKUP($A123,parlvotes_lh!$A$11:$ZZ$200,106,FALSE)=0,"",VLOOKUP($A123,parlvotes_lh!$A$11:$ZZ$200,106,FALSE)))</f>
        <v/>
      </c>
      <c r="P123" s="176" t="str">
        <f>IF(ISERROR(VLOOKUP($A123,parlvotes_lh!$A$11:$ZZ$200,126,FALSE))=TRUE,"",IF(VLOOKUP($A123,parlvotes_lh!$A$11:$ZZ$200,126,FALSE)=0,"",VLOOKUP($A123,parlvotes_lh!$A$11:$ZZ$200,126,FALSE)))</f>
        <v/>
      </c>
      <c r="Q123" s="177" t="str">
        <f>IF(ISERROR(VLOOKUP($A123,parlvotes_lh!$A$11:$ZZ$200,146,FALSE))=TRUE,"",IF(VLOOKUP($A123,parlvotes_lh!$A$11:$ZZ$200,146,FALSE)=0,"",VLOOKUP($A123,parlvotes_lh!$A$11:$ZZ$200,146,FALSE)))</f>
        <v/>
      </c>
      <c r="R123" s="177" t="str">
        <f>IF(ISERROR(VLOOKUP($A123,parlvotes_lh!$A$11:$ZZ$200,166,FALSE))=TRUE,"",IF(VLOOKUP($A123,parlvotes_lh!$A$11:$ZZ$200,166,FALSE)=0,"",VLOOKUP($A123,parlvotes_lh!$A$11:$ZZ$200,166,FALSE)))</f>
        <v/>
      </c>
      <c r="S123" s="177" t="str">
        <f>IF(ISERROR(VLOOKUP($A123,parlvotes_lh!$A$11:$ZZ$200,186,FALSE))=TRUE,"",IF(VLOOKUP($A123,parlvotes_lh!$A$11:$ZZ$200,186,FALSE)=0,"",VLOOKUP($A123,parlvotes_lh!$A$11:$ZZ$200,186,FALSE)))</f>
        <v/>
      </c>
      <c r="T123" s="177" t="str">
        <f>IF(ISERROR(VLOOKUP($A123,parlvotes_lh!$A$11:$ZZ$200,206,FALSE))=TRUE,"",IF(VLOOKUP($A123,parlvotes_lh!$A$11:$ZZ$200,206,FALSE)=0,"",VLOOKUP($A123,parlvotes_lh!$A$11:$ZZ$200,206,FALSE)))</f>
        <v/>
      </c>
      <c r="U123" s="177" t="str">
        <f>IF(ISERROR(VLOOKUP($A123,parlvotes_lh!$A$11:$ZZ$200,226,FALSE))=TRUE,"",IF(VLOOKUP($A123,parlvotes_lh!$A$11:$ZZ$200,226,FALSE)=0,"",VLOOKUP($A123,parlvotes_lh!$A$11:$ZZ$200,226,FALSE)))</f>
        <v/>
      </c>
      <c r="V123" s="177" t="str">
        <f>IF(ISERROR(VLOOKUP($A123,parlvotes_lh!$A$11:$ZZ$200,246,FALSE))=TRUE,"",IF(VLOOKUP($A123,parlvotes_lh!$A$11:$ZZ$200,246,FALSE)=0,"",VLOOKUP($A123,parlvotes_lh!$A$11:$ZZ$200,246,FALSE)))</f>
        <v/>
      </c>
      <c r="W123" s="177" t="str">
        <f>IF(ISERROR(VLOOKUP($A123,parlvotes_lh!$A$11:$ZZ$200,266,FALSE))=TRUE,"",IF(VLOOKUP($A123,parlvotes_lh!$A$11:$ZZ$200,266,FALSE)=0,"",VLOOKUP($A123,parlvotes_lh!$A$11:$ZZ$200,266,FALSE)))</f>
        <v/>
      </c>
      <c r="X123" s="177" t="str">
        <f>IF(ISERROR(VLOOKUP($A123,parlvotes_lh!$A$11:$ZZ$200,286,FALSE))=TRUE,"",IF(VLOOKUP($A123,parlvotes_lh!$A$11:$ZZ$200,286,FALSE)=0,"",VLOOKUP($A123,parlvotes_lh!$A$11:$ZZ$200,286,FALSE)))</f>
        <v/>
      </c>
      <c r="Y123" s="177" t="str">
        <f>IF(ISERROR(VLOOKUP($A123,parlvotes_lh!$A$11:$ZZ$200,306,FALSE))=TRUE,"",IF(VLOOKUP($A123,parlvotes_lh!$A$11:$ZZ$200,306,FALSE)=0,"",VLOOKUP($A123,parlvotes_lh!$A$11:$ZZ$200,306,FALSE)))</f>
        <v/>
      </c>
      <c r="Z123" s="177" t="str">
        <f>IF(ISERROR(VLOOKUP($A123,parlvotes_lh!$A$11:$ZZ$200,326,FALSE))=TRUE,"",IF(VLOOKUP($A123,parlvotes_lh!$A$11:$ZZ$200,326,FALSE)=0,"",VLOOKUP($A123,parlvotes_lh!$A$11:$ZZ$200,326,FALSE)))</f>
        <v/>
      </c>
      <c r="AA123" s="177" t="str">
        <f>IF(ISERROR(VLOOKUP($A123,parlvotes_lh!$A$11:$ZZ$200,346,FALSE))=TRUE,"",IF(VLOOKUP($A123,parlvotes_lh!$A$11:$ZZ$200,346,FALSE)=0,"",VLOOKUP($A123,parlvotes_lh!$A$11:$ZZ$200,346,FALSE)))</f>
        <v/>
      </c>
      <c r="AB123" s="177" t="str">
        <f>IF(ISERROR(VLOOKUP($A123,parlvotes_lh!$A$11:$ZZ$200,366,FALSE))=TRUE,"",IF(VLOOKUP($A123,parlvotes_lh!$A$11:$ZZ$200,366,FALSE)=0,"",VLOOKUP($A123,parlvotes_lh!$A$11:$ZZ$200,366,FALSE)))</f>
        <v/>
      </c>
      <c r="AC123" s="177" t="str">
        <f>IF(ISERROR(VLOOKUP($A123,parlvotes_lh!$A$11:$ZZ$200,386,FALSE))=TRUE,"",IF(VLOOKUP($A123,parlvotes_lh!$A$11:$ZZ$200,386,FALSE)=0,"",VLOOKUP($A123,parlvotes_lh!$A$11:$ZZ$200,386,FALSE)))</f>
        <v/>
      </c>
    </row>
    <row r="124" spans="1:29" ht="13.5" customHeight="1" x14ac:dyDescent="0.25">
      <c r="A124" s="171"/>
      <c r="B124" s="99" t="str">
        <f>IF(A124="","",MID(info_weblinks!$C$3,32,3))</f>
        <v/>
      </c>
      <c r="C124" s="99" t="str">
        <f>IF(info_parties!G124="","",info_parties!G124)</f>
        <v/>
      </c>
      <c r="D124" s="99" t="str">
        <f>IF(info_parties!K124="","",info_parties!K124)</f>
        <v/>
      </c>
      <c r="E124" s="99" t="str">
        <f>IF(info_parties!H124="","",info_parties!H124)</f>
        <v/>
      </c>
      <c r="F124" s="172" t="str">
        <f t="shared" si="4"/>
        <v/>
      </c>
      <c r="G124" s="173" t="str">
        <f t="shared" si="5"/>
        <v/>
      </c>
      <c r="H124" s="174" t="str">
        <f t="shared" si="6"/>
        <v/>
      </c>
      <c r="I124" s="175" t="str">
        <f t="shared" si="7"/>
        <v/>
      </c>
      <c r="J124" s="176" t="str">
        <f>IF(ISERROR(VLOOKUP($A124,parlvotes_lh!$A$11:$ZZ$200,6,FALSE))=TRUE,"",IF(VLOOKUP($A124,parlvotes_lh!$A$11:$ZZ$200,6,FALSE)=0,"",VLOOKUP($A124,parlvotes_lh!$A$11:$ZZ$200,6,FALSE)))</f>
        <v/>
      </c>
      <c r="K124" s="176" t="str">
        <f>IF(ISERROR(VLOOKUP($A124,parlvotes_lh!$A$11:$ZZ$200,26,FALSE))=TRUE,"",IF(VLOOKUP($A124,parlvotes_lh!$A$11:$ZZ$200,26,FALSE)=0,"",VLOOKUP($A124,parlvotes_lh!$A$11:$ZZ$200,26,FALSE)))</f>
        <v/>
      </c>
      <c r="L124" s="176" t="str">
        <f>IF(ISERROR(VLOOKUP($A124,parlvotes_lh!$A$11:$ZZ$200,46,FALSE))=TRUE,"",IF(VLOOKUP($A124,parlvotes_lh!$A$11:$ZZ$200,46,FALSE)=0,"",VLOOKUP($A124,parlvotes_lh!$A$11:$ZZ$200,46,FALSE)))</f>
        <v/>
      </c>
      <c r="M124" s="176" t="str">
        <f>IF(ISERROR(VLOOKUP($A124,parlvotes_lh!$A$11:$ZZ$200,66,FALSE))=TRUE,"",IF(VLOOKUP($A124,parlvotes_lh!$A$11:$ZZ$200,66,FALSE)=0,"",VLOOKUP($A124,parlvotes_lh!$A$11:$ZZ$200,66,FALSE)))</f>
        <v/>
      </c>
      <c r="N124" s="176" t="str">
        <f>IF(ISERROR(VLOOKUP($A124,parlvotes_lh!$A$11:$ZZ$200,86,FALSE))=TRUE,"",IF(VLOOKUP($A124,parlvotes_lh!$A$11:$ZZ$200,86,FALSE)=0,"",VLOOKUP($A124,parlvotes_lh!$A$11:$ZZ$200,86,FALSE)))</f>
        <v/>
      </c>
      <c r="O124" s="176" t="str">
        <f>IF(ISERROR(VLOOKUP($A124,parlvotes_lh!$A$11:$ZZ$200,106,FALSE))=TRUE,"",IF(VLOOKUP($A124,parlvotes_lh!$A$11:$ZZ$200,106,FALSE)=0,"",VLOOKUP($A124,parlvotes_lh!$A$11:$ZZ$200,106,FALSE)))</f>
        <v/>
      </c>
      <c r="P124" s="176" t="str">
        <f>IF(ISERROR(VLOOKUP($A124,parlvotes_lh!$A$11:$ZZ$200,126,FALSE))=TRUE,"",IF(VLOOKUP($A124,parlvotes_lh!$A$11:$ZZ$200,126,FALSE)=0,"",VLOOKUP($A124,parlvotes_lh!$A$11:$ZZ$200,126,FALSE)))</f>
        <v/>
      </c>
      <c r="Q124" s="177" t="str">
        <f>IF(ISERROR(VLOOKUP($A124,parlvotes_lh!$A$11:$ZZ$200,146,FALSE))=TRUE,"",IF(VLOOKUP($A124,parlvotes_lh!$A$11:$ZZ$200,146,FALSE)=0,"",VLOOKUP($A124,parlvotes_lh!$A$11:$ZZ$200,146,FALSE)))</f>
        <v/>
      </c>
      <c r="R124" s="177" t="str">
        <f>IF(ISERROR(VLOOKUP($A124,parlvotes_lh!$A$11:$ZZ$200,166,FALSE))=TRUE,"",IF(VLOOKUP($A124,parlvotes_lh!$A$11:$ZZ$200,166,FALSE)=0,"",VLOOKUP($A124,parlvotes_lh!$A$11:$ZZ$200,166,FALSE)))</f>
        <v/>
      </c>
      <c r="S124" s="177" t="str">
        <f>IF(ISERROR(VLOOKUP($A124,parlvotes_lh!$A$11:$ZZ$200,186,FALSE))=TRUE,"",IF(VLOOKUP($A124,parlvotes_lh!$A$11:$ZZ$200,186,FALSE)=0,"",VLOOKUP($A124,parlvotes_lh!$A$11:$ZZ$200,186,FALSE)))</f>
        <v/>
      </c>
      <c r="T124" s="177" t="str">
        <f>IF(ISERROR(VLOOKUP($A124,parlvotes_lh!$A$11:$ZZ$200,206,FALSE))=TRUE,"",IF(VLOOKUP($A124,parlvotes_lh!$A$11:$ZZ$200,206,FALSE)=0,"",VLOOKUP($A124,parlvotes_lh!$A$11:$ZZ$200,206,FALSE)))</f>
        <v/>
      </c>
      <c r="U124" s="177" t="str">
        <f>IF(ISERROR(VLOOKUP($A124,parlvotes_lh!$A$11:$ZZ$200,226,FALSE))=TRUE,"",IF(VLOOKUP($A124,parlvotes_lh!$A$11:$ZZ$200,226,FALSE)=0,"",VLOOKUP($A124,parlvotes_lh!$A$11:$ZZ$200,226,FALSE)))</f>
        <v/>
      </c>
      <c r="V124" s="177" t="str">
        <f>IF(ISERROR(VLOOKUP($A124,parlvotes_lh!$A$11:$ZZ$200,246,FALSE))=TRUE,"",IF(VLOOKUP($A124,parlvotes_lh!$A$11:$ZZ$200,246,FALSE)=0,"",VLOOKUP($A124,parlvotes_lh!$A$11:$ZZ$200,246,FALSE)))</f>
        <v/>
      </c>
      <c r="W124" s="177" t="str">
        <f>IF(ISERROR(VLOOKUP($A124,parlvotes_lh!$A$11:$ZZ$200,266,FALSE))=TRUE,"",IF(VLOOKUP($A124,parlvotes_lh!$A$11:$ZZ$200,266,FALSE)=0,"",VLOOKUP($A124,parlvotes_lh!$A$11:$ZZ$200,266,FALSE)))</f>
        <v/>
      </c>
      <c r="X124" s="177" t="str">
        <f>IF(ISERROR(VLOOKUP($A124,parlvotes_lh!$A$11:$ZZ$200,286,FALSE))=TRUE,"",IF(VLOOKUP($A124,parlvotes_lh!$A$11:$ZZ$200,286,FALSE)=0,"",VLOOKUP($A124,parlvotes_lh!$A$11:$ZZ$200,286,FALSE)))</f>
        <v/>
      </c>
      <c r="Y124" s="177" t="str">
        <f>IF(ISERROR(VLOOKUP($A124,parlvotes_lh!$A$11:$ZZ$200,306,FALSE))=TRUE,"",IF(VLOOKUP($A124,parlvotes_lh!$A$11:$ZZ$200,306,FALSE)=0,"",VLOOKUP($A124,parlvotes_lh!$A$11:$ZZ$200,306,FALSE)))</f>
        <v/>
      </c>
      <c r="Z124" s="177" t="str">
        <f>IF(ISERROR(VLOOKUP($A124,parlvotes_lh!$A$11:$ZZ$200,326,FALSE))=TRUE,"",IF(VLOOKUP($A124,parlvotes_lh!$A$11:$ZZ$200,326,FALSE)=0,"",VLOOKUP($A124,parlvotes_lh!$A$11:$ZZ$200,326,FALSE)))</f>
        <v/>
      </c>
      <c r="AA124" s="177" t="str">
        <f>IF(ISERROR(VLOOKUP($A124,parlvotes_lh!$A$11:$ZZ$200,346,FALSE))=TRUE,"",IF(VLOOKUP($A124,parlvotes_lh!$A$11:$ZZ$200,346,FALSE)=0,"",VLOOKUP($A124,parlvotes_lh!$A$11:$ZZ$200,346,FALSE)))</f>
        <v/>
      </c>
      <c r="AB124" s="177" t="str">
        <f>IF(ISERROR(VLOOKUP($A124,parlvotes_lh!$A$11:$ZZ$200,366,FALSE))=TRUE,"",IF(VLOOKUP($A124,parlvotes_lh!$A$11:$ZZ$200,366,FALSE)=0,"",VLOOKUP($A124,parlvotes_lh!$A$11:$ZZ$200,366,FALSE)))</f>
        <v/>
      </c>
      <c r="AC124" s="177" t="str">
        <f>IF(ISERROR(VLOOKUP($A124,parlvotes_lh!$A$11:$ZZ$200,386,FALSE))=TRUE,"",IF(VLOOKUP($A124,parlvotes_lh!$A$11:$ZZ$200,386,FALSE)=0,"",VLOOKUP($A124,parlvotes_lh!$A$11:$ZZ$200,386,FALSE)))</f>
        <v/>
      </c>
    </row>
    <row r="125" spans="1:29" ht="13.5" customHeight="1" x14ac:dyDescent="0.25">
      <c r="A125" s="171"/>
      <c r="B125" s="99" t="str">
        <f>IF(A125="","",MID(info_weblinks!$C$3,32,3))</f>
        <v/>
      </c>
      <c r="C125" s="99" t="str">
        <f>IF(info_parties!G125="","",info_parties!G125)</f>
        <v/>
      </c>
      <c r="D125" s="99" t="str">
        <f>IF(info_parties!K125="","",info_parties!K125)</f>
        <v/>
      </c>
      <c r="E125" s="99" t="str">
        <f>IF(info_parties!H125="","",info_parties!H125)</f>
        <v/>
      </c>
      <c r="F125" s="172" t="str">
        <f t="shared" si="4"/>
        <v/>
      </c>
      <c r="G125" s="173" t="str">
        <f t="shared" si="5"/>
        <v/>
      </c>
      <c r="H125" s="174" t="str">
        <f t="shared" si="6"/>
        <v/>
      </c>
      <c r="I125" s="175" t="str">
        <f t="shared" si="7"/>
        <v/>
      </c>
      <c r="J125" s="176" t="str">
        <f>IF(ISERROR(VLOOKUP($A125,parlvotes_lh!$A$11:$ZZ$200,6,FALSE))=TRUE,"",IF(VLOOKUP($A125,parlvotes_lh!$A$11:$ZZ$200,6,FALSE)=0,"",VLOOKUP($A125,parlvotes_lh!$A$11:$ZZ$200,6,FALSE)))</f>
        <v/>
      </c>
      <c r="K125" s="176" t="str">
        <f>IF(ISERROR(VLOOKUP($A125,parlvotes_lh!$A$11:$ZZ$200,26,FALSE))=TRUE,"",IF(VLOOKUP($A125,parlvotes_lh!$A$11:$ZZ$200,26,FALSE)=0,"",VLOOKUP($A125,parlvotes_lh!$A$11:$ZZ$200,26,FALSE)))</f>
        <v/>
      </c>
      <c r="L125" s="176" t="str">
        <f>IF(ISERROR(VLOOKUP($A125,parlvotes_lh!$A$11:$ZZ$200,46,FALSE))=TRUE,"",IF(VLOOKUP($A125,parlvotes_lh!$A$11:$ZZ$200,46,FALSE)=0,"",VLOOKUP($A125,parlvotes_lh!$A$11:$ZZ$200,46,FALSE)))</f>
        <v/>
      </c>
      <c r="M125" s="176" t="str">
        <f>IF(ISERROR(VLOOKUP($A125,parlvotes_lh!$A$11:$ZZ$200,66,FALSE))=TRUE,"",IF(VLOOKUP($A125,parlvotes_lh!$A$11:$ZZ$200,66,FALSE)=0,"",VLOOKUP($A125,parlvotes_lh!$A$11:$ZZ$200,66,FALSE)))</f>
        <v/>
      </c>
      <c r="N125" s="176" t="str">
        <f>IF(ISERROR(VLOOKUP($A125,parlvotes_lh!$A$11:$ZZ$200,86,FALSE))=TRUE,"",IF(VLOOKUP($A125,parlvotes_lh!$A$11:$ZZ$200,86,FALSE)=0,"",VLOOKUP($A125,parlvotes_lh!$A$11:$ZZ$200,86,FALSE)))</f>
        <v/>
      </c>
      <c r="O125" s="176" t="str">
        <f>IF(ISERROR(VLOOKUP($A125,parlvotes_lh!$A$11:$ZZ$200,106,FALSE))=TRUE,"",IF(VLOOKUP($A125,parlvotes_lh!$A$11:$ZZ$200,106,FALSE)=0,"",VLOOKUP($A125,parlvotes_lh!$A$11:$ZZ$200,106,FALSE)))</f>
        <v/>
      </c>
      <c r="P125" s="176" t="str">
        <f>IF(ISERROR(VLOOKUP($A125,parlvotes_lh!$A$11:$ZZ$200,126,FALSE))=TRUE,"",IF(VLOOKUP($A125,parlvotes_lh!$A$11:$ZZ$200,126,FALSE)=0,"",VLOOKUP($A125,parlvotes_lh!$A$11:$ZZ$200,126,FALSE)))</f>
        <v/>
      </c>
      <c r="Q125" s="177" t="str">
        <f>IF(ISERROR(VLOOKUP($A125,parlvotes_lh!$A$11:$ZZ$200,146,FALSE))=TRUE,"",IF(VLOOKUP($A125,parlvotes_lh!$A$11:$ZZ$200,146,FALSE)=0,"",VLOOKUP($A125,parlvotes_lh!$A$11:$ZZ$200,146,FALSE)))</f>
        <v/>
      </c>
      <c r="R125" s="177" t="str">
        <f>IF(ISERROR(VLOOKUP($A125,parlvotes_lh!$A$11:$ZZ$200,166,FALSE))=TRUE,"",IF(VLOOKUP($A125,parlvotes_lh!$A$11:$ZZ$200,166,FALSE)=0,"",VLOOKUP($A125,parlvotes_lh!$A$11:$ZZ$200,166,FALSE)))</f>
        <v/>
      </c>
      <c r="S125" s="177" t="str">
        <f>IF(ISERROR(VLOOKUP($A125,parlvotes_lh!$A$11:$ZZ$200,186,FALSE))=TRUE,"",IF(VLOOKUP($A125,parlvotes_lh!$A$11:$ZZ$200,186,FALSE)=0,"",VLOOKUP($A125,parlvotes_lh!$A$11:$ZZ$200,186,FALSE)))</f>
        <v/>
      </c>
      <c r="T125" s="177" t="str">
        <f>IF(ISERROR(VLOOKUP($A125,parlvotes_lh!$A$11:$ZZ$200,206,FALSE))=TRUE,"",IF(VLOOKUP($A125,parlvotes_lh!$A$11:$ZZ$200,206,FALSE)=0,"",VLOOKUP($A125,parlvotes_lh!$A$11:$ZZ$200,206,FALSE)))</f>
        <v/>
      </c>
      <c r="U125" s="177" t="str">
        <f>IF(ISERROR(VLOOKUP($A125,parlvotes_lh!$A$11:$ZZ$200,226,FALSE))=TRUE,"",IF(VLOOKUP($A125,parlvotes_lh!$A$11:$ZZ$200,226,FALSE)=0,"",VLOOKUP($A125,parlvotes_lh!$A$11:$ZZ$200,226,FALSE)))</f>
        <v/>
      </c>
      <c r="V125" s="177" t="str">
        <f>IF(ISERROR(VLOOKUP($A125,parlvotes_lh!$A$11:$ZZ$200,246,FALSE))=TRUE,"",IF(VLOOKUP($A125,parlvotes_lh!$A$11:$ZZ$200,246,FALSE)=0,"",VLOOKUP($A125,parlvotes_lh!$A$11:$ZZ$200,246,FALSE)))</f>
        <v/>
      </c>
      <c r="W125" s="177" t="str">
        <f>IF(ISERROR(VLOOKUP($A125,parlvotes_lh!$A$11:$ZZ$200,266,FALSE))=TRUE,"",IF(VLOOKUP($A125,parlvotes_lh!$A$11:$ZZ$200,266,FALSE)=0,"",VLOOKUP($A125,parlvotes_lh!$A$11:$ZZ$200,266,FALSE)))</f>
        <v/>
      </c>
      <c r="X125" s="177" t="str">
        <f>IF(ISERROR(VLOOKUP($A125,parlvotes_lh!$A$11:$ZZ$200,286,FALSE))=TRUE,"",IF(VLOOKUP($A125,parlvotes_lh!$A$11:$ZZ$200,286,FALSE)=0,"",VLOOKUP($A125,parlvotes_lh!$A$11:$ZZ$200,286,FALSE)))</f>
        <v/>
      </c>
      <c r="Y125" s="177" t="str">
        <f>IF(ISERROR(VLOOKUP($A125,parlvotes_lh!$A$11:$ZZ$200,306,FALSE))=TRUE,"",IF(VLOOKUP($A125,parlvotes_lh!$A$11:$ZZ$200,306,FALSE)=0,"",VLOOKUP($A125,parlvotes_lh!$A$11:$ZZ$200,306,FALSE)))</f>
        <v/>
      </c>
      <c r="Z125" s="177" t="str">
        <f>IF(ISERROR(VLOOKUP($A125,parlvotes_lh!$A$11:$ZZ$200,326,FALSE))=TRUE,"",IF(VLOOKUP($A125,parlvotes_lh!$A$11:$ZZ$200,326,FALSE)=0,"",VLOOKUP($A125,parlvotes_lh!$A$11:$ZZ$200,326,FALSE)))</f>
        <v/>
      </c>
      <c r="AA125" s="177" t="str">
        <f>IF(ISERROR(VLOOKUP($A125,parlvotes_lh!$A$11:$ZZ$200,346,FALSE))=TRUE,"",IF(VLOOKUP($A125,parlvotes_lh!$A$11:$ZZ$200,346,FALSE)=0,"",VLOOKUP($A125,parlvotes_lh!$A$11:$ZZ$200,346,FALSE)))</f>
        <v/>
      </c>
      <c r="AB125" s="177" t="str">
        <f>IF(ISERROR(VLOOKUP($A125,parlvotes_lh!$A$11:$ZZ$200,366,FALSE))=TRUE,"",IF(VLOOKUP($A125,parlvotes_lh!$A$11:$ZZ$200,366,FALSE)=0,"",VLOOKUP($A125,parlvotes_lh!$A$11:$ZZ$200,366,FALSE)))</f>
        <v/>
      </c>
      <c r="AC125" s="177" t="str">
        <f>IF(ISERROR(VLOOKUP($A125,parlvotes_lh!$A$11:$ZZ$200,386,FALSE))=TRUE,"",IF(VLOOKUP($A125,parlvotes_lh!$A$11:$ZZ$200,386,FALSE)=0,"",VLOOKUP($A125,parlvotes_lh!$A$11:$ZZ$200,386,FALSE)))</f>
        <v/>
      </c>
    </row>
    <row r="126" spans="1:29" ht="13.5" customHeight="1" x14ac:dyDescent="0.25">
      <c r="A126" s="171"/>
      <c r="B126" s="99" t="str">
        <f>IF(A126="","",MID(info_weblinks!$C$3,32,3))</f>
        <v/>
      </c>
      <c r="C126" s="99" t="str">
        <f>IF(info_parties!G126="","",info_parties!G126)</f>
        <v/>
      </c>
      <c r="D126" s="99" t="str">
        <f>IF(info_parties!K126="","",info_parties!K126)</f>
        <v/>
      </c>
      <c r="E126" s="99" t="str">
        <f>IF(info_parties!H126="","",info_parties!H126)</f>
        <v/>
      </c>
      <c r="F126" s="172" t="str">
        <f t="shared" si="4"/>
        <v/>
      </c>
      <c r="G126" s="173" t="str">
        <f t="shared" si="5"/>
        <v/>
      </c>
      <c r="H126" s="174" t="str">
        <f t="shared" si="6"/>
        <v/>
      </c>
      <c r="I126" s="175" t="str">
        <f t="shared" si="7"/>
        <v/>
      </c>
      <c r="J126" s="176" t="str">
        <f>IF(ISERROR(VLOOKUP($A126,parlvotes_lh!$A$11:$ZZ$200,6,FALSE))=TRUE,"",IF(VLOOKUP($A126,parlvotes_lh!$A$11:$ZZ$200,6,FALSE)=0,"",VLOOKUP($A126,parlvotes_lh!$A$11:$ZZ$200,6,FALSE)))</f>
        <v/>
      </c>
      <c r="K126" s="176" t="str">
        <f>IF(ISERROR(VLOOKUP($A126,parlvotes_lh!$A$11:$ZZ$200,26,FALSE))=TRUE,"",IF(VLOOKUP($A126,parlvotes_lh!$A$11:$ZZ$200,26,FALSE)=0,"",VLOOKUP($A126,parlvotes_lh!$A$11:$ZZ$200,26,FALSE)))</f>
        <v/>
      </c>
      <c r="L126" s="176" t="str">
        <f>IF(ISERROR(VLOOKUP($A126,parlvotes_lh!$A$11:$ZZ$200,46,FALSE))=TRUE,"",IF(VLOOKUP($A126,parlvotes_lh!$A$11:$ZZ$200,46,FALSE)=0,"",VLOOKUP($A126,parlvotes_lh!$A$11:$ZZ$200,46,FALSE)))</f>
        <v/>
      </c>
      <c r="M126" s="176" t="str">
        <f>IF(ISERROR(VLOOKUP($A126,parlvotes_lh!$A$11:$ZZ$200,66,FALSE))=TRUE,"",IF(VLOOKUP($A126,parlvotes_lh!$A$11:$ZZ$200,66,FALSE)=0,"",VLOOKUP($A126,parlvotes_lh!$A$11:$ZZ$200,66,FALSE)))</f>
        <v/>
      </c>
      <c r="N126" s="176" t="str">
        <f>IF(ISERROR(VLOOKUP($A126,parlvotes_lh!$A$11:$ZZ$200,86,FALSE))=TRUE,"",IF(VLOOKUP($A126,parlvotes_lh!$A$11:$ZZ$200,86,FALSE)=0,"",VLOOKUP($A126,parlvotes_lh!$A$11:$ZZ$200,86,FALSE)))</f>
        <v/>
      </c>
      <c r="O126" s="176" t="str">
        <f>IF(ISERROR(VLOOKUP($A126,parlvotes_lh!$A$11:$ZZ$200,106,FALSE))=TRUE,"",IF(VLOOKUP($A126,parlvotes_lh!$A$11:$ZZ$200,106,FALSE)=0,"",VLOOKUP($A126,parlvotes_lh!$A$11:$ZZ$200,106,FALSE)))</f>
        <v/>
      </c>
      <c r="P126" s="176" t="str">
        <f>IF(ISERROR(VLOOKUP($A126,parlvotes_lh!$A$11:$ZZ$200,126,FALSE))=TRUE,"",IF(VLOOKUP($A126,parlvotes_lh!$A$11:$ZZ$200,126,FALSE)=0,"",VLOOKUP($A126,parlvotes_lh!$A$11:$ZZ$200,126,FALSE)))</f>
        <v/>
      </c>
      <c r="Q126" s="177" t="str">
        <f>IF(ISERROR(VLOOKUP($A126,parlvotes_lh!$A$11:$ZZ$200,146,FALSE))=TRUE,"",IF(VLOOKUP($A126,parlvotes_lh!$A$11:$ZZ$200,146,FALSE)=0,"",VLOOKUP($A126,parlvotes_lh!$A$11:$ZZ$200,146,FALSE)))</f>
        <v/>
      </c>
      <c r="R126" s="177" t="str">
        <f>IF(ISERROR(VLOOKUP($A126,parlvotes_lh!$A$11:$ZZ$200,166,FALSE))=TRUE,"",IF(VLOOKUP($A126,parlvotes_lh!$A$11:$ZZ$200,166,FALSE)=0,"",VLOOKUP($A126,parlvotes_lh!$A$11:$ZZ$200,166,FALSE)))</f>
        <v/>
      </c>
      <c r="S126" s="177" t="str">
        <f>IF(ISERROR(VLOOKUP($A126,parlvotes_lh!$A$11:$ZZ$200,186,FALSE))=TRUE,"",IF(VLOOKUP($A126,parlvotes_lh!$A$11:$ZZ$200,186,FALSE)=0,"",VLOOKUP($A126,parlvotes_lh!$A$11:$ZZ$200,186,FALSE)))</f>
        <v/>
      </c>
      <c r="T126" s="177" t="str">
        <f>IF(ISERROR(VLOOKUP($A126,parlvotes_lh!$A$11:$ZZ$200,206,FALSE))=TRUE,"",IF(VLOOKUP($A126,parlvotes_lh!$A$11:$ZZ$200,206,FALSE)=0,"",VLOOKUP($A126,parlvotes_lh!$A$11:$ZZ$200,206,FALSE)))</f>
        <v/>
      </c>
      <c r="U126" s="177" t="str">
        <f>IF(ISERROR(VLOOKUP($A126,parlvotes_lh!$A$11:$ZZ$200,226,FALSE))=TRUE,"",IF(VLOOKUP($A126,parlvotes_lh!$A$11:$ZZ$200,226,FALSE)=0,"",VLOOKUP($A126,parlvotes_lh!$A$11:$ZZ$200,226,FALSE)))</f>
        <v/>
      </c>
      <c r="V126" s="177" t="str">
        <f>IF(ISERROR(VLOOKUP($A126,parlvotes_lh!$A$11:$ZZ$200,246,FALSE))=TRUE,"",IF(VLOOKUP($A126,parlvotes_lh!$A$11:$ZZ$200,246,FALSE)=0,"",VLOOKUP($A126,parlvotes_lh!$A$11:$ZZ$200,246,FALSE)))</f>
        <v/>
      </c>
      <c r="W126" s="177" t="str">
        <f>IF(ISERROR(VLOOKUP($A126,parlvotes_lh!$A$11:$ZZ$200,266,FALSE))=TRUE,"",IF(VLOOKUP($A126,parlvotes_lh!$A$11:$ZZ$200,266,FALSE)=0,"",VLOOKUP($A126,parlvotes_lh!$A$11:$ZZ$200,266,FALSE)))</f>
        <v/>
      </c>
      <c r="X126" s="177" t="str">
        <f>IF(ISERROR(VLOOKUP($A126,parlvotes_lh!$A$11:$ZZ$200,286,FALSE))=TRUE,"",IF(VLOOKUP($A126,parlvotes_lh!$A$11:$ZZ$200,286,FALSE)=0,"",VLOOKUP($A126,parlvotes_lh!$A$11:$ZZ$200,286,FALSE)))</f>
        <v/>
      </c>
      <c r="Y126" s="177" t="str">
        <f>IF(ISERROR(VLOOKUP($A126,parlvotes_lh!$A$11:$ZZ$200,306,FALSE))=TRUE,"",IF(VLOOKUP($A126,parlvotes_lh!$A$11:$ZZ$200,306,FALSE)=0,"",VLOOKUP($A126,parlvotes_lh!$A$11:$ZZ$200,306,FALSE)))</f>
        <v/>
      </c>
      <c r="Z126" s="177" t="str">
        <f>IF(ISERROR(VLOOKUP($A126,parlvotes_lh!$A$11:$ZZ$200,326,FALSE))=TRUE,"",IF(VLOOKUP($A126,parlvotes_lh!$A$11:$ZZ$200,326,FALSE)=0,"",VLOOKUP($A126,parlvotes_lh!$A$11:$ZZ$200,326,FALSE)))</f>
        <v/>
      </c>
      <c r="AA126" s="177" t="str">
        <f>IF(ISERROR(VLOOKUP($A126,parlvotes_lh!$A$11:$ZZ$200,346,FALSE))=TRUE,"",IF(VLOOKUP($A126,parlvotes_lh!$A$11:$ZZ$200,346,FALSE)=0,"",VLOOKUP($A126,parlvotes_lh!$A$11:$ZZ$200,346,FALSE)))</f>
        <v/>
      </c>
      <c r="AB126" s="177" t="str">
        <f>IF(ISERROR(VLOOKUP($A126,parlvotes_lh!$A$11:$ZZ$200,366,FALSE))=TRUE,"",IF(VLOOKUP($A126,parlvotes_lh!$A$11:$ZZ$200,366,FALSE)=0,"",VLOOKUP($A126,parlvotes_lh!$A$11:$ZZ$200,366,FALSE)))</f>
        <v/>
      </c>
      <c r="AC126" s="177" t="str">
        <f>IF(ISERROR(VLOOKUP($A126,parlvotes_lh!$A$11:$ZZ$200,386,FALSE))=TRUE,"",IF(VLOOKUP($A126,parlvotes_lh!$A$11:$ZZ$200,386,FALSE)=0,"",VLOOKUP($A126,parlvotes_lh!$A$11:$ZZ$200,386,FALSE)))</f>
        <v/>
      </c>
    </row>
    <row r="127" spans="1:29" ht="13.5" customHeight="1" x14ac:dyDescent="0.25">
      <c r="A127" s="171"/>
      <c r="B127" s="99" t="str">
        <f>IF(A127="","",MID(info_weblinks!$C$3,32,3))</f>
        <v/>
      </c>
      <c r="C127" s="99" t="str">
        <f>IF(info_parties!G127="","",info_parties!G127)</f>
        <v/>
      </c>
      <c r="D127" s="99" t="str">
        <f>IF(info_parties!K127="","",info_parties!K127)</f>
        <v/>
      </c>
      <c r="E127" s="99" t="str">
        <f>IF(info_parties!H127="","",info_parties!H127)</f>
        <v/>
      </c>
      <c r="F127" s="172" t="str">
        <f t="shared" si="4"/>
        <v/>
      </c>
      <c r="G127" s="173" t="str">
        <f t="shared" si="5"/>
        <v/>
      </c>
      <c r="H127" s="174" t="str">
        <f t="shared" si="6"/>
        <v/>
      </c>
      <c r="I127" s="175" t="str">
        <f t="shared" si="7"/>
        <v/>
      </c>
      <c r="J127" s="176" t="str">
        <f>IF(ISERROR(VLOOKUP($A127,parlvotes_lh!$A$11:$ZZ$200,6,FALSE))=TRUE,"",IF(VLOOKUP($A127,parlvotes_lh!$A$11:$ZZ$200,6,FALSE)=0,"",VLOOKUP($A127,parlvotes_lh!$A$11:$ZZ$200,6,FALSE)))</f>
        <v/>
      </c>
      <c r="K127" s="176" t="str">
        <f>IF(ISERROR(VLOOKUP($A127,parlvotes_lh!$A$11:$ZZ$200,26,FALSE))=TRUE,"",IF(VLOOKUP($A127,parlvotes_lh!$A$11:$ZZ$200,26,FALSE)=0,"",VLOOKUP($A127,parlvotes_lh!$A$11:$ZZ$200,26,FALSE)))</f>
        <v/>
      </c>
      <c r="L127" s="176" t="str">
        <f>IF(ISERROR(VLOOKUP($A127,parlvotes_lh!$A$11:$ZZ$200,46,FALSE))=TRUE,"",IF(VLOOKUP($A127,parlvotes_lh!$A$11:$ZZ$200,46,FALSE)=0,"",VLOOKUP($A127,parlvotes_lh!$A$11:$ZZ$200,46,FALSE)))</f>
        <v/>
      </c>
      <c r="M127" s="176" t="str">
        <f>IF(ISERROR(VLOOKUP($A127,parlvotes_lh!$A$11:$ZZ$200,66,FALSE))=TRUE,"",IF(VLOOKUP($A127,parlvotes_lh!$A$11:$ZZ$200,66,FALSE)=0,"",VLOOKUP($A127,parlvotes_lh!$A$11:$ZZ$200,66,FALSE)))</f>
        <v/>
      </c>
      <c r="N127" s="176" t="str">
        <f>IF(ISERROR(VLOOKUP($A127,parlvotes_lh!$A$11:$ZZ$200,86,FALSE))=TRUE,"",IF(VLOOKUP($A127,parlvotes_lh!$A$11:$ZZ$200,86,FALSE)=0,"",VLOOKUP($A127,parlvotes_lh!$A$11:$ZZ$200,86,FALSE)))</f>
        <v/>
      </c>
      <c r="O127" s="176" t="str">
        <f>IF(ISERROR(VLOOKUP($A127,parlvotes_lh!$A$11:$ZZ$200,106,FALSE))=TRUE,"",IF(VLOOKUP($A127,parlvotes_lh!$A$11:$ZZ$200,106,FALSE)=0,"",VLOOKUP($A127,parlvotes_lh!$A$11:$ZZ$200,106,FALSE)))</f>
        <v/>
      </c>
      <c r="P127" s="176" t="str">
        <f>IF(ISERROR(VLOOKUP($A127,parlvotes_lh!$A$11:$ZZ$200,126,FALSE))=TRUE,"",IF(VLOOKUP($A127,parlvotes_lh!$A$11:$ZZ$200,126,FALSE)=0,"",VLOOKUP($A127,parlvotes_lh!$A$11:$ZZ$200,126,FALSE)))</f>
        <v/>
      </c>
      <c r="Q127" s="177" t="str">
        <f>IF(ISERROR(VLOOKUP($A127,parlvotes_lh!$A$11:$ZZ$200,146,FALSE))=TRUE,"",IF(VLOOKUP($A127,parlvotes_lh!$A$11:$ZZ$200,146,FALSE)=0,"",VLOOKUP($A127,parlvotes_lh!$A$11:$ZZ$200,146,FALSE)))</f>
        <v/>
      </c>
      <c r="R127" s="177" t="str">
        <f>IF(ISERROR(VLOOKUP($A127,parlvotes_lh!$A$11:$ZZ$200,166,FALSE))=TRUE,"",IF(VLOOKUP($A127,parlvotes_lh!$A$11:$ZZ$200,166,FALSE)=0,"",VLOOKUP($A127,parlvotes_lh!$A$11:$ZZ$200,166,FALSE)))</f>
        <v/>
      </c>
      <c r="S127" s="177" t="str">
        <f>IF(ISERROR(VLOOKUP($A127,parlvotes_lh!$A$11:$ZZ$200,186,FALSE))=TRUE,"",IF(VLOOKUP($A127,parlvotes_lh!$A$11:$ZZ$200,186,FALSE)=0,"",VLOOKUP($A127,parlvotes_lh!$A$11:$ZZ$200,186,FALSE)))</f>
        <v/>
      </c>
      <c r="T127" s="177" t="str">
        <f>IF(ISERROR(VLOOKUP($A127,parlvotes_lh!$A$11:$ZZ$200,206,FALSE))=TRUE,"",IF(VLOOKUP($A127,parlvotes_lh!$A$11:$ZZ$200,206,FALSE)=0,"",VLOOKUP($A127,parlvotes_lh!$A$11:$ZZ$200,206,FALSE)))</f>
        <v/>
      </c>
      <c r="U127" s="177" t="str">
        <f>IF(ISERROR(VLOOKUP($A127,parlvotes_lh!$A$11:$ZZ$200,226,FALSE))=TRUE,"",IF(VLOOKUP($A127,parlvotes_lh!$A$11:$ZZ$200,226,FALSE)=0,"",VLOOKUP($A127,parlvotes_lh!$A$11:$ZZ$200,226,FALSE)))</f>
        <v/>
      </c>
      <c r="V127" s="177" t="str">
        <f>IF(ISERROR(VLOOKUP($A127,parlvotes_lh!$A$11:$ZZ$200,246,FALSE))=TRUE,"",IF(VLOOKUP($A127,parlvotes_lh!$A$11:$ZZ$200,246,FALSE)=0,"",VLOOKUP($A127,parlvotes_lh!$A$11:$ZZ$200,246,FALSE)))</f>
        <v/>
      </c>
      <c r="W127" s="177" t="str">
        <f>IF(ISERROR(VLOOKUP($A127,parlvotes_lh!$A$11:$ZZ$200,266,FALSE))=TRUE,"",IF(VLOOKUP($A127,parlvotes_lh!$A$11:$ZZ$200,266,FALSE)=0,"",VLOOKUP($A127,parlvotes_lh!$A$11:$ZZ$200,266,FALSE)))</f>
        <v/>
      </c>
      <c r="X127" s="177" t="str">
        <f>IF(ISERROR(VLOOKUP($A127,parlvotes_lh!$A$11:$ZZ$200,286,FALSE))=TRUE,"",IF(VLOOKUP($A127,parlvotes_lh!$A$11:$ZZ$200,286,FALSE)=0,"",VLOOKUP($A127,parlvotes_lh!$A$11:$ZZ$200,286,FALSE)))</f>
        <v/>
      </c>
      <c r="Y127" s="177" t="str">
        <f>IF(ISERROR(VLOOKUP($A127,parlvotes_lh!$A$11:$ZZ$200,306,FALSE))=TRUE,"",IF(VLOOKUP($A127,parlvotes_lh!$A$11:$ZZ$200,306,FALSE)=0,"",VLOOKUP($A127,parlvotes_lh!$A$11:$ZZ$200,306,FALSE)))</f>
        <v/>
      </c>
      <c r="Z127" s="177" t="str">
        <f>IF(ISERROR(VLOOKUP($A127,parlvotes_lh!$A$11:$ZZ$200,326,FALSE))=TRUE,"",IF(VLOOKUP($A127,parlvotes_lh!$A$11:$ZZ$200,326,FALSE)=0,"",VLOOKUP($A127,parlvotes_lh!$A$11:$ZZ$200,326,FALSE)))</f>
        <v/>
      </c>
      <c r="AA127" s="177" t="str">
        <f>IF(ISERROR(VLOOKUP($A127,parlvotes_lh!$A$11:$ZZ$200,346,FALSE))=TRUE,"",IF(VLOOKUP($A127,parlvotes_lh!$A$11:$ZZ$200,346,FALSE)=0,"",VLOOKUP($A127,parlvotes_lh!$A$11:$ZZ$200,346,FALSE)))</f>
        <v/>
      </c>
      <c r="AB127" s="177" t="str">
        <f>IF(ISERROR(VLOOKUP($A127,parlvotes_lh!$A$11:$ZZ$200,366,FALSE))=TRUE,"",IF(VLOOKUP($A127,parlvotes_lh!$A$11:$ZZ$200,366,FALSE)=0,"",VLOOKUP($A127,parlvotes_lh!$A$11:$ZZ$200,366,FALSE)))</f>
        <v/>
      </c>
      <c r="AC127" s="177" t="str">
        <f>IF(ISERROR(VLOOKUP($A127,parlvotes_lh!$A$11:$ZZ$200,386,FALSE))=TRUE,"",IF(VLOOKUP($A127,parlvotes_lh!$A$11:$ZZ$200,386,FALSE)=0,"",VLOOKUP($A127,parlvotes_lh!$A$11:$ZZ$200,386,FALSE)))</f>
        <v/>
      </c>
    </row>
    <row r="128" spans="1:29" ht="13.5" customHeight="1" x14ac:dyDescent="0.25">
      <c r="A128" s="171"/>
      <c r="B128" s="99" t="str">
        <f>IF(A128="","",MID(info_weblinks!$C$3,32,3))</f>
        <v/>
      </c>
      <c r="C128" s="99" t="str">
        <f>IF(info_parties!G128="","",info_parties!G128)</f>
        <v/>
      </c>
      <c r="D128" s="99" t="str">
        <f>IF(info_parties!K128="","",info_parties!K128)</f>
        <v/>
      </c>
      <c r="E128" s="99" t="str">
        <f>IF(info_parties!H128="","",info_parties!H128)</f>
        <v/>
      </c>
      <c r="F128" s="172" t="str">
        <f t="shared" si="4"/>
        <v/>
      </c>
      <c r="G128" s="173" t="str">
        <f t="shared" si="5"/>
        <v/>
      </c>
      <c r="H128" s="174" t="str">
        <f t="shared" si="6"/>
        <v/>
      </c>
      <c r="I128" s="175" t="str">
        <f t="shared" si="7"/>
        <v/>
      </c>
      <c r="J128" s="176" t="str">
        <f>IF(ISERROR(VLOOKUP($A128,parlvotes_lh!$A$11:$ZZ$200,6,FALSE))=TRUE,"",IF(VLOOKUP($A128,parlvotes_lh!$A$11:$ZZ$200,6,FALSE)=0,"",VLOOKUP($A128,parlvotes_lh!$A$11:$ZZ$200,6,FALSE)))</f>
        <v/>
      </c>
      <c r="K128" s="176" t="str">
        <f>IF(ISERROR(VLOOKUP($A128,parlvotes_lh!$A$11:$ZZ$200,26,FALSE))=TRUE,"",IF(VLOOKUP($A128,parlvotes_lh!$A$11:$ZZ$200,26,FALSE)=0,"",VLOOKUP($A128,parlvotes_lh!$A$11:$ZZ$200,26,FALSE)))</f>
        <v/>
      </c>
      <c r="L128" s="176" t="str">
        <f>IF(ISERROR(VLOOKUP($A128,parlvotes_lh!$A$11:$ZZ$200,46,FALSE))=TRUE,"",IF(VLOOKUP($A128,parlvotes_lh!$A$11:$ZZ$200,46,FALSE)=0,"",VLOOKUP($A128,parlvotes_lh!$A$11:$ZZ$200,46,FALSE)))</f>
        <v/>
      </c>
      <c r="M128" s="176" t="str">
        <f>IF(ISERROR(VLOOKUP($A128,parlvotes_lh!$A$11:$ZZ$200,66,FALSE))=TRUE,"",IF(VLOOKUP($A128,parlvotes_lh!$A$11:$ZZ$200,66,FALSE)=0,"",VLOOKUP($A128,parlvotes_lh!$A$11:$ZZ$200,66,FALSE)))</f>
        <v/>
      </c>
      <c r="N128" s="176" t="str">
        <f>IF(ISERROR(VLOOKUP($A128,parlvotes_lh!$A$11:$ZZ$200,86,FALSE))=TRUE,"",IF(VLOOKUP($A128,parlvotes_lh!$A$11:$ZZ$200,86,FALSE)=0,"",VLOOKUP($A128,parlvotes_lh!$A$11:$ZZ$200,86,FALSE)))</f>
        <v/>
      </c>
      <c r="O128" s="176" t="str">
        <f>IF(ISERROR(VLOOKUP($A128,parlvotes_lh!$A$11:$ZZ$200,106,FALSE))=TRUE,"",IF(VLOOKUP($A128,parlvotes_lh!$A$11:$ZZ$200,106,FALSE)=0,"",VLOOKUP($A128,parlvotes_lh!$A$11:$ZZ$200,106,FALSE)))</f>
        <v/>
      </c>
      <c r="P128" s="176" t="str">
        <f>IF(ISERROR(VLOOKUP($A128,parlvotes_lh!$A$11:$ZZ$200,126,FALSE))=TRUE,"",IF(VLOOKUP($A128,parlvotes_lh!$A$11:$ZZ$200,126,FALSE)=0,"",VLOOKUP($A128,parlvotes_lh!$A$11:$ZZ$200,126,FALSE)))</f>
        <v/>
      </c>
      <c r="Q128" s="177" t="str">
        <f>IF(ISERROR(VLOOKUP($A128,parlvotes_lh!$A$11:$ZZ$200,146,FALSE))=TRUE,"",IF(VLOOKUP($A128,parlvotes_lh!$A$11:$ZZ$200,146,FALSE)=0,"",VLOOKUP($A128,parlvotes_lh!$A$11:$ZZ$200,146,FALSE)))</f>
        <v/>
      </c>
      <c r="R128" s="177" t="str">
        <f>IF(ISERROR(VLOOKUP($A128,parlvotes_lh!$A$11:$ZZ$200,166,FALSE))=TRUE,"",IF(VLOOKUP($A128,parlvotes_lh!$A$11:$ZZ$200,166,FALSE)=0,"",VLOOKUP($A128,parlvotes_lh!$A$11:$ZZ$200,166,FALSE)))</f>
        <v/>
      </c>
      <c r="S128" s="177" t="str">
        <f>IF(ISERROR(VLOOKUP($A128,parlvotes_lh!$A$11:$ZZ$200,186,FALSE))=TRUE,"",IF(VLOOKUP($A128,parlvotes_lh!$A$11:$ZZ$200,186,FALSE)=0,"",VLOOKUP($A128,parlvotes_lh!$A$11:$ZZ$200,186,FALSE)))</f>
        <v/>
      </c>
      <c r="T128" s="177" t="str">
        <f>IF(ISERROR(VLOOKUP($A128,parlvotes_lh!$A$11:$ZZ$200,206,FALSE))=TRUE,"",IF(VLOOKUP($A128,parlvotes_lh!$A$11:$ZZ$200,206,FALSE)=0,"",VLOOKUP($A128,parlvotes_lh!$A$11:$ZZ$200,206,FALSE)))</f>
        <v/>
      </c>
      <c r="U128" s="177" t="str">
        <f>IF(ISERROR(VLOOKUP($A128,parlvotes_lh!$A$11:$ZZ$200,226,FALSE))=TRUE,"",IF(VLOOKUP($A128,parlvotes_lh!$A$11:$ZZ$200,226,FALSE)=0,"",VLOOKUP($A128,parlvotes_lh!$A$11:$ZZ$200,226,FALSE)))</f>
        <v/>
      </c>
      <c r="V128" s="177" t="str">
        <f>IF(ISERROR(VLOOKUP($A128,parlvotes_lh!$A$11:$ZZ$200,246,FALSE))=TRUE,"",IF(VLOOKUP($A128,parlvotes_lh!$A$11:$ZZ$200,246,FALSE)=0,"",VLOOKUP($A128,parlvotes_lh!$A$11:$ZZ$200,246,FALSE)))</f>
        <v/>
      </c>
      <c r="W128" s="177" t="str">
        <f>IF(ISERROR(VLOOKUP($A128,parlvotes_lh!$A$11:$ZZ$200,266,FALSE))=TRUE,"",IF(VLOOKUP($A128,parlvotes_lh!$A$11:$ZZ$200,266,FALSE)=0,"",VLOOKUP($A128,parlvotes_lh!$A$11:$ZZ$200,266,FALSE)))</f>
        <v/>
      </c>
      <c r="X128" s="177" t="str">
        <f>IF(ISERROR(VLOOKUP($A128,parlvotes_lh!$A$11:$ZZ$200,286,FALSE))=TRUE,"",IF(VLOOKUP($A128,parlvotes_lh!$A$11:$ZZ$200,286,FALSE)=0,"",VLOOKUP($A128,parlvotes_lh!$A$11:$ZZ$200,286,FALSE)))</f>
        <v/>
      </c>
      <c r="Y128" s="177" t="str">
        <f>IF(ISERROR(VLOOKUP($A128,parlvotes_lh!$A$11:$ZZ$200,306,FALSE))=TRUE,"",IF(VLOOKUP($A128,parlvotes_lh!$A$11:$ZZ$200,306,FALSE)=0,"",VLOOKUP($A128,parlvotes_lh!$A$11:$ZZ$200,306,FALSE)))</f>
        <v/>
      </c>
      <c r="Z128" s="177" t="str">
        <f>IF(ISERROR(VLOOKUP($A128,parlvotes_lh!$A$11:$ZZ$200,326,FALSE))=TRUE,"",IF(VLOOKUP($A128,parlvotes_lh!$A$11:$ZZ$200,326,FALSE)=0,"",VLOOKUP($A128,parlvotes_lh!$A$11:$ZZ$200,326,FALSE)))</f>
        <v/>
      </c>
      <c r="AA128" s="177" t="str">
        <f>IF(ISERROR(VLOOKUP($A128,parlvotes_lh!$A$11:$ZZ$200,346,FALSE))=TRUE,"",IF(VLOOKUP($A128,parlvotes_lh!$A$11:$ZZ$200,346,FALSE)=0,"",VLOOKUP($A128,parlvotes_lh!$A$11:$ZZ$200,346,FALSE)))</f>
        <v/>
      </c>
      <c r="AB128" s="177" t="str">
        <f>IF(ISERROR(VLOOKUP($A128,parlvotes_lh!$A$11:$ZZ$200,366,FALSE))=TRUE,"",IF(VLOOKUP($A128,parlvotes_lh!$A$11:$ZZ$200,366,FALSE)=0,"",VLOOKUP($A128,parlvotes_lh!$A$11:$ZZ$200,366,FALSE)))</f>
        <v/>
      </c>
      <c r="AC128" s="177" t="str">
        <f>IF(ISERROR(VLOOKUP($A128,parlvotes_lh!$A$11:$ZZ$200,386,FALSE))=TRUE,"",IF(VLOOKUP($A128,parlvotes_lh!$A$11:$ZZ$200,386,FALSE)=0,"",VLOOKUP($A128,parlvotes_lh!$A$11:$ZZ$200,386,FALSE)))</f>
        <v/>
      </c>
    </row>
    <row r="129" spans="1:29" ht="13.5" customHeight="1" x14ac:dyDescent="0.25">
      <c r="A129" s="171"/>
      <c r="B129" s="99" t="str">
        <f>IF(A129="","",MID(info_weblinks!$C$3,32,3))</f>
        <v/>
      </c>
      <c r="C129" s="99" t="str">
        <f>IF(info_parties!G129="","",info_parties!G129)</f>
        <v/>
      </c>
      <c r="D129" s="99" t="str">
        <f>IF(info_parties!K129="","",info_parties!K129)</f>
        <v/>
      </c>
      <c r="E129" s="99" t="str">
        <f>IF(info_parties!H129="","",info_parties!H129)</f>
        <v/>
      </c>
      <c r="F129" s="172" t="str">
        <f t="shared" si="4"/>
        <v/>
      </c>
      <c r="G129" s="173" t="str">
        <f t="shared" si="5"/>
        <v/>
      </c>
      <c r="H129" s="174" t="str">
        <f t="shared" si="6"/>
        <v/>
      </c>
      <c r="I129" s="175" t="str">
        <f t="shared" si="7"/>
        <v/>
      </c>
      <c r="J129" s="176" t="str">
        <f>IF(ISERROR(VLOOKUP($A129,parlvotes_lh!$A$11:$ZZ$200,6,FALSE))=TRUE,"",IF(VLOOKUP($A129,parlvotes_lh!$A$11:$ZZ$200,6,FALSE)=0,"",VLOOKUP($A129,parlvotes_lh!$A$11:$ZZ$200,6,FALSE)))</f>
        <v/>
      </c>
      <c r="K129" s="176" t="str">
        <f>IF(ISERROR(VLOOKUP($A129,parlvotes_lh!$A$11:$ZZ$200,26,FALSE))=TRUE,"",IF(VLOOKUP($A129,parlvotes_lh!$A$11:$ZZ$200,26,FALSE)=0,"",VLOOKUP($A129,parlvotes_lh!$A$11:$ZZ$200,26,FALSE)))</f>
        <v/>
      </c>
      <c r="L129" s="176" t="str">
        <f>IF(ISERROR(VLOOKUP($A129,parlvotes_lh!$A$11:$ZZ$200,46,FALSE))=TRUE,"",IF(VLOOKUP($A129,parlvotes_lh!$A$11:$ZZ$200,46,FALSE)=0,"",VLOOKUP($A129,parlvotes_lh!$A$11:$ZZ$200,46,FALSE)))</f>
        <v/>
      </c>
      <c r="M129" s="176" t="str">
        <f>IF(ISERROR(VLOOKUP($A129,parlvotes_lh!$A$11:$ZZ$200,66,FALSE))=TRUE,"",IF(VLOOKUP($A129,parlvotes_lh!$A$11:$ZZ$200,66,FALSE)=0,"",VLOOKUP($A129,parlvotes_lh!$A$11:$ZZ$200,66,FALSE)))</f>
        <v/>
      </c>
      <c r="N129" s="176" t="str">
        <f>IF(ISERROR(VLOOKUP($A129,parlvotes_lh!$A$11:$ZZ$200,86,FALSE))=TRUE,"",IF(VLOOKUP($A129,parlvotes_lh!$A$11:$ZZ$200,86,FALSE)=0,"",VLOOKUP($A129,parlvotes_lh!$A$11:$ZZ$200,86,FALSE)))</f>
        <v/>
      </c>
      <c r="O129" s="176" t="str">
        <f>IF(ISERROR(VLOOKUP($A129,parlvotes_lh!$A$11:$ZZ$200,106,FALSE))=TRUE,"",IF(VLOOKUP($A129,parlvotes_lh!$A$11:$ZZ$200,106,FALSE)=0,"",VLOOKUP($A129,parlvotes_lh!$A$11:$ZZ$200,106,FALSE)))</f>
        <v/>
      </c>
      <c r="P129" s="176" t="str">
        <f>IF(ISERROR(VLOOKUP($A129,parlvotes_lh!$A$11:$ZZ$200,126,FALSE))=TRUE,"",IF(VLOOKUP($A129,parlvotes_lh!$A$11:$ZZ$200,126,FALSE)=0,"",VLOOKUP($A129,parlvotes_lh!$A$11:$ZZ$200,126,FALSE)))</f>
        <v/>
      </c>
      <c r="Q129" s="177" t="str">
        <f>IF(ISERROR(VLOOKUP($A129,parlvotes_lh!$A$11:$ZZ$200,146,FALSE))=TRUE,"",IF(VLOOKUP($A129,parlvotes_lh!$A$11:$ZZ$200,146,FALSE)=0,"",VLOOKUP($A129,parlvotes_lh!$A$11:$ZZ$200,146,FALSE)))</f>
        <v/>
      </c>
      <c r="R129" s="177" t="str">
        <f>IF(ISERROR(VLOOKUP($A129,parlvotes_lh!$A$11:$ZZ$200,166,FALSE))=TRUE,"",IF(VLOOKUP($A129,parlvotes_lh!$A$11:$ZZ$200,166,FALSE)=0,"",VLOOKUP($A129,parlvotes_lh!$A$11:$ZZ$200,166,FALSE)))</f>
        <v/>
      </c>
      <c r="S129" s="177" t="str">
        <f>IF(ISERROR(VLOOKUP($A129,parlvotes_lh!$A$11:$ZZ$200,186,FALSE))=TRUE,"",IF(VLOOKUP($A129,parlvotes_lh!$A$11:$ZZ$200,186,FALSE)=0,"",VLOOKUP($A129,parlvotes_lh!$A$11:$ZZ$200,186,FALSE)))</f>
        <v/>
      </c>
      <c r="T129" s="177" t="str">
        <f>IF(ISERROR(VLOOKUP($A129,parlvotes_lh!$A$11:$ZZ$200,206,FALSE))=TRUE,"",IF(VLOOKUP($A129,parlvotes_lh!$A$11:$ZZ$200,206,FALSE)=0,"",VLOOKUP($A129,parlvotes_lh!$A$11:$ZZ$200,206,FALSE)))</f>
        <v/>
      </c>
      <c r="U129" s="177" t="str">
        <f>IF(ISERROR(VLOOKUP($A129,parlvotes_lh!$A$11:$ZZ$200,226,FALSE))=TRUE,"",IF(VLOOKUP($A129,parlvotes_lh!$A$11:$ZZ$200,226,FALSE)=0,"",VLOOKUP($A129,parlvotes_lh!$A$11:$ZZ$200,226,FALSE)))</f>
        <v/>
      </c>
      <c r="V129" s="177" t="str">
        <f>IF(ISERROR(VLOOKUP($A129,parlvotes_lh!$A$11:$ZZ$200,246,FALSE))=TRUE,"",IF(VLOOKUP($A129,parlvotes_lh!$A$11:$ZZ$200,246,FALSE)=0,"",VLOOKUP($A129,parlvotes_lh!$A$11:$ZZ$200,246,FALSE)))</f>
        <v/>
      </c>
      <c r="W129" s="177" t="str">
        <f>IF(ISERROR(VLOOKUP($A129,parlvotes_lh!$A$11:$ZZ$200,266,FALSE))=TRUE,"",IF(VLOOKUP($A129,parlvotes_lh!$A$11:$ZZ$200,266,FALSE)=0,"",VLOOKUP($A129,parlvotes_lh!$A$11:$ZZ$200,266,FALSE)))</f>
        <v/>
      </c>
      <c r="X129" s="177" t="str">
        <f>IF(ISERROR(VLOOKUP($A129,parlvotes_lh!$A$11:$ZZ$200,286,FALSE))=TRUE,"",IF(VLOOKUP($A129,parlvotes_lh!$A$11:$ZZ$200,286,FALSE)=0,"",VLOOKUP($A129,parlvotes_lh!$A$11:$ZZ$200,286,FALSE)))</f>
        <v/>
      </c>
      <c r="Y129" s="177" t="str">
        <f>IF(ISERROR(VLOOKUP($A129,parlvotes_lh!$A$11:$ZZ$200,306,FALSE))=TRUE,"",IF(VLOOKUP($A129,parlvotes_lh!$A$11:$ZZ$200,306,FALSE)=0,"",VLOOKUP($A129,parlvotes_lh!$A$11:$ZZ$200,306,FALSE)))</f>
        <v/>
      </c>
      <c r="Z129" s="177" t="str">
        <f>IF(ISERROR(VLOOKUP($A129,parlvotes_lh!$A$11:$ZZ$200,326,FALSE))=TRUE,"",IF(VLOOKUP($A129,parlvotes_lh!$A$11:$ZZ$200,326,FALSE)=0,"",VLOOKUP($A129,parlvotes_lh!$A$11:$ZZ$200,326,FALSE)))</f>
        <v/>
      </c>
      <c r="AA129" s="177" t="str">
        <f>IF(ISERROR(VLOOKUP($A129,parlvotes_lh!$A$11:$ZZ$200,346,FALSE))=TRUE,"",IF(VLOOKUP($A129,parlvotes_lh!$A$11:$ZZ$200,346,FALSE)=0,"",VLOOKUP($A129,parlvotes_lh!$A$11:$ZZ$200,346,FALSE)))</f>
        <v/>
      </c>
      <c r="AB129" s="177" t="str">
        <f>IF(ISERROR(VLOOKUP($A129,parlvotes_lh!$A$11:$ZZ$200,366,FALSE))=TRUE,"",IF(VLOOKUP($A129,parlvotes_lh!$A$11:$ZZ$200,366,FALSE)=0,"",VLOOKUP($A129,parlvotes_lh!$A$11:$ZZ$200,366,FALSE)))</f>
        <v/>
      </c>
      <c r="AC129" s="177" t="str">
        <f>IF(ISERROR(VLOOKUP($A129,parlvotes_lh!$A$11:$ZZ$200,386,FALSE))=TRUE,"",IF(VLOOKUP($A129,parlvotes_lh!$A$11:$ZZ$200,386,FALSE)=0,"",VLOOKUP($A129,parlvotes_lh!$A$11:$ZZ$200,386,FALSE)))</f>
        <v/>
      </c>
    </row>
    <row r="130" spans="1:29" ht="13.5" customHeight="1" x14ac:dyDescent="0.25">
      <c r="A130" s="171"/>
      <c r="B130" s="99" t="str">
        <f>IF(A130="","",MID(info_weblinks!$C$3,32,3))</f>
        <v/>
      </c>
      <c r="C130" s="99" t="str">
        <f>IF(info_parties!G130="","",info_parties!G130)</f>
        <v/>
      </c>
      <c r="D130" s="99" t="str">
        <f>IF(info_parties!K130="","",info_parties!K130)</f>
        <v/>
      </c>
      <c r="E130" s="99" t="str">
        <f>IF(info_parties!H130="","",info_parties!H130)</f>
        <v/>
      </c>
      <c r="F130" s="172" t="str">
        <f t="shared" ref="F130:F193" si="8">IF(MAX(J130:AC130)=0,"",INDEX(J$1:AC$1,MATCH(TRUE,INDEX((J130:AC130&lt;&gt;""),0),0)))</f>
        <v/>
      </c>
      <c r="G130" s="173" t="str">
        <f t="shared" ref="G130:G193" si="9">IF(MAX(J130:AC130)=0,"",INDEX(J$1:AC$1,1,MATCH(LOOKUP(9.99+307,J130:AC130),J130:AC130,0)))</f>
        <v/>
      </c>
      <c r="H130" s="174" t="str">
        <f t="shared" ref="H130:H193" si="10">IF(MAX(J130:AC130)=0,"",MAX(J130:AC130))</f>
        <v/>
      </c>
      <c r="I130" s="175" t="str">
        <f t="shared" ref="I130:I193" si="11">IF(H130="","",INDEX(J$1:AC$1,1,MATCH(H130,J130:AC130,0)))</f>
        <v/>
      </c>
      <c r="J130" s="176" t="str">
        <f>IF(ISERROR(VLOOKUP($A130,parlvotes_lh!$A$11:$ZZ$200,6,FALSE))=TRUE,"",IF(VLOOKUP($A130,parlvotes_lh!$A$11:$ZZ$200,6,FALSE)=0,"",VLOOKUP($A130,parlvotes_lh!$A$11:$ZZ$200,6,FALSE)))</f>
        <v/>
      </c>
      <c r="K130" s="176" t="str">
        <f>IF(ISERROR(VLOOKUP($A130,parlvotes_lh!$A$11:$ZZ$200,26,FALSE))=TRUE,"",IF(VLOOKUP($A130,parlvotes_lh!$A$11:$ZZ$200,26,FALSE)=0,"",VLOOKUP($A130,parlvotes_lh!$A$11:$ZZ$200,26,FALSE)))</f>
        <v/>
      </c>
      <c r="L130" s="176" t="str">
        <f>IF(ISERROR(VLOOKUP($A130,parlvotes_lh!$A$11:$ZZ$200,46,FALSE))=TRUE,"",IF(VLOOKUP($A130,parlvotes_lh!$A$11:$ZZ$200,46,FALSE)=0,"",VLOOKUP($A130,parlvotes_lh!$A$11:$ZZ$200,46,FALSE)))</f>
        <v/>
      </c>
      <c r="M130" s="176" t="str">
        <f>IF(ISERROR(VLOOKUP($A130,parlvotes_lh!$A$11:$ZZ$200,66,FALSE))=TRUE,"",IF(VLOOKUP($A130,parlvotes_lh!$A$11:$ZZ$200,66,FALSE)=0,"",VLOOKUP($A130,parlvotes_lh!$A$11:$ZZ$200,66,FALSE)))</f>
        <v/>
      </c>
      <c r="N130" s="176" t="str">
        <f>IF(ISERROR(VLOOKUP($A130,parlvotes_lh!$A$11:$ZZ$200,86,FALSE))=TRUE,"",IF(VLOOKUP($A130,parlvotes_lh!$A$11:$ZZ$200,86,FALSE)=0,"",VLOOKUP($A130,parlvotes_lh!$A$11:$ZZ$200,86,FALSE)))</f>
        <v/>
      </c>
      <c r="O130" s="176" t="str">
        <f>IF(ISERROR(VLOOKUP($A130,parlvotes_lh!$A$11:$ZZ$200,106,FALSE))=TRUE,"",IF(VLOOKUP($A130,parlvotes_lh!$A$11:$ZZ$200,106,FALSE)=0,"",VLOOKUP($A130,parlvotes_lh!$A$11:$ZZ$200,106,FALSE)))</f>
        <v/>
      </c>
      <c r="P130" s="176" t="str">
        <f>IF(ISERROR(VLOOKUP($A130,parlvotes_lh!$A$11:$ZZ$200,126,FALSE))=TRUE,"",IF(VLOOKUP($A130,parlvotes_lh!$A$11:$ZZ$200,126,FALSE)=0,"",VLOOKUP($A130,parlvotes_lh!$A$11:$ZZ$200,126,FALSE)))</f>
        <v/>
      </c>
      <c r="Q130" s="177" t="str">
        <f>IF(ISERROR(VLOOKUP($A130,parlvotes_lh!$A$11:$ZZ$200,146,FALSE))=TRUE,"",IF(VLOOKUP($A130,parlvotes_lh!$A$11:$ZZ$200,146,FALSE)=0,"",VLOOKUP($A130,parlvotes_lh!$A$11:$ZZ$200,146,FALSE)))</f>
        <v/>
      </c>
      <c r="R130" s="177" t="str">
        <f>IF(ISERROR(VLOOKUP($A130,parlvotes_lh!$A$11:$ZZ$200,166,FALSE))=TRUE,"",IF(VLOOKUP($A130,parlvotes_lh!$A$11:$ZZ$200,166,FALSE)=0,"",VLOOKUP($A130,parlvotes_lh!$A$11:$ZZ$200,166,FALSE)))</f>
        <v/>
      </c>
      <c r="S130" s="177" t="str">
        <f>IF(ISERROR(VLOOKUP($A130,parlvotes_lh!$A$11:$ZZ$200,186,FALSE))=TRUE,"",IF(VLOOKUP($A130,parlvotes_lh!$A$11:$ZZ$200,186,FALSE)=0,"",VLOOKUP($A130,parlvotes_lh!$A$11:$ZZ$200,186,FALSE)))</f>
        <v/>
      </c>
      <c r="T130" s="177" t="str">
        <f>IF(ISERROR(VLOOKUP($A130,parlvotes_lh!$A$11:$ZZ$200,206,FALSE))=TRUE,"",IF(VLOOKUP($A130,parlvotes_lh!$A$11:$ZZ$200,206,FALSE)=0,"",VLOOKUP($A130,parlvotes_lh!$A$11:$ZZ$200,206,FALSE)))</f>
        <v/>
      </c>
      <c r="U130" s="177" t="str">
        <f>IF(ISERROR(VLOOKUP($A130,parlvotes_lh!$A$11:$ZZ$200,226,FALSE))=TRUE,"",IF(VLOOKUP($A130,parlvotes_lh!$A$11:$ZZ$200,226,FALSE)=0,"",VLOOKUP($A130,parlvotes_lh!$A$11:$ZZ$200,226,FALSE)))</f>
        <v/>
      </c>
      <c r="V130" s="177" t="str">
        <f>IF(ISERROR(VLOOKUP($A130,parlvotes_lh!$A$11:$ZZ$200,246,FALSE))=TRUE,"",IF(VLOOKUP($A130,parlvotes_lh!$A$11:$ZZ$200,246,FALSE)=0,"",VLOOKUP($A130,parlvotes_lh!$A$11:$ZZ$200,246,FALSE)))</f>
        <v/>
      </c>
      <c r="W130" s="177" t="str">
        <f>IF(ISERROR(VLOOKUP($A130,parlvotes_lh!$A$11:$ZZ$200,266,FALSE))=TRUE,"",IF(VLOOKUP($A130,parlvotes_lh!$A$11:$ZZ$200,266,FALSE)=0,"",VLOOKUP($A130,parlvotes_lh!$A$11:$ZZ$200,266,FALSE)))</f>
        <v/>
      </c>
      <c r="X130" s="177" t="str">
        <f>IF(ISERROR(VLOOKUP($A130,parlvotes_lh!$A$11:$ZZ$200,286,FALSE))=TRUE,"",IF(VLOOKUP($A130,parlvotes_lh!$A$11:$ZZ$200,286,FALSE)=0,"",VLOOKUP($A130,parlvotes_lh!$A$11:$ZZ$200,286,FALSE)))</f>
        <v/>
      </c>
      <c r="Y130" s="177" t="str">
        <f>IF(ISERROR(VLOOKUP($A130,parlvotes_lh!$A$11:$ZZ$200,306,FALSE))=TRUE,"",IF(VLOOKUP($A130,parlvotes_lh!$A$11:$ZZ$200,306,FALSE)=0,"",VLOOKUP($A130,parlvotes_lh!$A$11:$ZZ$200,306,FALSE)))</f>
        <v/>
      </c>
      <c r="Z130" s="177" t="str">
        <f>IF(ISERROR(VLOOKUP($A130,parlvotes_lh!$A$11:$ZZ$200,326,FALSE))=TRUE,"",IF(VLOOKUP($A130,parlvotes_lh!$A$11:$ZZ$200,326,FALSE)=0,"",VLOOKUP($A130,parlvotes_lh!$A$11:$ZZ$200,326,FALSE)))</f>
        <v/>
      </c>
      <c r="AA130" s="177" t="str">
        <f>IF(ISERROR(VLOOKUP($A130,parlvotes_lh!$A$11:$ZZ$200,346,FALSE))=TRUE,"",IF(VLOOKUP($A130,parlvotes_lh!$A$11:$ZZ$200,346,FALSE)=0,"",VLOOKUP($A130,parlvotes_lh!$A$11:$ZZ$200,346,FALSE)))</f>
        <v/>
      </c>
      <c r="AB130" s="177" t="str">
        <f>IF(ISERROR(VLOOKUP($A130,parlvotes_lh!$A$11:$ZZ$200,366,FALSE))=TRUE,"",IF(VLOOKUP($A130,parlvotes_lh!$A$11:$ZZ$200,366,FALSE)=0,"",VLOOKUP($A130,parlvotes_lh!$A$11:$ZZ$200,366,FALSE)))</f>
        <v/>
      </c>
      <c r="AC130" s="177" t="str">
        <f>IF(ISERROR(VLOOKUP($A130,parlvotes_lh!$A$11:$ZZ$200,386,FALSE))=TRUE,"",IF(VLOOKUP($A130,parlvotes_lh!$A$11:$ZZ$200,386,FALSE)=0,"",VLOOKUP($A130,parlvotes_lh!$A$11:$ZZ$200,386,FALSE)))</f>
        <v/>
      </c>
    </row>
    <row r="131" spans="1:29" ht="13.5" customHeight="1" x14ac:dyDescent="0.25">
      <c r="A131" s="171"/>
      <c r="B131" s="99" t="str">
        <f>IF(A131="","",MID(info_weblinks!$C$3,32,3))</f>
        <v/>
      </c>
      <c r="C131" s="99" t="str">
        <f>IF(info_parties!G131="","",info_parties!G131)</f>
        <v/>
      </c>
      <c r="D131" s="99" t="str">
        <f>IF(info_parties!K131="","",info_parties!K131)</f>
        <v/>
      </c>
      <c r="E131" s="99" t="str">
        <f>IF(info_parties!H131="","",info_parties!H131)</f>
        <v/>
      </c>
      <c r="F131" s="172" t="str">
        <f t="shared" si="8"/>
        <v/>
      </c>
      <c r="G131" s="173" t="str">
        <f t="shared" si="9"/>
        <v/>
      </c>
      <c r="H131" s="174" t="str">
        <f t="shared" si="10"/>
        <v/>
      </c>
      <c r="I131" s="175" t="str">
        <f t="shared" si="11"/>
        <v/>
      </c>
      <c r="J131" s="176" t="str">
        <f>IF(ISERROR(VLOOKUP($A131,parlvotes_lh!$A$11:$ZZ$200,6,FALSE))=TRUE,"",IF(VLOOKUP($A131,parlvotes_lh!$A$11:$ZZ$200,6,FALSE)=0,"",VLOOKUP($A131,parlvotes_lh!$A$11:$ZZ$200,6,FALSE)))</f>
        <v/>
      </c>
      <c r="K131" s="176" t="str">
        <f>IF(ISERROR(VLOOKUP($A131,parlvotes_lh!$A$11:$ZZ$200,26,FALSE))=TRUE,"",IF(VLOOKUP($A131,parlvotes_lh!$A$11:$ZZ$200,26,FALSE)=0,"",VLOOKUP($A131,parlvotes_lh!$A$11:$ZZ$200,26,FALSE)))</f>
        <v/>
      </c>
      <c r="L131" s="176" t="str">
        <f>IF(ISERROR(VLOOKUP($A131,parlvotes_lh!$A$11:$ZZ$200,46,FALSE))=TRUE,"",IF(VLOOKUP($A131,parlvotes_lh!$A$11:$ZZ$200,46,FALSE)=0,"",VLOOKUP($A131,parlvotes_lh!$A$11:$ZZ$200,46,FALSE)))</f>
        <v/>
      </c>
      <c r="M131" s="176" t="str">
        <f>IF(ISERROR(VLOOKUP($A131,parlvotes_lh!$A$11:$ZZ$200,66,FALSE))=TRUE,"",IF(VLOOKUP($A131,parlvotes_lh!$A$11:$ZZ$200,66,FALSE)=0,"",VLOOKUP($A131,parlvotes_lh!$A$11:$ZZ$200,66,FALSE)))</f>
        <v/>
      </c>
      <c r="N131" s="176" t="str">
        <f>IF(ISERROR(VLOOKUP($A131,parlvotes_lh!$A$11:$ZZ$200,86,FALSE))=TRUE,"",IF(VLOOKUP($A131,parlvotes_lh!$A$11:$ZZ$200,86,FALSE)=0,"",VLOOKUP($A131,parlvotes_lh!$A$11:$ZZ$200,86,FALSE)))</f>
        <v/>
      </c>
      <c r="O131" s="176" t="str">
        <f>IF(ISERROR(VLOOKUP($A131,parlvotes_lh!$A$11:$ZZ$200,106,FALSE))=TRUE,"",IF(VLOOKUP($A131,parlvotes_lh!$A$11:$ZZ$200,106,FALSE)=0,"",VLOOKUP($A131,parlvotes_lh!$A$11:$ZZ$200,106,FALSE)))</f>
        <v/>
      </c>
      <c r="P131" s="176" t="str">
        <f>IF(ISERROR(VLOOKUP($A131,parlvotes_lh!$A$11:$ZZ$200,126,FALSE))=TRUE,"",IF(VLOOKUP($A131,parlvotes_lh!$A$11:$ZZ$200,126,FALSE)=0,"",VLOOKUP($A131,parlvotes_lh!$A$11:$ZZ$200,126,FALSE)))</f>
        <v/>
      </c>
      <c r="Q131" s="177" t="str">
        <f>IF(ISERROR(VLOOKUP($A131,parlvotes_lh!$A$11:$ZZ$200,146,FALSE))=TRUE,"",IF(VLOOKUP($A131,parlvotes_lh!$A$11:$ZZ$200,146,FALSE)=0,"",VLOOKUP($A131,parlvotes_lh!$A$11:$ZZ$200,146,FALSE)))</f>
        <v/>
      </c>
      <c r="R131" s="177" t="str">
        <f>IF(ISERROR(VLOOKUP($A131,parlvotes_lh!$A$11:$ZZ$200,166,FALSE))=TRUE,"",IF(VLOOKUP($A131,parlvotes_lh!$A$11:$ZZ$200,166,FALSE)=0,"",VLOOKUP($A131,parlvotes_lh!$A$11:$ZZ$200,166,FALSE)))</f>
        <v/>
      </c>
      <c r="S131" s="177" t="str">
        <f>IF(ISERROR(VLOOKUP($A131,parlvotes_lh!$A$11:$ZZ$200,186,FALSE))=TRUE,"",IF(VLOOKUP($A131,parlvotes_lh!$A$11:$ZZ$200,186,FALSE)=0,"",VLOOKUP($A131,parlvotes_lh!$A$11:$ZZ$200,186,FALSE)))</f>
        <v/>
      </c>
      <c r="T131" s="177" t="str">
        <f>IF(ISERROR(VLOOKUP($A131,parlvotes_lh!$A$11:$ZZ$200,206,FALSE))=TRUE,"",IF(VLOOKUP($A131,parlvotes_lh!$A$11:$ZZ$200,206,FALSE)=0,"",VLOOKUP($A131,parlvotes_lh!$A$11:$ZZ$200,206,FALSE)))</f>
        <v/>
      </c>
      <c r="U131" s="177" t="str">
        <f>IF(ISERROR(VLOOKUP($A131,parlvotes_lh!$A$11:$ZZ$200,226,FALSE))=TRUE,"",IF(VLOOKUP($A131,parlvotes_lh!$A$11:$ZZ$200,226,FALSE)=0,"",VLOOKUP($A131,parlvotes_lh!$A$11:$ZZ$200,226,FALSE)))</f>
        <v/>
      </c>
      <c r="V131" s="177" t="str">
        <f>IF(ISERROR(VLOOKUP($A131,parlvotes_lh!$A$11:$ZZ$200,246,FALSE))=TRUE,"",IF(VLOOKUP($A131,parlvotes_lh!$A$11:$ZZ$200,246,FALSE)=0,"",VLOOKUP($A131,parlvotes_lh!$A$11:$ZZ$200,246,FALSE)))</f>
        <v/>
      </c>
      <c r="W131" s="177" t="str">
        <f>IF(ISERROR(VLOOKUP($A131,parlvotes_lh!$A$11:$ZZ$200,266,FALSE))=TRUE,"",IF(VLOOKUP($A131,parlvotes_lh!$A$11:$ZZ$200,266,FALSE)=0,"",VLOOKUP($A131,parlvotes_lh!$A$11:$ZZ$200,266,FALSE)))</f>
        <v/>
      </c>
      <c r="X131" s="177" t="str">
        <f>IF(ISERROR(VLOOKUP($A131,parlvotes_lh!$A$11:$ZZ$200,286,FALSE))=TRUE,"",IF(VLOOKUP($A131,parlvotes_lh!$A$11:$ZZ$200,286,FALSE)=0,"",VLOOKUP($A131,parlvotes_lh!$A$11:$ZZ$200,286,FALSE)))</f>
        <v/>
      </c>
      <c r="Y131" s="177" t="str">
        <f>IF(ISERROR(VLOOKUP($A131,parlvotes_lh!$A$11:$ZZ$200,306,FALSE))=TRUE,"",IF(VLOOKUP($A131,parlvotes_lh!$A$11:$ZZ$200,306,FALSE)=0,"",VLOOKUP($A131,parlvotes_lh!$A$11:$ZZ$200,306,FALSE)))</f>
        <v/>
      </c>
      <c r="Z131" s="177" t="str">
        <f>IF(ISERROR(VLOOKUP($A131,parlvotes_lh!$A$11:$ZZ$200,326,FALSE))=TRUE,"",IF(VLOOKUP($A131,parlvotes_lh!$A$11:$ZZ$200,326,FALSE)=0,"",VLOOKUP($A131,parlvotes_lh!$A$11:$ZZ$200,326,FALSE)))</f>
        <v/>
      </c>
      <c r="AA131" s="177" t="str">
        <f>IF(ISERROR(VLOOKUP($A131,parlvotes_lh!$A$11:$ZZ$200,346,FALSE))=TRUE,"",IF(VLOOKUP($A131,parlvotes_lh!$A$11:$ZZ$200,346,FALSE)=0,"",VLOOKUP($A131,parlvotes_lh!$A$11:$ZZ$200,346,FALSE)))</f>
        <v/>
      </c>
      <c r="AB131" s="177" t="str">
        <f>IF(ISERROR(VLOOKUP($A131,parlvotes_lh!$A$11:$ZZ$200,366,FALSE))=TRUE,"",IF(VLOOKUP($A131,parlvotes_lh!$A$11:$ZZ$200,366,FALSE)=0,"",VLOOKUP($A131,parlvotes_lh!$A$11:$ZZ$200,366,FALSE)))</f>
        <v/>
      </c>
      <c r="AC131" s="177" t="str">
        <f>IF(ISERROR(VLOOKUP($A131,parlvotes_lh!$A$11:$ZZ$200,386,FALSE))=TRUE,"",IF(VLOOKUP($A131,parlvotes_lh!$A$11:$ZZ$200,386,FALSE)=0,"",VLOOKUP($A131,parlvotes_lh!$A$11:$ZZ$200,386,FALSE)))</f>
        <v/>
      </c>
    </row>
    <row r="132" spans="1:29" ht="13.5" customHeight="1" x14ac:dyDescent="0.25">
      <c r="A132" s="171"/>
      <c r="B132" s="99" t="str">
        <f>IF(A132="","",MID(info_weblinks!$C$3,32,3))</f>
        <v/>
      </c>
      <c r="C132" s="99" t="str">
        <f>IF(info_parties!G132="","",info_parties!G132)</f>
        <v/>
      </c>
      <c r="D132" s="99" t="str">
        <f>IF(info_parties!K132="","",info_parties!K132)</f>
        <v/>
      </c>
      <c r="E132" s="99" t="str">
        <f>IF(info_parties!H132="","",info_parties!H132)</f>
        <v/>
      </c>
      <c r="F132" s="172" t="str">
        <f t="shared" si="8"/>
        <v/>
      </c>
      <c r="G132" s="173" t="str">
        <f t="shared" si="9"/>
        <v/>
      </c>
      <c r="H132" s="174" t="str">
        <f t="shared" si="10"/>
        <v/>
      </c>
      <c r="I132" s="175" t="str">
        <f t="shared" si="11"/>
        <v/>
      </c>
      <c r="J132" s="176" t="str">
        <f>IF(ISERROR(VLOOKUP($A132,parlvotes_lh!$A$11:$ZZ$200,6,FALSE))=TRUE,"",IF(VLOOKUP($A132,parlvotes_lh!$A$11:$ZZ$200,6,FALSE)=0,"",VLOOKUP($A132,parlvotes_lh!$A$11:$ZZ$200,6,FALSE)))</f>
        <v/>
      </c>
      <c r="K132" s="176" t="str">
        <f>IF(ISERROR(VLOOKUP($A132,parlvotes_lh!$A$11:$ZZ$200,26,FALSE))=TRUE,"",IF(VLOOKUP($A132,parlvotes_lh!$A$11:$ZZ$200,26,FALSE)=0,"",VLOOKUP($A132,parlvotes_lh!$A$11:$ZZ$200,26,FALSE)))</f>
        <v/>
      </c>
      <c r="L132" s="176" t="str">
        <f>IF(ISERROR(VLOOKUP($A132,parlvotes_lh!$A$11:$ZZ$200,46,FALSE))=TRUE,"",IF(VLOOKUP($A132,parlvotes_lh!$A$11:$ZZ$200,46,FALSE)=0,"",VLOOKUP($A132,parlvotes_lh!$A$11:$ZZ$200,46,FALSE)))</f>
        <v/>
      </c>
      <c r="M132" s="176" t="str">
        <f>IF(ISERROR(VLOOKUP($A132,parlvotes_lh!$A$11:$ZZ$200,66,FALSE))=TRUE,"",IF(VLOOKUP($A132,parlvotes_lh!$A$11:$ZZ$200,66,FALSE)=0,"",VLOOKUP($A132,parlvotes_lh!$A$11:$ZZ$200,66,FALSE)))</f>
        <v/>
      </c>
      <c r="N132" s="176" t="str">
        <f>IF(ISERROR(VLOOKUP($A132,parlvotes_lh!$A$11:$ZZ$200,86,FALSE))=TRUE,"",IF(VLOOKUP($A132,parlvotes_lh!$A$11:$ZZ$200,86,FALSE)=0,"",VLOOKUP($A132,parlvotes_lh!$A$11:$ZZ$200,86,FALSE)))</f>
        <v/>
      </c>
      <c r="O132" s="176" t="str">
        <f>IF(ISERROR(VLOOKUP($A132,parlvotes_lh!$A$11:$ZZ$200,106,FALSE))=TRUE,"",IF(VLOOKUP($A132,parlvotes_lh!$A$11:$ZZ$200,106,FALSE)=0,"",VLOOKUP($A132,parlvotes_lh!$A$11:$ZZ$200,106,FALSE)))</f>
        <v/>
      </c>
      <c r="P132" s="176" t="str">
        <f>IF(ISERROR(VLOOKUP($A132,parlvotes_lh!$A$11:$ZZ$200,126,FALSE))=TRUE,"",IF(VLOOKUP($A132,parlvotes_lh!$A$11:$ZZ$200,126,FALSE)=0,"",VLOOKUP($A132,parlvotes_lh!$A$11:$ZZ$200,126,FALSE)))</f>
        <v/>
      </c>
      <c r="Q132" s="177" t="str">
        <f>IF(ISERROR(VLOOKUP($A132,parlvotes_lh!$A$11:$ZZ$200,146,FALSE))=TRUE,"",IF(VLOOKUP($A132,parlvotes_lh!$A$11:$ZZ$200,146,FALSE)=0,"",VLOOKUP($A132,parlvotes_lh!$A$11:$ZZ$200,146,FALSE)))</f>
        <v/>
      </c>
      <c r="R132" s="177" t="str">
        <f>IF(ISERROR(VLOOKUP($A132,parlvotes_lh!$A$11:$ZZ$200,166,FALSE))=TRUE,"",IF(VLOOKUP($A132,parlvotes_lh!$A$11:$ZZ$200,166,FALSE)=0,"",VLOOKUP($A132,parlvotes_lh!$A$11:$ZZ$200,166,FALSE)))</f>
        <v/>
      </c>
      <c r="S132" s="177" t="str">
        <f>IF(ISERROR(VLOOKUP($A132,parlvotes_lh!$A$11:$ZZ$200,186,FALSE))=TRUE,"",IF(VLOOKUP($A132,parlvotes_lh!$A$11:$ZZ$200,186,FALSE)=0,"",VLOOKUP($A132,parlvotes_lh!$A$11:$ZZ$200,186,FALSE)))</f>
        <v/>
      </c>
      <c r="T132" s="177" t="str">
        <f>IF(ISERROR(VLOOKUP($A132,parlvotes_lh!$A$11:$ZZ$200,206,FALSE))=TRUE,"",IF(VLOOKUP($A132,parlvotes_lh!$A$11:$ZZ$200,206,FALSE)=0,"",VLOOKUP($A132,parlvotes_lh!$A$11:$ZZ$200,206,FALSE)))</f>
        <v/>
      </c>
      <c r="U132" s="177" t="str">
        <f>IF(ISERROR(VLOOKUP($A132,parlvotes_lh!$A$11:$ZZ$200,226,FALSE))=TRUE,"",IF(VLOOKUP($A132,parlvotes_lh!$A$11:$ZZ$200,226,FALSE)=0,"",VLOOKUP($A132,parlvotes_lh!$A$11:$ZZ$200,226,FALSE)))</f>
        <v/>
      </c>
      <c r="V132" s="177" t="str">
        <f>IF(ISERROR(VLOOKUP($A132,parlvotes_lh!$A$11:$ZZ$200,246,FALSE))=TRUE,"",IF(VLOOKUP($A132,parlvotes_lh!$A$11:$ZZ$200,246,FALSE)=0,"",VLOOKUP($A132,parlvotes_lh!$A$11:$ZZ$200,246,FALSE)))</f>
        <v/>
      </c>
      <c r="W132" s="177" t="str">
        <f>IF(ISERROR(VLOOKUP($A132,parlvotes_lh!$A$11:$ZZ$200,266,FALSE))=TRUE,"",IF(VLOOKUP($A132,parlvotes_lh!$A$11:$ZZ$200,266,FALSE)=0,"",VLOOKUP($A132,parlvotes_lh!$A$11:$ZZ$200,266,FALSE)))</f>
        <v/>
      </c>
      <c r="X132" s="177" t="str">
        <f>IF(ISERROR(VLOOKUP($A132,parlvotes_lh!$A$11:$ZZ$200,286,FALSE))=TRUE,"",IF(VLOOKUP($A132,parlvotes_lh!$A$11:$ZZ$200,286,FALSE)=0,"",VLOOKUP($A132,parlvotes_lh!$A$11:$ZZ$200,286,FALSE)))</f>
        <v/>
      </c>
      <c r="Y132" s="177" t="str">
        <f>IF(ISERROR(VLOOKUP($A132,parlvotes_lh!$A$11:$ZZ$200,306,FALSE))=TRUE,"",IF(VLOOKUP($A132,parlvotes_lh!$A$11:$ZZ$200,306,FALSE)=0,"",VLOOKUP($A132,parlvotes_lh!$A$11:$ZZ$200,306,FALSE)))</f>
        <v/>
      </c>
      <c r="Z132" s="177" t="str">
        <f>IF(ISERROR(VLOOKUP($A132,parlvotes_lh!$A$11:$ZZ$200,326,FALSE))=TRUE,"",IF(VLOOKUP($A132,parlvotes_lh!$A$11:$ZZ$200,326,FALSE)=0,"",VLOOKUP($A132,parlvotes_lh!$A$11:$ZZ$200,326,FALSE)))</f>
        <v/>
      </c>
      <c r="AA132" s="177" t="str">
        <f>IF(ISERROR(VLOOKUP($A132,parlvotes_lh!$A$11:$ZZ$200,346,FALSE))=TRUE,"",IF(VLOOKUP($A132,parlvotes_lh!$A$11:$ZZ$200,346,FALSE)=0,"",VLOOKUP($A132,parlvotes_lh!$A$11:$ZZ$200,346,FALSE)))</f>
        <v/>
      </c>
      <c r="AB132" s="177" t="str">
        <f>IF(ISERROR(VLOOKUP($A132,parlvotes_lh!$A$11:$ZZ$200,366,FALSE))=TRUE,"",IF(VLOOKUP($A132,parlvotes_lh!$A$11:$ZZ$200,366,FALSE)=0,"",VLOOKUP($A132,parlvotes_lh!$A$11:$ZZ$200,366,FALSE)))</f>
        <v/>
      </c>
      <c r="AC132" s="177" t="str">
        <f>IF(ISERROR(VLOOKUP($A132,parlvotes_lh!$A$11:$ZZ$200,386,FALSE))=TRUE,"",IF(VLOOKUP($A132,parlvotes_lh!$A$11:$ZZ$200,386,FALSE)=0,"",VLOOKUP($A132,parlvotes_lh!$A$11:$ZZ$200,386,FALSE)))</f>
        <v/>
      </c>
    </row>
    <row r="133" spans="1:29" ht="13.5" customHeight="1" x14ac:dyDescent="0.25">
      <c r="A133" s="171"/>
      <c r="B133" s="99" t="str">
        <f>IF(A133="","",MID(info_weblinks!$C$3,32,3))</f>
        <v/>
      </c>
      <c r="C133" s="99" t="str">
        <f>IF(info_parties!G133="","",info_parties!G133)</f>
        <v/>
      </c>
      <c r="D133" s="99" t="str">
        <f>IF(info_parties!K133="","",info_parties!K133)</f>
        <v/>
      </c>
      <c r="E133" s="99" t="str">
        <f>IF(info_parties!H133="","",info_parties!H133)</f>
        <v/>
      </c>
      <c r="F133" s="172" t="str">
        <f t="shared" si="8"/>
        <v/>
      </c>
      <c r="G133" s="173" t="str">
        <f t="shared" si="9"/>
        <v/>
      </c>
      <c r="H133" s="174" t="str">
        <f t="shared" si="10"/>
        <v/>
      </c>
      <c r="I133" s="175" t="str">
        <f t="shared" si="11"/>
        <v/>
      </c>
      <c r="J133" s="176" t="str">
        <f>IF(ISERROR(VLOOKUP($A133,parlvotes_lh!$A$11:$ZZ$200,6,FALSE))=TRUE,"",IF(VLOOKUP($A133,parlvotes_lh!$A$11:$ZZ$200,6,FALSE)=0,"",VLOOKUP($A133,parlvotes_lh!$A$11:$ZZ$200,6,FALSE)))</f>
        <v/>
      </c>
      <c r="K133" s="176" t="str">
        <f>IF(ISERROR(VLOOKUP($A133,parlvotes_lh!$A$11:$ZZ$200,26,FALSE))=TRUE,"",IF(VLOOKUP($A133,parlvotes_lh!$A$11:$ZZ$200,26,FALSE)=0,"",VLOOKUP($A133,parlvotes_lh!$A$11:$ZZ$200,26,FALSE)))</f>
        <v/>
      </c>
      <c r="L133" s="176" t="str">
        <f>IF(ISERROR(VLOOKUP($A133,parlvotes_lh!$A$11:$ZZ$200,46,FALSE))=TRUE,"",IF(VLOOKUP($A133,parlvotes_lh!$A$11:$ZZ$200,46,FALSE)=0,"",VLOOKUP($A133,parlvotes_lh!$A$11:$ZZ$200,46,FALSE)))</f>
        <v/>
      </c>
      <c r="M133" s="176" t="str">
        <f>IF(ISERROR(VLOOKUP($A133,parlvotes_lh!$A$11:$ZZ$200,66,FALSE))=TRUE,"",IF(VLOOKUP($A133,parlvotes_lh!$A$11:$ZZ$200,66,FALSE)=0,"",VLOOKUP($A133,parlvotes_lh!$A$11:$ZZ$200,66,FALSE)))</f>
        <v/>
      </c>
      <c r="N133" s="176" t="str">
        <f>IF(ISERROR(VLOOKUP($A133,parlvotes_lh!$A$11:$ZZ$200,86,FALSE))=TRUE,"",IF(VLOOKUP($A133,parlvotes_lh!$A$11:$ZZ$200,86,FALSE)=0,"",VLOOKUP($A133,parlvotes_lh!$A$11:$ZZ$200,86,FALSE)))</f>
        <v/>
      </c>
      <c r="O133" s="176" t="str">
        <f>IF(ISERROR(VLOOKUP($A133,parlvotes_lh!$A$11:$ZZ$200,106,FALSE))=TRUE,"",IF(VLOOKUP($A133,parlvotes_lh!$A$11:$ZZ$200,106,FALSE)=0,"",VLOOKUP($A133,parlvotes_lh!$A$11:$ZZ$200,106,FALSE)))</f>
        <v/>
      </c>
      <c r="P133" s="176" t="str">
        <f>IF(ISERROR(VLOOKUP($A133,parlvotes_lh!$A$11:$ZZ$200,126,FALSE))=TRUE,"",IF(VLOOKUP($A133,parlvotes_lh!$A$11:$ZZ$200,126,FALSE)=0,"",VLOOKUP($A133,parlvotes_lh!$A$11:$ZZ$200,126,FALSE)))</f>
        <v/>
      </c>
      <c r="Q133" s="177" t="str">
        <f>IF(ISERROR(VLOOKUP($A133,parlvotes_lh!$A$11:$ZZ$200,146,FALSE))=TRUE,"",IF(VLOOKUP($A133,parlvotes_lh!$A$11:$ZZ$200,146,FALSE)=0,"",VLOOKUP($A133,parlvotes_lh!$A$11:$ZZ$200,146,FALSE)))</f>
        <v/>
      </c>
      <c r="R133" s="177" t="str">
        <f>IF(ISERROR(VLOOKUP($A133,parlvotes_lh!$A$11:$ZZ$200,166,FALSE))=TRUE,"",IF(VLOOKUP($A133,parlvotes_lh!$A$11:$ZZ$200,166,FALSE)=0,"",VLOOKUP($A133,parlvotes_lh!$A$11:$ZZ$200,166,FALSE)))</f>
        <v/>
      </c>
      <c r="S133" s="177" t="str">
        <f>IF(ISERROR(VLOOKUP($A133,parlvotes_lh!$A$11:$ZZ$200,186,FALSE))=TRUE,"",IF(VLOOKUP($A133,parlvotes_lh!$A$11:$ZZ$200,186,FALSE)=0,"",VLOOKUP($A133,parlvotes_lh!$A$11:$ZZ$200,186,FALSE)))</f>
        <v/>
      </c>
      <c r="T133" s="177" t="str">
        <f>IF(ISERROR(VLOOKUP($A133,parlvotes_lh!$A$11:$ZZ$200,206,FALSE))=TRUE,"",IF(VLOOKUP($A133,parlvotes_lh!$A$11:$ZZ$200,206,FALSE)=0,"",VLOOKUP($A133,parlvotes_lh!$A$11:$ZZ$200,206,FALSE)))</f>
        <v/>
      </c>
      <c r="U133" s="177" t="str">
        <f>IF(ISERROR(VLOOKUP($A133,parlvotes_lh!$A$11:$ZZ$200,226,FALSE))=TRUE,"",IF(VLOOKUP($A133,parlvotes_lh!$A$11:$ZZ$200,226,FALSE)=0,"",VLOOKUP($A133,parlvotes_lh!$A$11:$ZZ$200,226,FALSE)))</f>
        <v/>
      </c>
      <c r="V133" s="177" t="str">
        <f>IF(ISERROR(VLOOKUP($A133,parlvotes_lh!$A$11:$ZZ$200,246,FALSE))=TRUE,"",IF(VLOOKUP($A133,parlvotes_lh!$A$11:$ZZ$200,246,FALSE)=0,"",VLOOKUP($A133,parlvotes_lh!$A$11:$ZZ$200,246,FALSE)))</f>
        <v/>
      </c>
      <c r="W133" s="177" t="str">
        <f>IF(ISERROR(VLOOKUP($A133,parlvotes_lh!$A$11:$ZZ$200,266,FALSE))=TRUE,"",IF(VLOOKUP($A133,parlvotes_lh!$A$11:$ZZ$200,266,FALSE)=0,"",VLOOKUP($A133,parlvotes_lh!$A$11:$ZZ$200,266,FALSE)))</f>
        <v/>
      </c>
      <c r="X133" s="177" t="str">
        <f>IF(ISERROR(VLOOKUP($A133,parlvotes_lh!$A$11:$ZZ$200,286,FALSE))=TRUE,"",IF(VLOOKUP($A133,parlvotes_lh!$A$11:$ZZ$200,286,FALSE)=0,"",VLOOKUP($A133,parlvotes_lh!$A$11:$ZZ$200,286,FALSE)))</f>
        <v/>
      </c>
      <c r="Y133" s="177" t="str">
        <f>IF(ISERROR(VLOOKUP($A133,parlvotes_lh!$A$11:$ZZ$200,306,FALSE))=TRUE,"",IF(VLOOKUP($A133,parlvotes_lh!$A$11:$ZZ$200,306,FALSE)=0,"",VLOOKUP($A133,parlvotes_lh!$A$11:$ZZ$200,306,FALSE)))</f>
        <v/>
      </c>
      <c r="Z133" s="177" t="str">
        <f>IF(ISERROR(VLOOKUP($A133,parlvotes_lh!$A$11:$ZZ$200,326,FALSE))=TRUE,"",IF(VLOOKUP($A133,parlvotes_lh!$A$11:$ZZ$200,326,FALSE)=0,"",VLOOKUP($A133,parlvotes_lh!$A$11:$ZZ$200,326,FALSE)))</f>
        <v/>
      </c>
      <c r="AA133" s="177" t="str">
        <f>IF(ISERROR(VLOOKUP($A133,parlvotes_lh!$A$11:$ZZ$200,346,FALSE))=TRUE,"",IF(VLOOKUP($A133,parlvotes_lh!$A$11:$ZZ$200,346,FALSE)=0,"",VLOOKUP($A133,parlvotes_lh!$A$11:$ZZ$200,346,FALSE)))</f>
        <v/>
      </c>
      <c r="AB133" s="177" t="str">
        <f>IF(ISERROR(VLOOKUP($A133,parlvotes_lh!$A$11:$ZZ$200,366,FALSE))=TRUE,"",IF(VLOOKUP($A133,parlvotes_lh!$A$11:$ZZ$200,366,FALSE)=0,"",VLOOKUP($A133,parlvotes_lh!$A$11:$ZZ$200,366,FALSE)))</f>
        <v/>
      </c>
      <c r="AC133" s="177" t="str">
        <f>IF(ISERROR(VLOOKUP($A133,parlvotes_lh!$A$11:$ZZ$200,386,FALSE))=TRUE,"",IF(VLOOKUP($A133,parlvotes_lh!$A$11:$ZZ$200,386,FALSE)=0,"",VLOOKUP($A133,parlvotes_lh!$A$11:$ZZ$200,386,FALSE)))</f>
        <v/>
      </c>
    </row>
    <row r="134" spans="1:29" ht="13.5" customHeight="1" x14ac:dyDescent="0.25">
      <c r="A134" s="171"/>
      <c r="B134" s="99" t="str">
        <f>IF(A134="","",MID(info_weblinks!$C$3,32,3))</f>
        <v/>
      </c>
      <c r="C134" s="99" t="str">
        <f>IF(info_parties!G134="","",info_parties!G134)</f>
        <v/>
      </c>
      <c r="D134" s="99" t="str">
        <f>IF(info_parties!K134="","",info_parties!K134)</f>
        <v/>
      </c>
      <c r="E134" s="99" t="str">
        <f>IF(info_parties!H134="","",info_parties!H134)</f>
        <v/>
      </c>
      <c r="F134" s="172" t="str">
        <f t="shared" si="8"/>
        <v/>
      </c>
      <c r="G134" s="173" t="str">
        <f t="shared" si="9"/>
        <v/>
      </c>
      <c r="H134" s="174" t="str">
        <f t="shared" si="10"/>
        <v/>
      </c>
      <c r="I134" s="175" t="str">
        <f t="shared" si="11"/>
        <v/>
      </c>
      <c r="J134" s="176" t="str">
        <f>IF(ISERROR(VLOOKUP($A134,parlvotes_lh!$A$11:$ZZ$200,6,FALSE))=TRUE,"",IF(VLOOKUP($A134,parlvotes_lh!$A$11:$ZZ$200,6,FALSE)=0,"",VLOOKUP($A134,parlvotes_lh!$A$11:$ZZ$200,6,FALSE)))</f>
        <v/>
      </c>
      <c r="K134" s="176" t="str">
        <f>IF(ISERROR(VLOOKUP($A134,parlvotes_lh!$A$11:$ZZ$200,26,FALSE))=TRUE,"",IF(VLOOKUP($A134,parlvotes_lh!$A$11:$ZZ$200,26,FALSE)=0,"",VLOOKUP($A134,parlvotes_lh!$A$11:$ZZ$200,26,FALSE)))</f>
        <v/>
      </c>
      <c r="L134" s="176" t="str">
        <f>IF(ISERROR(VLOOKUP($A134,parlvotes_lh!$A$11:$ZZ$200,46,FALSE))=TRUE,"",IF(VLOOKUP($A134,parlvotes_lh!$A$11:$ZZ$200,46,FALSE)=0,"",VLOOKUP($A134,parlvotes_lh!$A$11:$ZZ$200,46,FALSE)))</f>
        <v/>
      </c>
      <c r="M134" s="176" t="str">
        <f>IF(ISERROR(VLOOKUP($A134,parlvotes_lh!$A$11:$ZZ$200,66,FALSE))=TRUE,"",IF(VLOOKUP($A134,parlvotes_lh!$A$11:$ZZ$200,66,FALSE)=0,"",VLOOKUP($A134,parlvotes_lh!$A$11:$ZZ$200,66,FALSE)))</f>
        <v/>
      </c>
      <c r="N134" s="176" t="str">
        <f>IF(ISERROR(VLOOKUP($A134,parlvotes_lh!$A$11:$ZZ$200,86,FALSE))=TRUE,"",IF(VLOOKUP($A134,parlvotes_lh!$A$11:$ZZ$200,86,FALSE)=0,"",VLOOKUP($A134,parlvotes_lh!$A$11:$ZZ$200,86,FALSE)))</f>
        <v/>
      </c>
      <c r="O134" s="176" t="str">
        <f>IF(ISERROR(VLOOKUP($A134,parlvotes_lh!$A$11:$ZZ$200,106,FALSE))=TRUE,"",IF(VLOOKUP($A134,parlvotes_lh!$A$11:$ZZ$200,106,FALSE)=0,"",VLOOKUP($A134,parlvotes_lh!$A$11:$ZZ$200,106,FALSE)))</f>
        <v/>
      </c>
      <c r="P134" s="176" t="str">
        <f>IF(ISERROR(VLOOKUP($A134,parlvotes_lh!$A$11:$ZZ$200,126,FALSE))=TRUE,"",IF(VLOOKUP($A134,parlvotes_lh!$A$11:$ZZ$200,126,FALSE)=0,"",VLOOKUP($A134,parlvotes_lh!$A$11:$ZZ$200,126,FALSE)))</f>
        <v/>
      </c>
      <c r="Q134" s="177" t="str">
        <f>IF(ISERROR(VLOOKUP($A134,parlvotes_lh!$A$11:$ZZ$200,146,FALSE))=TRUE,"",IF(VLOOKUP($A134,parlvotes_lh!$A$11:$ZZ$200,146,FALSE)=0,"",VLOOKUP($A134,parlvotes_lh!$A$11:$ZZ$200,146,FALSE)))</f>
        <v/>
      </c>
      <c r="R134" s="177" t="str">
        <f>IF(ISERROR(VLOOKUP($A134,parlvotes_lh!$A$11:$ZZ$200,166,FALSE))=TRUE,"",IF(VLOOKUP($A134,parlvotes_lh!$A$11:$ZZ$200,166,FALSE)=0,"",VLOOKUP($A134,parlvotes_lh!$A$11:$ZZ$200,166,FALSE)))</f>
        <v/>
      </c>
      <c r="S134" s="177" t="str">
        <f>IF(ISERROR(VLOOKUP($A134,parlvotes_lh!$A$11:$ZZ$200,186,FALSE))=TRUE,"",IF(VLOOKUP($A134,parlvotes_lh!$A$11:$ZZ$200,186,FALSE)=0,"",VLOOKUP($A134,parlvotes_lh!$A$11:$ZZ$200,186,FALSE)))</f>
        <v/>
      </c>
      <c r="T134" s="177" t="str">
        <f>IF(ISERROR(VLOOKUP($A134,parlvotes_lh!$A$11:$ZZ$200,206,FALSE))=TRUE,"",IF(VLOOKUP($A134,parlvotes_lh!$A$11:$ZZ$200,206,FALSE)=0,"",VLOOKUP($A134,parlvotes_lh!$A$11:$ZZ$200,206,FALSE)))</f>
        <v/>
      </c>
      <c r="U134" s="177" t="str">
        <f>IF(ISERROR(VLOOKUP($A134,parlvotes_lh!$A$11:$ZZ$200,226,FALSE))=TRUE,"",IF(VLOOKUP($A134,parlvotes_lh!$A$11:$ZZ$200,226,FALSE)=0,"",VLOOKUP($A134,parlvotes_lh!$A$11:$ZZ$200,226,FALSE)))</f>
        <v/>
      </c>
      <c r="V134" s="177" t="str">
        <f>IF(ISERROR(VLOOKUP($A134,parlvotes_lh!$A$11:$ZZ$200,246,FALSE))=TRUE,"",IF(VLOOKUP($A134,parlvotes_lh!$A$11:$ZZ$200,246,FALSE)=0,"",VLOOKUP($A134,parlvotes_lh!$A$11:$ZZ$200,246,FALSE)))</f>
        <v/>
      </c>
      <c r="W134" s="177" t="str">
        <f>IF(ISERROR(VLOOKUP($A134,parlvotes_lh!$A$11:$ZZ$200,266,FALSE))=TRUE,"",IF(VLOOKUP($A134,parlvotes_lh!$A$11:$ZZ$200,266,FALSE)=0,"",VLOOKUP($A134,parlvotes_lh!$A$11:$ZZ$200,266,FALSE)))</f>
        <v/>
      </c>
      <c r="X134" s="177" t="str">
        <f>IF(ISERROR(VLOOKUP($A134,parlvotes_lh!$A$11:$ZZ$200,286,FALSE))=TRUE,"",IF(VLOOKUP($A134,parlvotes_lh!$A$11:$ZZ$200,286,FALSE)=0,"",VLOOKUP($A134,parlvotes_lh!$A$11:$ZZ$200,286,FALSE)))</f>
        <v/>
      </c>
      <c r="Y134" s="177" t="str">
        <f>IF(ISERROR(VLOOKUP($A134,parlvotes_lh!$A$11:$ZZ$200,306,FALSE))=TRUE,"",IF(VLOOKUP($A134,parlvotes_lh!$A$11:$ZZ$200,306,FALSE)=0,"",VLOOKUP($A134,parlvotes_lh!$A$11:$ZZ$200,306,FALSE)))</f>
        <v/>
      </c>
      <c r="Z134" s="177" t="str">
        <f>IF(ISERROR(VLOOKUP($A134,parlvotes_lh!$A$11:$ZZ$200,326,FALSE))=TRUE,"",IF(VLOOKUP($A134,parlvotes_lh!$A$11:$ZZ$200,326,FALSE)=0,"",VLOOKUP($A134,parlvotes_lh!$A$11:$ZZ$200,326,FALSE)))</f>
        <v/>
      </c>
      <c r="AA134" s="177" t="str">
        <f>IF(ISERROR(VLOOKUP($A134,parlvotes_lh!$A$11:$ZZ$200,346,FALSE))=TRUE,"",IF(VLOOKUP($A134,parlvotes_lh!$A$11:$ZZ$200,346,FALSE)=0,"",VLOOKUP($A134,parlvotes_lh!$A$11:$ZZ$200,346,FALSE)))</f>
        <v/>
      </c>
      <c r="AB134" s="177" t="str">
        <f>IF(ISERROR(VLOOKUP($A134,parlvotes_lh!$A$11:$ZZ$200,366,FALSE))=TRUE,"",IF(VLOOKUP($A134,parlvotes_lh!$A$11:$ZZ$200,366,FALSE)=0,"",VLOOKUP($A134,parlvotes_lh!$A$11:$ZZ$200,366,FALSE)))</f>
        <v/>
      </c>
      <c r="AC134" s="177" t="str">
        <f>IF(ISERROR(VLOOKUP($A134,parlvotes_lh!$A$11:$ZZ$200,386,FALSE))=TRUE,"",IF(VLOOKUP($A134,parlvotes_lh!$A$11:$ZZ$200,386,FALSE)=0,"",VLOOKUP($A134,parlvotes_lh!$A$11:$ZZ$200,386,FALSE)))</f>
        <v/>
      </c>
    </row>
    <row r="135" spans="1:29" ht="13.5" customHeight="1" x14ac:dyDescent="0.25">
      <c r="A135" s="171"/>
      <c r="B135" s="99" t="str">
        <f>IF(A135="","",MID(info_weblinks!$C$3,32,3))</f>
        <v/>
      </c>
      <c r="C135" s="99" t="str">
        <f>IF(info_parties!G135="","",info_parties!G135)</f>
        <v/>
      </c>
      <c r="D135" s="99" t="str">
        <f>IF(info_parties!K135="","",info_parties!K135)</f>
        <v/>
      </c>
      <c r="E135" s="99" t="str">
        <f>IF(info_parties!H135="","",info_parties!H135)</f>
        <v/>
      </c>
      <c r="F135" s="172" t="str">
        <f t="shared" si="8"/>
        <v/>
      </c>
      <c r="G135" s="173" t="str">
        <f t="shared" si="9"/>
        <v/>
      </c>
      <c r="H135" s="174" t="str">
        <f t="shared" si="10"/>
        <v/>
      </c>
      <c r="I135" s="175" t="str">
        <f t="shared" si="11"/>
        <v/>
      </c>
      <c r="J135" s="176" t="str">
        <f>IF(ISERROR(VLOOKUP($A135,parlvotes_lh!$A$11:$ZZ$200,6,FALSE))=TRUE,"",IF(VLOOKUP($A135,parlvotes_lh!$A$11:$ZZ$200,6,FALSE)=0,"",VLOOKUP($A135,parlvotes_lh!$A$11:$ZZ$200,6,FALSE)))</f>
        <v/>
      </c>
      <c r="K135" s="176" t="str">
        <f>IF(ISERROR(VLOOKUP($A135,parlvotes_lh!$A$11:$ZZ$200,26,FALSE))=TRUE,"",IF(VLOOKUP($A135,parlvotes_lh!$A$11:$ZZ$200,26,FALSE)=0,"",VLOOKUP($A135,parlvotes_lh!$A$11:$ZZ$200,26,FALSE)))</f>
        <v/>
      </c>
      <c r="L135" s="176" t="str">
        <f>IF(ISERROR(VLOOKUP($A135,parlvotes_lh!$A$11:$ZZ$200,46,FALSE))=TRUE,"",IF(VLOOKUP($A135,parlvotes_lh!$A$11:$ZZ$200,46,FALSE)=0,"",VLOOKUP($A135,parlvotes_lh!$A$11:$ZZ$200,46,FALSE)))</f>
        <v/>
      </c>
      <c r="M135" s="176" t="str">
        <f>IF(ISERROR(VLOOKUP($A135,parlvotes_lh!$A$11:$ZZ$200,66,FALSE))=TRUE,"",IF(VLOOKUP($A135,parlvotes_lh!$A$11:$ZZ$200,66,FALSE)=0,"",VLOOKUP($A135,parlvotes_lh!$A$11:$ZZ$200,66,FALSE)))</f>
        <v/>
      </c>
      <c r="N135" s="176" t="str">
        <f>IF(ISERROR(VLOOKUP($A135,parlvotes_lh!$A$11:$ZZ$200,86,FALSE))=TRUE,"",IF(VLOOKUP($A135,parlvotes_lh!$A$11:$ZZ$200,86,FALSE)=0,"",VLOOKUP($A135,parlvotes_lh!$A$11:$ZZ$200,86,FALSE)))</f>
        <v/>
      </c>
      <c r="O135" s="176" t="str">
        <f>IF(ISERROR(VLOOKUP($A135,parlvotes_lh!$A$11:$ZZ$200,106,FALSE))=TRUE,"",IF(VLOOKUP($A135,parlvotes_lh!$A$11:$ZZ$200,106,FALSE)=0,"",VLOOKUP($A135,parlvotes_lh!$A$11:$ZZ$200,106,FALSE)))</f>
        <v/>
      </c>
      <c r="P135" s="176" t="str">
        <f>IF(ISERROR(VLOOKUP($A135,parlvotes_lh!$A$11:$ZZ$200,126,FALSE))=TRUE,"",IF(VLOOKUP($A135,parlvotes_lh!$A$11:$ZZ$200,126,FALSE)=0,"",VLOOKUP($A135,parlvotes_lh!$A$11:$ZZ$200,126,FALSE)))</f>
        <v/>
      </c>
      <c r="Q135" s="177" t="str">
        <f>IF(ISERROR(VLOOKUP($A135,parlvotes_lh!$A$11:$ZZ$200,146,FALSE))=TRUE,"",IF(VLOOKUP($A135,parlvotes_lh!$A$11:$ZZ$200,146,FALSE)=0,"",VLOOKUP($A135,parlvotes_lh!$A$11:$ZZ$200,146,FALSE)))</f>
        <v/>
      </c>
      <c r="R135" s="177" t="str">
        <f>IF(ISERROR(VLOOKUP($A135,parlvotes_lh!$A$11:$ZZ$200,166,FALSE))=TRUE,"",IF(VLOOKUP($A135,parlvotes_lh!$A$11:$ZZ$200,166,FALSE)=0,"",VLOOKUP($A135,parlvotes_lh!$A$11:$ZZ$200,166,FALSE)))</f>
        <v/>
      </c>
      <c r="S135" s="177" t="str">
        <f>IF(ISERROR(VLOOKUP($A135,parlvotes_lh!$A$11:$ZZ$200,186,FALSE))=TRUE,"",IF(VLOOKUP($A135,parlvotes_lh!$A$11:$ZZ$200,186,FALSE)=0,"",VLOOKUP($A135,parlvotes_lh!$A$11:$ZZ$200,186,FALSE)))</f>
        <v/>
      </c>
      <c r="T135" s="177" t="str">
        <f>IF(ISERROR(VLOOKUP($A135,parlvotes_lh!$A$11:$ZZ$200,206,FALSE))=TRUE,"",IF(VLOOKUP($A135,parlvotes_lh!$A$11:$ZZ$200,206,FALSE)=0,"",VLOOKUP($A135,parlvotes_lh!$A$11:$ZZ$200,206,FALSE)))</f>
        <v/>
      </c>
      <c r="U135" s="177" t="str">
        <f>IF(ISERROR(VLOOKUP($A135,parlvotes_lh!$A$11:$ZZ$200,226,FALSE))=TRUE,"",IF(VLOOKUP($A135,parlvotes_lh!$A$11:$ZZ$200,226,FALSE)=0,"",VLOOKUP($A135,parlvotes_lh!$A$11:$ZZ$200,226,FALSE)))</f>
        <v/>
      </c>
      <c r="V135" s="177" t="str">
        <f>IF(ISERROR(VLOOKUP($A135,parlvotes_lh!$A$11:$ZZ$200,246,FALSE))=TRUE,"",IF(VLOOKUP($A135,parlvotes_lh!$A$11:$ZZ$200,246,FALSE)=0,"",VLOOKUP($A135,parlvotes_lh!$A$11:$ZZ$200,246,FALSE)))</f>
        <v/>
      </c>
      <c r="W135" s="177" t="str">
        <f>IF(ISERROR(VLOOKUP($A135,parlvotes_lh!$A$11:$ZZ$200,266,FALSE))=TRUE,"",IF(VLOOKUP($A135,parlvotes_lh!$A$11:$ZZ$200,266,FALSE)=0,"",VLOOKUP($A135,parlvotes_lh!$A$11:$ZZ$200,266,FALSE)))</f>
        <v/>
      </c>
      <c r="X135" s="177" t="str">
        <f>IF(ISERROR(VLOOKUP($A135,parlvotes_lh!$A$11:$ZZ$200,286,FALSE))=TRUE,"",IF(VLOOKUP($A135,parlvotes_lh!$A$11:$ZZ$200,286,FALSE)=0,"",VLOOKUP($A135,parlvotes_lh!$A$11:$ZZ$200,286,FALSE)))</f>
        <v/>
      </c>
      <c r="Y135" s="177" t="str">
        <f>IF(ISERROR(VLOOKUP($A135,parlvotes_lh!$A$11:$ZZ$200,306,FALSE))=TRUE,"",IF(VLOOKUP($A135,parlvotes_lh!$A$11:$ZZ$200,306,FALSE)=0,"",VLOOKUP($A135,parlvotes_lh!$A$11:$ZZ$200,306,FALSE)))</f>
        <v/>
      </c>
      <c r="Z135" s="177" t="str">
        <f>IF(ISERROR(VLOOKUP($A135,parlvotes_lh!$A$11:$ZZ$200,326,FALSE))=TRUE,"",IF(VLOOKUP($A135,parlvotes_lh!$A$11:$ZZ$200,326,FALSE)=0,"",VLOOKUP($A135,parlvotes_lh!$A$11:$ZZ$200,326,FALSE)))</f>
        <v/>
      </c>
      <c r="AA135" s="177" t="str">
        <f>IF(ISERROR(VLOOKUP($A135,parlvotes_lh!$A$11:$ZZ$200,346,FALSE))=TRUE,"",IF(VLOOKUP($A135,parlvotes_lh!$A$11:$ZZ$200,346,FALSE)=0,"",VLOOKUP($A135,parlvotes_lh!$A$11:$ZZ$200,346,FALSE)))</f>
        <v/>
      </c>
      <c r="AB135" s="177" t="str">
        <f>IF(ISERROR(VLOOKUP($A135,parlvotes_lh!$A$11:$ZZ$200,366,FALSE))=TRUE,"",IF(VLOOKUP($A135,parlvotes_lh!$A$11:$ZZ$200,366,FALSE)=0,"",VLOOKUP($A135,parlvotes_lh!$A$11:$ZZ$200,366,FALSE)))</f>
        <v/>
      </c>
      <c r="AC135" s="177" t="str">
        <f>IF(ISERROR(VLOOKUP($A135,parlvotes_lh!$A$11:$ZZ$200,386,FALSE))=TRUE,"",IF(VLOOKUP($A135,parlvotes_lh!$A$11:$ZZ$200,386,FALSE)=0,"",VLOOKUP($A135,parlvotes_lh!$A$11:$ZZ$200,386,FALSE)))</f>
        <v/>
      </c>
    </row>
    <row r="136" spans="1:29" ht="13.5" customHeight="1" x14ac:dyDescent="0.25">
      <c r="A136" s="171"/>
      <c r="B136" s="99" t="str">
        <f>IF(A136="","",MID(info_weblinks!$C$3,32,3))</f>
        <v/>
      </c>
      <c r="C136" s="99" t="str">
        <f>IF(info_parties!G136="","",info_parties!G136)</f>
        <v/>
      </c>
      <c r="D136" s="99" t="str">
        <f>IF(info_parties!K136="","",info_parties!K136)</f>
        <v/>
      </c>
      <c r="E136" s="99" t="str">
        <f>IF(info_parties!H136="","",info_parties!H136)</f>
        <v/>
      </c>
      <c r="F136" s="172" t="str">
        <f t="shared" si="8"/>
        <v/>
      </c>
      <c r="G136" s="173" t="str">
        <f t="shared" si="9"/>
        <v/>
      </c>
      <c r="H136" s="174" t="str">
        <f t="shared" si="10"/>
        <v/>
      </c>
      <c r="I136" s="175" t="str">
        <f t="shared" si="11"/>
        <v/>
      </c>
      <c r="J136" s="176" t="str">
        <f>IF(ISERROR(VLOOKUP($A136,parlvotes_lh!$A$11:$ZZ$200,6,FALSE))=TRUE,"",IF(VLOOKUP($A136,parlvotes_lh!$A$11:$ZZ$200,6,FALSE)=0,"",VLOOKUP($A136,parlvotes_lh!$A$11:$ZZ$200,6,FALSE)))</f>
        <v/>
      </c>
      <c r="K136" s="176" t="str">
        <f>IF(ISERROR(VLOOKUP($A136,parlvotes_lh!$A$11:$ZZ$200,26,FALSE))=TRUE,"",IF(VLOOKUP($A136,parlvotes_lh!$A$11:$ZZ$200,26,FALSE)=0,"",VLOOKUP($A136,parlvotes_lh!$A$11:$ZZ$200,26,FALSE)))</f>
        <v/>
      </c>
      <c r="L136" s="176" t="str">
        <f>IF(ISERROR(VLOOKUP($A136,parlvotes_lh!$A$11:$ZZ$200,46,FALSE))=TRUE,"",IF(VLOOKUP($A136,parlvotes_lh!$A$11:$ZZ$200,46,FALSE)=0,"",VLOOKUP($A136,parlvotes_lh!$A$11:$ZZ$200,46,FALSE)))</f>
        <v/>
      </c>
      <c r="M136" s="176" t="str">
        <f>IF(ISERROR(VLOOKUP($A136,parlvotes_lh!$A$11:$ZZ$200,66,FALSE))=TRUE,"",IF(VLOOKUP($A136,parlvotes_lh!$A$11:$ZZ$200,66,FALSE)=0,"",VLOOKUP($A136,parlvotes_lh!$A$11:$ZZ$200,66,FALSE)))</f>
        <v/>
      </c>
      <c r="N136" s="176" t="str">
        <f>IF(ISERROR(VLOOKUP($A136,parlvotes_lh!$A$11:$ZZ$200,86,FALSE))=TRUE,"",IF(VLOOKUP($A136,parlvotes_lh!$A$11:$ZZ$200,86,FALSE)=0,"",VLOOKUP($A136,parlvotes_lh!$A$11:$ZZ$200,86,FALSE)))</f>
        <v/>
      </c>
      <c r="O136" s="176" t="str">
        <f>IF(ISERROR(VLOOKUP($A136,parlvotes_lh!$A$11:$ZZ$200,106,FALSE))=TRUE,"",IF(VLOOKUP($A136,parlvotes_lh!$A$11:$ZZ$200,106,FALSE)=0,"",VLOOKUP($A136,parlvotes_lh!$A$11:$ZZ$200,106,FALSE)))</f>
        <v/>
      </c>
      <c r="P136" s="176" t="str">
        <f>IF(ISERROR(VLOOKUP($A136,parlvotes_lh!$A$11:$ZZ$200,126,FALSE))=TRUE,"",IF(VLOOKUP($A136,parlvotes_lh!$A$11:$ZZ$200,126,FALSE)=0,"",VLOOKUP($A136,parlvotes_lh!$A$11:$ZZ$200,126,FALSE)))</f>
        <v/>
      </c>
      <c r="Q136" s="177" t="str">
        <f>IF(ISERROR(VLOOKUP($A136,parlvotes_lh!$A$11:$ZZ$200,146,FALSE))=TRUE,"",IF(VLOOKUP($A136,parlvotes_lh!$A$11:$ZZ$200,146,FALSE)=0,"",VLOOKUP($A136,parlvotes_lh!$A$11:$ZZ$200,146,FALSE)))</f>
        <v/>
      </c>
      <c r="R136" s="177" t="str">
        <f>IF(ISERROR(VLOOKUP($A136,parlvotes_lh!$A$11:$ZZ$200,166,FALSE))=TRUE,"",IF(VLOOKUP($A136,parlvotes_lh!$A$11:$ZZ$200,166,FALSE)=0,"",VLOOKUP($A136,parlvotes_lh!$A$11:$ZZ$200,166,FALSE)))</f>
        <v/>
      </c>
      <c r="S136" s="177" t="str">
        <f>IF(ISERROR(VLOOKUP($A136,parlvotes_lh!$A$11:$ZZ$200,186,FALSE))=TRUE,"",IF(VLOOKUP($A136,parlvotes_lh!$A$11:$ZZ$200,186,FALSE)=0,"",VLOOKUP($A136,parlvotes_lh!$A$11:$ZZ$200,186,FALSE)))</f>
        <v/>
      </c>
      <c r="T136" s="177" t="str">
        <f>IF(ISERROR(VLOOKUP($A136,parlvotes_lh!$A$11:$ZZ$200,206,FALSE))=TRUE,"",IF(VLOOKUP($A136,parlvotes_lh!$A$11:$ZZ$200,206,FALSE)=0,"",VLOOKUP($A136,parlvotes_lh!$A$11:$ZZ$200,206,FALSE)))</f>
        <v/>
      </c>
      <c r="U136" s="177" t="str">
        <f>IF(ISERROR(VLOOKUP($A136,parlvotes_lh!$A$11:$ZZ$200,226,FALSE))=TRUE,"",IF(VLOOKUP($A136,parlvotes_lh!$A$11:$ZZ$200,226,FALSE)=0,"",VLOOKUP($A136,parlvotes_lh!$A$11:$ZZ$200,226,FALSE)))</f>
        <v/>
      </c>
      <c r="V136" s="177" t="str">
        <f>IF(ISERROR(VLOOKUP($A136,parlvotes_lh!$A$11:$ZZ$200,246,FALSE))=TRUE,"",IF(VLOOKUP($A136,parlvotes_lh!$A$11:$ZZ$200,246,FALSE)=0,"",VLOOKUP($A136,parlvotes_lh!$A$11:$ZZ$200,246,FALSE)))</f>
        <v/>
      </c>
      <c r="W136" s="177" t="str">
        <f>IF(ISERROR(VLOOKUP($A136,parlvotes_lh!$A$11:$ZZ$200,266,FALSE))=TRUE,"",IF(VLOOKUP($A136,parlvotes_lh!$A$11:$ZZ$200,266,FALSE)=0,"",VLOOKUP($A136,parlvotes_lh!$A$11:$ZZ$200,266,FALSE)))</f>
        <v/>
      </c>
      <c r="X136" s="177" t="str">
        <f>IF(ISERROR(VLOOKUP($A136,parlvotes_lh!$A$11:$ZZ$200,286,FALSE))=TRUE,"",IF(VLOOKUP($A136,parlvotes_lh!$A$11:$ZZ$200,286,FALSE)=0,"",VLOOKUP($A136,parlvotes_lh!$A$11:$ZZ$200,286,FALSE)))</f>
        <v/>
      </c>
      <c r="Y136" s="177" t="str">
        <f>IF(ISERROR(VLOOKUP($A136,parlvotes_lh!$A$11:$ZZ$200,306,FALSE))=TRUE,"",IF(VLOOKUP($A136,parlvotes_lh!$A$11:$ZZ$200,306,FALSE)=0,"",VLOOKUP($A136,parlvotes_lh!$A$11:$ZZ$200,306,FALSE)))</f>
        <v/>
      </c>
      <c r="Z136" s="177" t="str">
        <f>IF(ISERROR(VLOOKUP($A136,parlvotes_lh!$A$11:$ZZ$200,326,FALSE))=TRUE,"",IF(VLOOKUP($A136,parlvotes_lh!$A$11:$ZZ$200,326,FALSE)=0,"",VLOOKUP($A136,parlvotes_lh!$A$11:$ZZ$200,326,FALSE)))</f>
        <v/>
      </c>
      <c r="AA136" s="177" t="str">
        <f>IF(ISERROR(VLOOKUP($A136,parlvotes_lh!$A$11:$ZZ$200,346,FALSE))=TRUE,"",IF(VLOOKUP($A136,parlvotes_lh!$A$11:$ZZ$200,346,FALSE)=0,"",VLOOKUP($A136,parlvotes_lh!$A$11:$ZZ$200,346,FALSE)))</f>
        <v/>
      </c>
      <c r="AB136" s="177" t="str">
        <f>IF(ISERROR(VLOOKUP($A136,parlvotes_lh!$A$11:$ZZ$200,366,FALSE))=TRUE,"",IF(VLOOKUP($A136,parlvotes_lh!$A$11:$ZZ$200,366,FALSE)=0,"",VLOOKUP($A136,parlvotes_lh!$A$11:$ZZ$200,366,FALSE)))</f>
        <v/>
      </c>
      <c r="AC136" s="177" t="str">
        <f>IF(ISERROR(VLOOKUP($A136,parlvotes_lh!$A$11:$ZZ$200,386,FALSE))=TRUE,"",IF(VLOOKUP($A136,parlvotes_lh!$A$11:$ZZ$200,386,FALSE)=0,"",VLOOKUP($A136,parlvotes_lh!$A$11:$ZZ$200,386,FALSE)))</f>
        <v/>
      </c>
    </row>
    <row r="137" spans="1:29" ht="13.5" customHeight="1" x14ac:dyDescent="0.25">
      <c r="A137" s="171"/>
      <c r="B137" s="99" t="str">
        <f>IF(A137="","",MID(info_weblinks!$C$3,32,3))</f>
        <v/>
      </c>
      <c r="C137" s="99" t="str">
        <f>IF(info_parties!G137="","",info_parties!G137)</f>
        <v/>
      </c>
      <c r="D137" s="99" t="str">
        <f>IF(info_parties!K137="","",info_parties!K137)</f>
        <v/>
      </c>
      <c r="E137" s="99" t="str">
        <f>IF(info_parties!H137="","",info_parties!H137)</f>
        <v/>
      </c>
      <c r="F137" s="172" t="str">
        <f t="shared" si="8"/>
        <v/>
      </c>
      <c r="G137" s="173" t="str">
        <f t="shared" si="9"/>
        <v/>
      </c>
      <c r="H137" s="174" t="str">
        <f t="shared" si="10"/>
        <v/>
      </c>
      <c r="I137" s="175" t="str">
        <f t="shared" si="11"/>
        <v/>
      </c>
      <c r="J137" s="176" t="str">
        <f>IF(ISERROR(VLOOKUP($A137,parlvotes_lh!$A$11:$ZZ$200,6,FALSE))=TRUE,"",IF(VLOOKUP($A137,parlvotes_lh!$A$11:$ZZ$200,6,FALSE)=0,"",VLOOKUP($A137,parlvotes_lh!$A$11:$ZZ$200,6,FALSE)))</f>
        <v/>
      </c>
      <c r="K137" s="176" t="str">
        <f>IF(ISERROR(VLOOKUP($A137,parlvotes_lh!$A$11:$ZZ$200,26,FALSE))=TRUE,"",IF(VLOOKUP($A137,parlvotes_lh!$A$11:$ZZ$200,26,FALSE)=0,"",VLOOKUP($A137,parlvotes_lh!$A$11:$ZZ$200,26,FALSE)))</f>
        <v/>
      </c>
      <c r="L137" s="176" t="str">
        <f>IF(ISERROR(VLOOKUP($A137,parlvotes_lh!$A$11:$ZZ$200,46,FALSE))=TRUE,"",IF(VLOOKUP($A137,parlvotes_lh!$A$11:$ZZ$200,46,FALSE)=0,"",VLOOKUP($A137,parlvotes_lh!$A$11:$ZZ$200,46,FALSE)))</f>
        <v/>
      </c>
      <c r="M137" s="176" t="str">
        <f>IF(ISERROR(VLOOKUP($A137,parlvotes_lh!$A$11:$ZZ$200,66,FALSE))=TRUE,"",IF(VLOOKUP($A137,parlvotes_lh!$A$11:$ZZ$200,66,FALSE)=0,"",VLOOKUP($A137,parlvotes_lh!$A$11:$ZZ$200,66,FALSE)))</f>
        <v/>
      </c>
      <c r="N137" s="176" t="str">
        <f>IF(ISERROR(VLOOKUP($A137,parlvotes_lh!$A$11:$ZZ$200,86,FALSE))=TRUE,"",IF(VLOOKUP($A137,parlvotes_lh!$A$11:$ZZ$200,86,FALSE)=0,"",VLOOKUP($A137,parlvotes_lh!$A$11:$ZZ$200,86,FALSE)))</f>
        <v/>
      </c>
      <c r="O137" s="176" t="str">
        <f>IF(ISERROR(VLOOKUP($A137,parlvotes_lh!$A$11:$ZZ$200,106,FALSE))=TRUE,"",IF(VLOOKUP($A137,parlvotes_lh!$A$11:$ZZ$200,106,FALSE)=0,"",VLOOKUP($A137,parlvotes_lh!$A$11:$ZZ$200,106,FALSE)))</f>
        <v/>
      </c>
      <c r="P137" s="176" t="str">
        <f>IF(ISERROR(VLOOKUP($A137,parlvotes_lh!$A$11:$ZZ$200,126,FALSE))=TRUE,"",IF(VLOOKUP($A137,parlvotes_lh!$A$11:$ZZ$200,126,FALSE)=0,"",VLOOKUP($A137,parlvotes_lh!$A$11:$ZZ$200,126,FALSE)))</f>
        <v/>
      </c>
      <c r="Q137" s="177" t="str">
        <f>IF(ISERROR(VLOOKUP($A137,parlvotes_lh!$A$11:$ZZ$200,146,FALSE))=TRUE,"",IF(VLOOKUP($A137,parlvotes_lh!$A$11:$ZZ$200,146,FALSE)=0,"",VLOOKUP($A137,parlvotes_lh!$A$11:$ZZ$200,146,FALSE)))</f>
        <v/>
      </c>
      <c r="R137" s="177" t="str">
        <f>IF(ISERROR(VLOOKUP($A137,parlvotes_lh!$A$11:$ZZ$200,166,FALSE))=TRUE,"",IF(VLOOKUP($A137,parlvotes_lh!$A$11:$ZZ$200,166,FALSE)=0,"",VLOOKUP($A137,parlvotes_lh!$A$11:$ZZ$200,166,FALSE)))</f>
        <v/>
      </c>
      <c r="S137" s="177" t="str">
        <f>IF(ISERROR(VLOOKUP($A137,parlvotes_lh!$A$11:$ZZ$200,186,FALSE))=TRUE,"",IF(VLOOKUP($A137,parlvotes_lh!$A$11:$ZZ$200,186,FALSE)=0,"",VLOOKUP($A137,parlvotes_lh!$A$11:$ZZ$200,186,FALSE)))</f>
        <v/>
      </c>
      <c r="T137" s="177" t="str">
        <f>IF(ISERROR(VLOOKUP($A137,parlvotes_lh!$A$11:$ZZ$200,206,FALSE))=TRUE,"",IF(VLOOKUP($A137,parlvotes_lh!$A$11:$ZZ$200,206,FALSE)=0,"",VLOOKUP($A137,parlvotes_lh!$A$11:$ZZ$200,206,FALSE)))</f>
        <v/>
      </c>
      <c r="U137" s="177" t="str">
        <f>IF(ISERROR(VLOOKUP($A137,parlvotes_lh!$A$11:$ZZ$200,226,FALSE))=TRUE,"",IF(VLOOKUP($A137,parlvotes_lh!$A$11:$ZZ$200,226,FALSE)=0,"",VLOOKUP($A137,parlvotes_lh!$A$11:$ZZ$200,226,FALSE)))</f>
        <v/>
      </c>
      <c r="V137" s="177" t="str">
        <f>IF(ISERROR(VLOOKUP($A137,parlvotes_lh!$A$11:$ZZ$200,246,FALSE))=TRUE,"",IF(VLOOKUP($A137,parlvotes_lh!$A$11:$ZZ$200,246,FALSE)=0,"",VLOOKUP($A137,parlvotes_lh!$A$11:$ZZ$200,246,FALSE)))</f>
        <v/>
      </c>
      <c r="W137" s="177" t="str">
        <f>IF(ISERROR(VLOOKUP($A137,parlvotes_lh!$A$11:$ZZ$200,266,FALSE))=TRUE,"",IF(VLOOKUP($A137,parlvotes_lh!$A$11:$ZZ$200,266,FALSE)=0,"",VLOOKUP($A137,parlvotes_lh!$A$11:$ZZ$200,266,FALSE)))</f>
        <v/>
      </c>
      <c r="X137" s="177" t="str">
        <f>IF(ISERROR(VLOOKUP($A137,parlvotes_lh!$A$11:$ZZ$200,286,FALSE))=TRUE,"",IF(VLOOKUP($A137,parlvotes_lh!$A$11:$ZZ$200,286,FALSE)=0,"",VLOOKUP($A137,parlvotes_lh!$A$11:$ZZ$200,286,FALSE)))</f>
        <v/>
      </c>
      <c r="Y137" s="177" t="str">
        <f>IF(ISERROR(VLOOKUP($A137,parlvotes_lh!$A$11:$ZZ$200,306,FALSE))=TRUE,"",IF(VLOOKUP($A137,parlvotes_lh!$A$11:$ZZ$200,306,FALSE)=0,"",VLOOKUP($A137,parlvotes_lh!$A$11:$ZZ$200,306,FALSE)))</f>
        <v/>
      </c>
      <c r="Z137" s="177" t="str">
        <f>IF(ISERROR(VLOOKUP($A137,parlvotes_lh!$A$11:$ZZ$200,326,FALSE))=TRUE,"",IF(VLOOKUP($A137,parlvotes_lh!$A$11:$ZZ$200,326,FALSE)=0,"",VLOOKUP($A137,parlvotes_lh!$A$11:$ZZ$200,326,FALSE)))</f>
        <v/>
      </c>
      <c r="AA137" s="177" t="str">
        <f>IF(ISERROR(VLOOKUP($A137,parlvotes_lh!$A$11:$ZZ$200,346,FALSE))=TRUE,"",IF(VLOOKUP($A137,parlvotes_lh!$A$11:$ZZ$200,346,FALSE)=0,"",VLOOKUP($A137,parlvotes_lh!$A$11:$ZZ$200,346,FALSE)))</f>
        <v/>
      </c>
      <c r="AB137" s="177" t="str">
        <f>IF(ISERROR(VLOOKUP($A137,parlvotes_lh!$A$11:$ZZ$200,366,FALSE))=TRUE,"",IF(VLOOKUP($A137,parlvotes_lh!$A$11:$ZZ$200,366,FALSE)=0,"",VLOOKUP($A137,parlvotes_lh!$A$11:$ZZ$200,366,FALSE)))</f>
        <v/>
      </c>
      <c r="AC137" s="177" t="str">
        <f>IF(ISERROR(VLOOKUP($A137,parlvotes_lh!$A$11:$ZZ$200,386,FALSE))=TRUE,"",IF(VLOOKUP($A137,parlvotes_lh!$A$11:$ZZ$200,386,FALSE)=0,"",VLOOKUP($A137,parlvotes_lh!$A$11:$ZZ$200,386,FALSE)))</f>
        <v/>
      </c>
    </row>
    <row r="138" spans="1:29" ht="13.5" customHeight="1" x14ac:dyDescent="0.25">
      <c r="A138" s="171"/>
      <c r="B138" s="99" t="str">
        <f>IF(A138="","",MID(info_weblinks!$C$3,32,3))</f>
        <v/>
      </c>
      <c r="C138" s="99" t="str">
        <f>IF(info_parties!G138="","",info_parties!G138)</f>
        <v/>
      </c>
      <c r="D138" s="99" t="str">
        <f>IF(info_parties!K138="","",info_parties!K138)</f>
        <v/>
      </c>
      <c r="E138" s="99" t="str">
        <f>IF(info_parties!H138="","",info_parties!H138)</f>
        <v/>
      </c>
      <c r="F138" s="172" t="str">
        <f t="shared" si="8"/>
        <v/>
      </c>
      <c r="G138" s="173" t="str">
        <f t="shared" si="9"/>
        <v/>
      </c>
      <c r="H138" s="174" t="str">
        <f t="shared" si="10"/>
        <v/>
      </c>
      <c r="I138" s="175" t="str">
        <f t="shared" si="11"/>
        <v/>
      </c>
      <c r="J138" s="176" t="str">
        <f>IF(ISERROR(VLOOKUP($A138,parlvotes_lh!$A$11:$ZZ$200,6,FALSE))=TRUE,"",IF(VLOOKUP($A138,parlvotes_lh!$A$11:$ZZ$200,6,FALSE)=0,"",VLOOKUP($A138,parlvotes_lh!$A$11:$ZZ$200,6,FALSE)))</f>
        <v/>
      </c>
      <c r="K138" s="176" t="str">
        <f>IF(ISERROR(VLOOKUP($A138,parlvotes_lh!$A$11:$ZZ$200,26,FALSE))=TRUE,"",IF(VLOOKUP($A138,parlvotes_lh!$A$11:$ZZ$200,26,FALSE)=0,"",VLOOKUP($A138,parlvotes_lh!$A$11:$ZZ$200,26,FALSE)))</f>
        <v/>
      </c>
      <c r="L138" s="176" t="str">
        <f>IF(ISERROR(VLOOKUP($A138,parlvotes_lh!$A$11:$ZZ$200,46,FALSE))=TRUE,"",IF(VLOOKUP($A138,parlvotes_lh!$A$11:$ZZ$200,46,FALSE)=0,"",VLOOKUP($A138,parlvotes_lh!$A$11:$ZZ$200,46,FALSE)))</f>
        <v/>
      </c>
      <c r="M138" s="176" t="str">
        <f>IF(ISERROR(VLOOKUP($A138,parlvotes_lh!$A$11:$ZZ$200,66,FALSE))=TRUE,"",IF(VLOOKUP($A138,parlvotes_lh!$A$11:$ZZ$200,66,FALSE)=0,"",VLOOKUP($A138,parlvotes_lh!$A$11:$ZZ$200,66,FALSE)))</f>
        <v/>
      </c>
      <c r="N138" s="176" t="str">
        <f>IF(ISERROR(VLOOKUP($A138,parlvotes_lh!$A$11:$ZZ$200,86,FALSE))=TRUE,"",IF(VLOOKUP($A138,parlvotes_lh!$A$11:$ZZ$200,86,FALSE)=0,"",VLOOKUP($A138,parlvotes_lh!$A$11:$ZZ$200,86,FALSE)))</f>
        <v/>
      </c>
      <c r="O138" s="176" t="str">
        <f>IF(ISERROR(VLOOKUP($A138,parlvotes_lh!$A$11:$ZZ$200,106,FALSE))=TRUE,"",IF(VLOOKUP($A138,parlvotes_lh!$A$11:$ZZ$200,106,FALSE)=0,"",VLOOKUP($A138,parlvotes_lh!$A$11:$ZZ$200,106,FALSE)))</f>
        <v/>
      </c>
      <c r="P138" s="176" t="str">
        <f>IF(ISERROR(VLOOKUP($A138,parlvotes_lh!$A$11:$ZZ$200,126,FALSE))=TRUE,"",IF(VLOOKUP($A138,parlvotes_lh!$A$11:$ZZ$200,126,FALSE)=0,"",VLOOKUP($A138,parlvotes_lh!$A$11:$ZZ$200,126,FALSE)))</f>
        <v/>
      </c>
      <c r="Q138" s="177" t="str">
        <f>IF(ISERROR(VLOOKUP($A138,parlvotes_lh!$A$11:$ZZ$200,146,FALSE))=TRUE,"",IF(VLOOKUP($A138,parlvotes_lh!$A$11:$ZZ$200,146,FALSE)=0,"",VLOOKUP($A138,parlvotes_lh!$A$11:$ZZ$200,146,FALSE)))</f>
        <v/>
      </c>
      <c r="R138" s="177" t="str">
        <f>IF(ISERROR(VLOOKUP($A138,parlvotes_lh!$A$11:$ZZ$200,166,FALSE))=TRUE,"",IF(VLOOKUP($A138,parlvotes_lh!$A$11:$ZZ$200,166,FALSE)=0,"",VLOOKUP($A138,parlvotes_lh!$A$11:$ZZ$200,166,FALSE)))</f>
        <v/>
      </c>
      <c r="S138" s="177" t="str">
        <f>IF(ISERROR(VLOOKUP($A138,parlvotes_lh!$A$11:$ZZ$200,186,FALSE))=TRUE,"",IF(VLOOKUP($A138,parlvotes_lh!$A$11:$ZZ$200,186,FALSE)=0,"",VLOOKUP($A138,parlvotes_lh!$A$11:$ZZ$200,186,FALSE)))</f>
        <v/>
      </c>
      <c r="T138" s="177" t="str">
        <f>IF(ISERROR(VLOOKUP($A138,parlvotes_lh!$A$11:$ZZ$200,206,FALSE))=TRUE,"",IF(VLOOKUP($A138,parlvotes_lh!$A$11:$ZZ$200,206,FALSE)=0,"",VLOOKUP($A138,parlvotes_lh!$A$11:$ZZ$200,206,FALSE)))</f>
        <v/>
      </c>
      <c r="U138" s="177" t="str">
        <f>IF(ISERROR(VLOOKUP($A138,parlvotes_lh!$A$11:$ZZ$200,226,FALSE))=TRUE,"",IF(VLOOKUP($A138,parlvotes_lh!$A$11:$ZZ$200,226,FALSE)=0,"",VLOOKUP($A138,parlvotes_lh!$A$11:$ZZ$200,226,FALSE)))</f>
        <v/>
      </c>
      <c r="V138" s="177" t="str">
        <f>IF(ISERROR(VLOOKUP($A138,parlvotes_lh!$A$11:$ZZ$200,246,FALSE))=TRUE,"",IF(VLOOKUP($A138,parlvotes_lh!$A$11:$ZZ$200,246,FALSE)=0,"",VLOOKUP($A138,parlvotes_lh!$A$11:$ZZ$200,246,FALSE)))</f>
        <v/>
      </c>
      <c r="W138" s="177" t="str">
        <f>IF(ISERROR(VLOOKUP($A138,parlvotes_lh!$A$11:$ZZ$200,266,FALSE))=TRUE,"",IF(VLOOKUP($A138,parlvotes_lh!$A$11:$ZZ$200,266,FALSE)=0,"",VLOOKUP($A138,parlvotes_lh!$A$11:$ZZ$200,266,FALSE)))</f>
        <v/>
      </c>
      <c r="X138" s="177" t="str">
        <f>IF(ISERROR(VLOOKUP($A138,parlvotes_lh!$A$11:$ZZ$200,286,FALSE))=TRUE,"",IF(VLOOKUP($A138,parlvotes_lh!$A$11:$ZZ$200,286,FALSE)=0,"",VLOOKUP($A138,parlvotes_lh!$A$11:$ZZ$200,286,FALSE)))</f>
        <v/>
      </c>
      <c r="Y138" s="177" t="str">
        <f>IF(ISERROR(VLOOKUP($A138,parlvotes_lh!$A$11:$ZZ$200,306,FALSE))=TRUE,"",IF(VLOOKUP($A138,parlvotes_lh!$A$11:$ZZ$200,306,FALSE)=0,"",VLOOKUP($A138,parlvotes_lh!$A$11:$ZZ$200,306,FALSE)))</f>
        <v/>
      </c>
      <c r="Z138" s="177" t="str">
        <f>IF(ISERROR(VLOOKUP($A138,parlvotes_lh!$A$11:$ZZ$200,326,FALSE))=TRUE,"",IF(VLOOKUP($A138,parlvotes_lh!$A$11:$ZZ$200,326,FALSE)=0,"",VLOOKUP($A138,parlvotes_lh!$A$11:$ZZ$200,326,FALSE)))</f>
        <v/>
      </c>
      <c r="AA138" s="177" t="str">
        <f>IF(ISERROR(VLOOKUP($A138,parlvotes_lh!$A$11:$ZZ$200,346,FALSE))=TRUE,"",IF(VLOOKUP($A138,parlvotes_lh!$A$11:$ZZ$200,346,FALSE)=0,"",VLOOKUP($A138,parlvotes_lh!$A$11:$ZZ$200,346,FALSE)))</f>
        <v/>
      </c>
      <c r="AB138" s="177" t="str">
        <f>IF(ISERROR(VLOOKUP($A138,parlvotes_lh!$A$11:$ZZ$200,366,FALSE))=TRUE,"",IF(VLOOKUP($A138,parlvotes_lh!$A$11:$ZZ$200,366,FALSE)=0,"",VLOOKUP($A138,parlvotes_lh!$A$11:$ZZ$200,366,FALSE)))</f>
        <v/>
      </c>
      <c r="AC138" s="177" t="str">
        <f>IF(ISERROR(VLOOKUP($A138,parlvotes_lh!$A$11:$ZZ$200,386,FALSE))=TRUE,"",IF(VLOOKUP($A138,parlvotes_lh!$A$11:$ZZ$200,386,FALSE)=0,"",VLOOKUP($A138,parlvotes_lh!$A$11:$ZZ$200,386,FALSE)))</f>
        <v/>
      </c>
    </row>
    <row r="139" spans="1:29" ht="13.5" customHeight="1" x14ac:dyDescent="0.25">
      <c r="A139" s="171"/>
      <c r="B139" s="99" t="str">
        <f>IF(A139="","",MID(info_weblinks!$C$3,32,3))</f>
        <v/>
      </c>
      <c r="C139" s="99" t="str">
        <f>IF(info_parties!G139="","",info_parties!G139)</f>
        <v/>
      </c>
      <c r="D139" s="99" t="str">
        <f>IF(info_parties!K139="","",info_parties!K139)</f>
        <v/>
      </c>
      <c r="E139" s="99" t="str">
        <f>IF(info_parties!H139="","",info_parties!H139)</f>
        <v/>
      </c>
      <c r="F139" s="172" t="str">
        <f t="shared" si="8"/>
        <v/>
      </c>
      <c r="G139" s="173" t="str">
        <f t="shared" si="9"/>
        <v/>
      </c>
      <c r="H139" s="174" t="str">
        <f t="shared" si="10"/>
        <v/>
      </c>
      <c r="I139" s="175" t="str">
        <f t="shared" si="11"/>
        <v/>
      </c>
      <c r="J139" s="176" t="str">
        <f>IF(ISERROR(VLOOKUP($A139,parlvotes_lh!$A$11:$ZZ$200,6,FALSE))=TRUE,"",IF(VLOOKUP($A139,parlvotes_lh!$A$11:$ZZ$200,6,FALSE)=0,"",VLOOKUP($A139,parlvotes_lh!$A$11:$ZZ$200,6,FALSE)))</f>
        <v/>
      </c>
      <c r="K139" s="176" t="str">
        <f>IF(ISERROR(VLOOKUP($A139,parlvotes_lh!$A$11:$ZZ$200,26,FALSE))=TRUE,"",IF(VLOOKUP($A139,parlvotes_lh!$A$11:$ZZ$200,26,FALSE)=0,"",VLOOKUP($A139,parlvotes_lh!$A$11:$ZZ$200,26,FALSE)))</f>
        <v/>
      </c>
      <c r="L139" s="176" t="str">
        <f>IF(ISERROR(VLOOKUP($A139,parlvotes_lh!$A$11:$ZZ$200,46,FALSE))=TRUE,"",IF(VLOOKUP($A139,parlvotes_lh!$A$11:$ZZ$200,46,FALSE)=0,"",VLOOKUP($A139,parlvotes_lh!$A$11:$ZZ$200,46,FALSE)))</f>
        <v/>
      </c>
      <c r="M139" s="176" t="str">
        <f>IF(ISERROR(VLOOKUP($A139,parlvotes_lh!$A$11:$ZZ$200,66,FALSE))=TRUE,"",IF(VLOOKUP($A139,parlvotes_lh!$A$11:$ZZ$200,66,FALSE)=0,"",VLOOKUP($A139,parlvotes_lh!$A$11:$ZZ$200,66,FALSE)))</f>
        <v/>
      </c>
      <c r="N139" s="176" t="str">
        <f>IF(ISERROR(VLOOKUP($A139,parlvotes_lh!$A$11:$ZZ$200,86,FALSE))=TRUE,"",IF(VLOOKUP($A139,parlvotes_lh!$A$11:$ZZ$200,86,FALSE)=0,"",VLOOKUP($A139,parlvotes_lh!$A$11:$ZZ$200,86,FALSE)))</f>
        <v/>
      </c>
      <c r="O139" s="176" t="str">
        <f>IF(ISERROR(VLOOKUP($A139,parlvotes_lh!$A$11:$ZZ$200,106,FALSE))=TRUE,"",IF(VLOOKUP($A139,parlvotes_lh!$A$11:$ZZ$200,106,FALSE)=0,"",VLOOKUP($A139,parlvotes_lh!$A$11:$ZZ$200,106,FALSE)))</f>
        <v/>
      </c>
      <c r="P139" s="176" t="str">
        <f>IF(ISERROR(VLOOKUP($A139,parlvotes_lh!$A$11:$ZZ$200,126,FALSE))=TRUE,"",IF(VLOOKUP($A139,parlvotes_lh!$A$11:$ZZ$200,126,FALSE)=0,"",VLOOKUP($A139,parlvotes_lh!$A$11:$ZZ$200,126,FALSE)))</f>
        <v/>
      </c>
      <c r="Q139" s="177" t="str">
        <f>IF(ISERROR(VLOOKUP($A139,parlvotes_lh!$A$11:$ZZ$200,146,FALSE))=TRUE,"",IF(VLOOKUP($A139,parlvotes_lh!$A$11:$ZZ$200,146,FALSE)=0,"",VLOOKUP($A139,parlvotes_lh!$A$11:$ZZ$200,146,FALSE)))</f>
        <v/>
      </c>
      <c r="R139" s="177" t="str">
        <f>IF(ISERROR(VLOOKUP($A139,parlvotes_lh!$A$11:$ZZ$200,166,FALSE))=TRUE,"",IF(VLOOKUP($A139,parlvotes_lh!$A$11:$ZZ$200,166,FALSE)=0,"",VLOOKUP($A139,parlvotes_lh!$A$11:$ZZ$200,166,FALSE)))</f>
        <v/>
      </c>
      <c r="S139" s="177" t="str">
        <f>IF(ISERROR(VLOOKUP($A139,parlvotes_lh!$A$11:$ZZ$200,186,FALSE))=TRUE,"",IF(VLOOKUP($A139,parlvotes_lh!$A$11:$ZZ$200,186,FALSE)=0,"",VLOOKUP($A139,parlvotes_lh!$A$11:$ZZ$200,186,FALSE)))</f>
        <v/>
      </c>
      <c r="T139" s="177" t="str">
        <f>IF(ISERROR(VLOOKUP($A139,parlvotes_lh!$A$11:$ZZ$200,206,FALSE))=TRUE,"",IF(VLOOKUP($A139,parlvotes_lh!$A$11:$ZZ$200,206,FALSE)=0,"",VLOOKUP($A139,parlvotes_lh!$A$11:$ZZ$200,206,FALSE)))</f>
        <v/>
      </c>
      <c r="U139" s="177" t="str">
        <f>IF(ISERROR(VLOOKUP($A139,parlvotes_lh!$A$11:$ZZ$200,226,FALSE))=TRUE,"",IF(VLOOKUP($A139,parlvotes_lh!$A$11:$ZZ$200,226,FALSE)=0,"",VLOOKUP($A139,parlvotes_lh!$A$11:$ZZ$200,226,FALSE)))</f>
        <v/>
      </c>
      <c r="V139" s="177" t="str">
        <f>IF(ISERROR(VLOOKUP($A139,parlvotes_lh!$A$11:$ZZ$200,246,FALSE))=TRUE,"",IF(VLOOKUP($A139,parlvotes_lh!$A$11:$ZZ$200,246,FALSE)=0,"",VLOOKUP($A139,parlvotes_lh!$A$11:$ZZ$200,246,FALSE)))</f>
        <v/>
      </c>
      <c r="W139" s="177" t="str">
        <f>IF(ISERROR(VLOOKUP($A139,parlvotes_lh!$A$11:$ZZ$200,266,FALSE))=TRUE,"",IF(VLOOKUP($A139,parlvotes_lh!$A$11:$ZZ$200,266,FALSE)=0,"",VLOOKUP($A139,parlvotes_lh!$A$11:$ZZ$200,266,FALSE)))</f>
        <v/>
      </c>
      <c r="X139" s="177" t="str">
        <f>IF(ISERROR(VLOOKUP($A139,parlvotes_lh!$A$11:$ZZ$200,286,FALSE))=TRUE,"",IF(VLOOKUP($A139,parlvotes_lh!$A$11:$ZZ$200,286,FALSE)=0,"",VLOOKUP($A139,parlvotes_lh!$A$11:$ZZ$200,286,FALSE)))</f>
        <v/>
      </c>
      <c r="Y139" s="177" t="str">
        <f>IF(ISERROR(VLOOKUP($A139,parlvotes_lh!$A$11:$ZZ$200,306,FALSE))=TRUE,"",IF(VLOOKUP($A139,parlvotes_lh!$A$11:$ZZ$200,306,FALSE)=0,"",VLOOKUP($A139,parlvotes_lh!$A$11:$ZZ$200,306,FALSE)))</f>
        <v/>
      </c>
      <c r="Z139" s="177" t="str">
        <f>IF(ISERROR(VLOOKUP($A139,parlvotes_lh!$A$11:$ZZ$200,326,FALSE))=TRUE,"",IF(VLOOKUP($A139,parlvotes_lh!$A$11:$ZZ$200,326,FALSE)=0,"",VLOOKUP($A139,parlvotes_lh!$A$11:$ZZ$200,326,FALSE)))</f>
        <v/>
      </c>
      <c r="AA139" s="177" t="str">
        <f>IF(ISERROR(VLOOKUP($A139,parlvotes_lh!$A$11:$ZZ$200,346,FALSE))=TRUE,"",IF(VLOOKUP($A139,parlvotes_lh!$A$11:$ZZ$200,346,FALSE)=0,"",VLOOKUP($A139,parlvotes_lh!$A$11:$ZZ$200,346,FALSE)))</f>
        <v/>
      </c>
      <c r="AB139" s="177" t="str">
        <f>IF(ISERROR(VLOOKUP($A139,parlvotes_lh!$A$11:$ZZ$200,366,FALSE))=TRUE,"",IF(VLOOKUP($A139,parlvotes_lh!$A$11:$ZZ$200,366,FALSE)=0,"",VLOOKUP($A139,parlvotes_lh!$A$11:$ZZ$200,366,FALSE)))</f>
        <v/>
      </c>
      <c r="AC139" s="177" t="str">
        <f>IF(ISERROR(VLOOKUP($A139,parlvotes_lh!$A$11:$ZZ$200,386,FALSE))=TRUE,"",IF(VLOOKUP($A139,parlvotes_lh!$A$11:$ZZ$200,386,FALSE)=0,"",VLOOKUP($A139,parlvotes_lh!$A$11:$ZZ$200,386,FALSE)))</f>
        <v/>
      </c>
    </row>
    <row r="140" spans="1:29" ht="13.5" customHeight="1" x14ac:dyDescent="0.25">
      <c r="A140" s="171"/>
      <c r="B140" s="99" t="str">
        <f>IF(A140="","",MID(info_weblinks!$C$3,32,3))</f>
        <v/>
      </c>
      <c r="C140" s="99" t="str">
        <f>IF(info_parties!G140="","",info_parties!G140)</f>
        <v/>
      </c>
      <c r="D140" s="99" t="str">
        <f>IF(info_parties!K140="","",info_parties!K140)</f>
        <v/>
      </c>
      <c r="E140" s="99" t="str">
        <f>IF(info_parties!H140="","",info_parties!H140)</f>
        <v/>
      </c>
      <c r="F140" s="172" t="str">
        <f t="shared" si="8"/>
        <v/>
      </c>
      <c r="G140" s="173" t="str">
        <f t="shared" si="9"/>
        <v/>
      </c>
      <c r="H140" s="174" t="str">
        <f t="shared" si="10"/>
        <v/>
      </c>
      <c r="I140" s="175" t="str">
        <f t="shared" si="11"/>
        <v/>
      </c>
      <c r="J140" s="176" t="str">
        <f>IF(ISERROR(VLOOKUP($A140,parlvotes_lh!$A$11:$ZZ$200,6,FALSE))=TRUE,"",IF(VLOOKUP($A140,parlvotes_lh!$A$11:$ZZ$200,6,FALSE)=0,"",VLOOKUP($A140,parlvotes_lh!$A$11:$ZZ$200,6,FALSE)))</f>
        <v/>
      </c>
      <c r="K140" s="176" t="str">
        <f>IF(ISERROR(VLOOKUP($A140,parlvotes_lh!$A$11:$ZZ$200,26,FALSE))=TRUE,"",IF(VLOOKUP($A140,parlvotes_lh!$A$11:$ZZ$200,26,FALSE)=0,"",VLOOKUP($A140,parlvotes_lh!$A$11:$ZZ$200,26,FALSE)))</f>
        <v/>
      </c>
      <c r="L140" s="176" t="str">
        <f>IF(ISERROR(VLOOKUP($A140,parlvotes_lh!$A$11:$ZZ$200,46,FALSE))=TRUE,"",IF(VLOOKUP($A140,parlvotes_lh!$A$11:$ZZ$200,46,FALSE)=0,"",VLOOKUP($A140,parlvotes_lh!$A$11:$ZZ$200,46,FALSE)))</f>
        <v/>
      </c>
      <c r="M140" s="176" t="str">
        <f>IF(ISERROR(VLOOKUP($A140,parlvotes_lh!$A$11:$ZZ$200,66,FALSE))=TRUE,"",IF(VLOOKUP($A140,parlvotes_lh!$A$11:$ZZ$200,66,FALSE)=0,"",VLOOKUP($A140,parlvotes_lh!$A$11:$ZZ$200,66,FALSE)))</f>
        <v/>
      </c>
      <c r="N140" s="176" t="str">
        <f>IF(ISERROR(VLOOKUP($A140,parlvotes_lh!$A$11:$ZZ$200,86,FALSE))=TRUE,"",IF(VLOOKUP($A140,parlvotes_lh!$A$11:$ZZ$200,86,FALSE)=0,"",VLOOKUP($A140,parlvotes_lh!$A$11:$ZZ$200,86,FALSE)))</f>
        <v/>
      </c>
      <c r="O140" s="176" t="str">
        <f>IF(ISERROR(VLOOKUP($A140,parlvotes_lh!$A$11:$ZZ$200,106,FALSE))=TRUE,"",IF(VLOOKUP($A140,parlvotes_lh!$A$11:$ZZ$200,106,FALSE)=0,"",VLOOKUP($A140,parlvotes_lh!$A$11:$ZZ$200,106,FALSE)))</f>
        <v/>
      </c>
      <c r="P140" s="176" t="str">
        <f>IF(ISERROR(VLOOKUP($A140,parlvotes_lh!$A$11:$ZZ$200,126,FALSE))=TRUE,"",IF(VLOOKUP($A140,parlvotes_lh!$A$11:$ZZ$200,126,FALSE)=0,"",VLOOKUP($A140,parlvotes_lh!$A$11:$ZZ$200,126,FALSE)))</f>
        <v/>
      </c>
      <c r="Q140" s="177" t="str">
        <f>IF(ISERROR(VLOOKUP($A140,parlvotes_lh!$A$11:$ZZ$200,146,FALSE))=TRUE,"",IF(VLOOKUP($A140,parlvotes_lh!$A$11:$ZZ$200,146,FALSE)=0,"",VLOOKUP($A140,parlvotes_lh!$A$11:$ZZ$200,146,FALSE)))</f>
        <v/>
      </c>
      <c r="R140" s="177" t="str">
        <f>IF(ISERROR(VLOOKUP($A140,parlvotes_lh!$A$11:$ZZ$200,166,FALSE))=TRUE,"",IF(VLOOKUP($A140,parlvotes_lh!$A$11:$ZZ$200,166,FALSE)=0,"",VLOOKUP($A140,parlvotes_lh!$A$11:$ZZ$200,166,FALSE)))</f>
        <v/>
      </c>
      <c r="S140" s="177" t="str">
        <f>IF(ISERROR(VLOOKUP($A140,parlvotes_lh!$A$11:$ZZ$200,186,FALSE))=TRUE,"",IF(VLOOKUP($A140,parlvotes_lh!$A$11:$ZZ$200,186,FALSE)=0,"",VLOOKUP($A140,parlvotes_lh!$A$11:$ZZ$200,186,FALSE)))</f>
        <v/>
      </c>
      <c r="T140" s="177" t="str">
        <f>IF(ISERROR(VLOOKUP($A140,parlvotes_lh!$A$11:$ZZ$200,206,FALSE))=TRUE,"",IF(VLOOKUP($A140,parlvotes_lh!$A$11:$ZZ$200,206,FALSE)=0,"",VLOOKUP($A140,parlvotes_lh!$A$11:$ZZ$200,206,FALSE)))</f>
        <v/>
      </c>
      <c r="U140" s="177" t="str">
        <f>IF(ISERROR(VLOOKUP($A140,parlvotes_lh!$A$11:$ZZ$200,226,FALSE))=TRUE,"",IF(VLOOKUP($A140,parlvotes_lh!$A$11:$ZZ$200,226,FALSE)=0,"",VLOOKUP($A140,parlvotes_lh!$A$11:$ZZ$200,226,FALSE)))</f>
        <v/>
      </c>
      <c r="V140" s="177" t="str">
        <f>IF(ISERROR(VLOOKUP($A140,parlvotes_lh!$A$11:$ZZ$200,246,FALSE))=TRUE,"",IF(VLOOKUP($A140,parlvotes_lh!$A$11:$ZZ$200,246,FALSE)=0,"",VLOOKUP($A140,parlvotes_lh!$A$11:$ZZ$200,246,FALSE)))</f>
        <v/>
      </c>
      <c r="W140" s="177" t="str">
        <f>IF(ISERROR(VLOOKUP($A140,parlvotes_lh!$A$11:$ZZ$200,266,FALSE))=TRUE,"",IF(VLOOKUP($A140,parlvotes_lh!$A$11:$ZZ$200,266,FALSE)=0,"",VLOOKUP($A140,parlvotes_lh!$A$11:$ZZ$200,266,FALSE)))</f>
        <v/>
      </c>
      <c r="X140" s="177" t="str">
        <f>IF(ISERROR(VLOOKUP($A140,parlvotes_lh!$A$11:$ZZ$200,286,FALSE))=TRUE,"",IF(VLOOKUP($A140,parlvotes_lh!$A$11:$ZZ$200,286,FALSE)=0,"",VLOOKUP($A140,parlvotes_lh!$A$11:$ZZ$200,286,FALSE)))</f>
        <v/>
      </c>
      <c r="Y140" s="177" t="str">
        <f>IF(ISERROR(VLOOKUP($A140,parlvotes_lh!$A$11:$ZZ$200,306,FALSE))=TRUE,"",IF(VLOOKUP($A140,parlvotes_lh!$A$11:$ZZ$200,306,FALSE)=0,"",VLOOKUP($A140,parlvotes_lh!$A$11:$ZZ$200,306,FALSE)))</f>
        <v/>
      </c>
      <c r="Z140" s="177" t="str">
        <f>IF(ISERROR(VLOOKUP($A140,parlvotes_lh!$A$11:$ZZ$200,326,FALSE))=TRUE,"",IF(VLOOKUP($A140,parlvotes_lh!$A$11:$ZZ$200,326,FALSE)=0,"",VLOOKUP($A140,parlvotes_lh!$A$11:$ZZ$200,326,FALSE)))</f>
        <v/>
      </c>
      <c r="AA140" s="177" t="str">
        <f>IF(ISERROR(VLOOKUP($A140,parlvotes_lh!$A$11:$ZZ$200,346,FALSE))=TRUE,"",IF(VLOOKUP($A140,parlvotes_lh!$A$11:$ZZ$200,346,FALSE)=0,"",VLOOKUP($A140,parlvotes_lh!$A$11:$ZZ$200,346,FALSE)))</f>
        <v/>
      </c>
      <c r="AB140" s="177" t="str">
        <f>IF(ISERROR(VLOOKUP($A140,parlvotes_lh!$A$11:$ZZ$200,366,FALSE))=TRUE,"",IF(VLOOKUP($A140,parlvotes_lh!$A$11:$ZZ$200,366,FALSE)=0,"",VLOOKUP($A140,parlvotes_lh!$A$11:$ZZ$200,366,FALSE)))</f>
        <v/>
      </c>
      <c r="AC140" s="177" t="str">
        <f>IF(ISERROR(VLOOKUP($A140,parlvotes_lh!$A$11:$ZZ$200,386,FALSE))=TRUE,"",IF(VLOOKUP($A140,parlvotes_lh!$A$11:$ZZ$200,386,FALSE)=0,"",VLOOKUP($A140,parlvotes_lh!$A$11:$ZZ$200,386,FALSE)))</f>
        <v/>
      </c>
    </row>
    <row r="141" spans="1:29" ht="13.5" customHeight="1" x14ac:dyDescent="0.25">
      <c r="A141" s="171"/>
      <c r="B141" s="99" t="str">
        <f>IF(A141="","",MID(info_weblinks!$C$3,32,3))</f>
        <v/>
      </c>
      <c r="C141" s="99" t="str">
        <f>IF(info_parties!G141="","",info_parties!G141)</f>
        <v/>
      </c>
      <c r="D141" s="99" t="str">
        <f>IF(info_parties!K141="","",info_parties!K141)</f>
        <v/>
      </c>
      <c r="E141" s="99" t="str">
        <f>IF(info_parties!H141="","",info_parties!H141)</f>
        <v/>
      </c>
      <c r="F141" s="172" t="str">
        <f t="shared" si="8"/>
        <v/>
      </c>
      <c r="G141" s="173" t="str">
        <f t="shared" si="9"/>
        <v/>
      </c>
      <c r="H141" s="174" t="str">
        <f t="shared" si="10"/>
        <v/>
      </c>
      <c r="I141" s="175" t="str">
        <f t="shared" si="11"/>
        <v/>
      </c>
      <c r="J141" s="176" t="str">
        <f>IF(ISERROR(VLOOKUP($A141,parlvotes_lh!$A$11:$ZZ$200,6,FALSE))=TRUE,"",IF(VLOOKUP($A141,parlvotes_lh!$A$11:$ZZ$200,6,FALSE)=0,"",VLOOKUP($A141,parlvotes_lh!$A$11:$ZZ$200,6,FALSE)))</f>
        <v/>
      </c>
      <c r="K141" s="176" t="str">
        <f>IF(ISERROR(VLOOKUP($A141,parlvotes_lh!$A$11:$ZZ$200,26,FALSE))=TRUE,"",IF(VLOOKUP($A141,parlvotes_lh!$A$11:$ZZ$200,26,FALSE)=0,"",VLOOKUP($A141,parlvotes_lh!$A$11:$ZZ$200,26,FALSE)))</f>
        <v/>
      </c>
      <c r="L141" s="176" t="str">
        <f>IF(ISERROR(VLOOKUP($A141,parlvotes_lh!$A$11:$ZZ$200,46,FALSE))=TRUE,"",IF(VLOOKUP($A141,parlvotes_lh!$A$11:$ZZ$200,46,FALSE)=0,"",VLOOKUP($A141,parlvotes_lh!$A$11:$ZZ$200,46,FALSE)))</f>
        <v/>
      </c>
      <c r="M141" s="176" t="str">
        <f>IF(ISERROR(VLOOKUP($A141,parlvotes_lh!$A$11:$ZZ$200,66,FALSE))=TRUE,"",IF(VLOOKUP($A141,parlvotes_lh!$A$11:$ZZ$200,66,FALSE)=0,"",VLOOKUP($A141,parlvotes_lh!$A$11:$ZZ$200,66,FALSE)))</f>
        <v/>
      </c>
      <c r="N141" s="176" t="str">
        <f>IF(ISERROR(VLOOKUP($A141,parlvotes_lh!$A$11:$ZZ$200,86,FALSE))=TRUE,"",IF(VLOOKUP($A141,parlvotes_lh!$A$11:$ZZ$200,86,FALSE)=0,"",VLOOKUP($A141,parlvotes_lh!$A$11:$ZZ$200,86,FALSE)))</f>
        <v/>
      </c>
      <c r="O141" s="176" t="str">
        <f>IF(ISERROR(VLOOKUP($A141,parlvotes_lh!$A$11:$ZZ$200,106,FALSE))=TRUE,"",IF(VLOOKUP($A141,parlvotes_lh!$A$11:$ZZ$200,106,FALSE)=0,"",VLOOKUP($A141,parlvotes_lh!$A$11:$ZZ$200,106,FALSE)))</f>
        <v/>
      </c>
      <c r="P141" s="176" t="str">
        <f>IF(ISERROR(VLOOKUP($A141,parlvotes_lh!$A$11:$ZZ$200,126,FALSE))=TRUE,"",IF(VLOOKUP($A141,parlvotes_lh!$A$11:$ZZ$200,126,FALSE)=0,"",VLOOKUP($A141,parlvotes_lh!$A$11:$ZZ$200,126,FALSE)))</f>
        <v/>
      </c>
      <c r="Q141" s="177" t="str">
        <f>IF(ISERROR(VLOOKUP($A141,parlvotes_lh!$A$11:$ZZ$200,146,FALSE))=TRUE,"",IF(VLOOKUP($A141,parlvotes_lh!$A$11:$ZZ$200,146,FALSE)=0,"",VLOOKUP($A141,parlvotes_lh!$A$11:$ZZ$200,146,FALSE)))</f>
        <v/>
      </c>
      <c r="R141" s="177" t="str">
        <f>IF(ISERROR(VLOOKUP($A141,parlvotes_lh!$A$11:$ZZ$200,166,FALSE))=TRUE,"",IF(VLOOKUP($A141,parlvotes_lh!$A$11:$ZZ$200,166,FALSE)=0,"",VLOOKUP($A141,parlvotes_lh!$A$11:$ZZ$200,166,FALSE)))</f>
        <v/>
      </c>
      <c r="S141" s="177" t="str">
        <f>IF(ISERROR(VLOOKUP($A141,parlvotes_lh!$A$11:$ZZ$200,186,FALSE))=TRUE,"",IF(VLOOKUP($A141,parlvotes_lh!$A$11:$ZZ$200,186,FALSE)=0,"",VLOOKUP($A141,parlvotes_lh!$A$11:$ZZ$200,186,FALSE)))</f>
        <v/>
      </c>
      <c r="T141" s="177" t="str">
        <f>IF(ISERROR(VLOOKUP($A141,parlvotes_lh!$A$11:$ZZ$200,206,FALSE))=TRUE,"",IF(VLOOKUP($A141,parlvotes_lh!$A$11:$ZZ$200,206,FALSE)=0,"",VLOOKUP($A141,parlvotes_lh!$A$11:$ZZ$200,206,FALSE)))</f>
        <v/>
      </c>
      <c r="U141" s="177" t="str">
        <f>IF(ISERROR(VLOOKUP($A141,parlvotes_lh!$A$11:$ZZ$200,226,FALSE))=TRUE,"",IF(VLOOKUP($A141,parlvotes_lh!$A$11:$ZZ$200,226,FALSE)=0,"",VLOOKUP($A141,parlvotes_lh!$A$11:$ZZ$200,226,FALSE)))</f>
        <v/>
      </c>
      <c r="V141" s="177" t="str">
        <f>IF(ISERROR(VLOOKUP($A141,parlvotes_lh!$A$11:$ZZ$200,246,FALSE))=TRUE,"",IF(VLOOKUP($A141,parlvotes_lh!$A$11:$ZZ$200,246,FALSE)=0,"",VLOOKUP($A141,parlvotes_lh!$A$11:$ZZ$200,246,FALSE)))</f>
        <v/>
      </c>
      <c r="W141" s="177" t="str">
        <f>IF(ISERROR(VLOOKUP($A141,parlvotes_lh!$A$11:$ZZ$200,266,FALSE))=TRUE,"",IF(VLOOKUP($A141,parlvotes_lh!$A$11:$ZZ$200,266,FALSE)=0,"",VLOOKUP($A141,parlvotes_lh!$A$11:$ZZ$200,266,FALSE)))</f>
        <v/>
      </c>
      <c r="X141" s="177" t="str">
        <f>IF(ISERROR(VLOOKUP($A141,parlvotes_lh!$A$11:$ZZ$200,286,FALSE))=TRUE,"",IF(VLOOKUP($A141,parlvotes_lh!$A$11:$ZZ$200,286,FALSE)=0,"",VLOOKUP($A141,parlvotes_lh!$A$11:$ZZ$200,286,FALSE)))</f>
        <v/>
      </c>
      <c r="Y141" s="177" t="str">
        <f>IF(ISERROR(VLOOKUP($A141,parlvotes_lh!$A$11:$ZZ$200,306,FALSE))=TRUE,"",IF(VLOOKUP($A141,parlvotes_lh!$A$11:$ZZ$200,306,FALSE)=0,"",VLOOKUP($A141,parlvotes_lh!$A$11:$ZZ$200,306,FALSE)))</f>
        <v/>
      </c>
      <c r="Z141" s="177" t="str">
        <f>IF(ISERROR(VLOOKUP($A141,parlvotes_lh!$A$11:$ZZ$200,326,FALSE))=TRUE,"",IF(VLOOKUP($A141,parlvotes_lh!$A$11:$ZZ$200,326,FALSE)=0,"",VLOOKUP($A141,parlvotes_lh!$A$11:$ZZ$200,326,FALSE)))</f>
        <v/>
      </c>
      <c r="AA141" s="177" t="str">
        <f>IF(ISERROR(VLOOKUP($A141,parlvotes_lh!$A$11:$ZZ$200,346,FALSE))=TRUE,"",IF(VLOOKUP($A141,parlvotes_lh!$A$11:$ZZ$200,346,FALSE)=0,"",VLOOKUP($A141,parlvotes_lh!$A$11:$ZZ$200,346,FALSE)))</f>
        <v/>
      </c>
      <c r="AB141" s="177" t="str">
        <f>IF(ISERROR(VLOOKUP($A141,parlvotes_lh!$A$11:$ZZ$200,366,FALSE))=TRUE,"",IF(VLOOKUP($A141,parlvotes_lh!$A$11:$ZZ$200,366,FALSE)=0,"",VLOOKUP($A141,parlvotes_lh!$A$11:$ZZ$200,366,FALSE)))</f>
        <v/>
      </c>
      <c r="AC141" s="177" t="str">
        <f>IF(ISERROR(VLOOKUP($A141,parlvotes_lh!$A$11:$ZZ$200,386,FALSE))=TRUE,"",IF(VLOOKUP($A141,parlvotes_lh!$A$11:$ZZ$200,386,FALSE)=0,"",VLOOKUP($A141,parlvotes_lh!$A$11:$ZZ$200,386,FALSE)))</f>
        <v/>
      </c>
    </row>
    <row r="142" spans="1:29" ht="13.5" customHeight="1" x14ac:dyDescent="0.25">
      <c r="A142" s="171"/>
      <c r="B142" s="99" t="str">
        <f>IF(A142="","",MID(info_weblinks!$C$3,32,3))</f>
        <v/>
      </c>
      <c r="C142" s="99" t="str">
        <f>IF(info_parties!G142="","",info_parties!G142)</f>
        <v/>
      </c>
      <c r="D142" s="99" t="str">
        <f>IF(info_parties!K142="","",info_parties!K142)</f>
        <v/>
      </c>
      <c r="E142" s="99" t="str">
        <f>IF(info_parties!H142="","",info_parties!H142)</f>
        <v/>
      </c>
      <c r="F142" s="172" t="str">
        <f t="shared" si="8"/>
        <v/>
      </c>
      <c r="G142" s="173" t="str">
        <f t="shared" si="9"/>
        <v/>
      </c>
      <c r="H142" s="174" t="str">
        <f t="shared" si="10"/>
        <v/>
      </c>
      <c r="I142" s="175" t="str">
        <f t="shared" si="11"/>
        <v/>
      </c>
      <c r="J142" s="176" t="str">
        <f>IF(ISERROR(VLOOKUP($A142,parlvotes_lh!$A$11:$ZZ$200,6,FALSE))=TRUE,"",IF(VLOOKUP($A142,parlvotes_lh!$A$11:$ZZ$200,6,FALSE)=0,"",VLOOKUP($A142,parlvotes_lh!$A$11:$ZZ$200,6,FALSE)))</f>
        <v/>
      </c>
      <c r="K142" s="176" t="str">
        <f>IF(ISERROR(VLOOKUP($A142,parlvotes_lh!$A$11:$ZZ$200,26,FALSE))=TRUE,"",IF(VLOOKUP($A142,parlvotes_lh!$A$11:$ZZ$200,26,FALSE)=0,"",VLOOKUP($A142,parlvotes_lh!$A$11:$ZZ$200,26,FALSE)))</f>
        <v/>
      </c>
      <c r="L142" s="176" t="str">
        <f>IF(ISERROR(VLOOKUP($A142,parlvotes_lh!$A$11:$ZZ$200,46,FALSE))=TRUE,"",IF(VLOOKUP($A142,parlvotes_lh!$A$11:$ZZ$200,46,FALSE)=0,"",VLOOKUP($A142,parlvotes_lh!$A$11:$ZZ$200,46,FALSE)))</f>
        <v/>
      </c>
      <c r="M142" s="176" t="str">
        <f>IF(ISERROR(VLOOKUP($A142,parlvotes_lh!$A$11:$ZZ$200,66,FALSE))=TRUE,"",IF(VLOOKUP($A142,parlvotes_lh!$A$11:$ZZ$200,66,FALSE)=0,"",VLOOKUP($A142,parlvotes_lh!$A$11:$ZZ$200,66,FALSE)))</f>
        <v/>
      </c>
      <c r="N142" s="176" t="str">
        <f>IF(ISERROR(VLOOKUP($A142,parlvotes_lh!$A$11:$ZZ$200,86,FALSE))=TRUE,"",IF(VLOOKUP($A142,parlvotes_lh!$A$11:$ZZ$200,86,FALSE)=0,"",VLOOKUP($A142,parlvotes_lh!$A$11:$ZZ$200,86,FALSE)))</f>
        <v/>
      </c>
      <c r="O142" s="176" t="str">
        <f>IF(ISERROR(VLOOKUP($A142,parlvotes_lh!$A$11:$ZZ$200,106,FALSE))=TRUE,"",IF(VLOOKUP($A142,parlvotes_lh!$A$11:$ZZ$200,106,FALSE)=0,"",VLOOKUP($A142,parlvotes_lh!$A$11:$ZZ$200,106,FALSE)))</f>
        <v/>
      </c>
      <c r="P142" s="176" t="str">
        <f>IF(ISERROR(VLOOKUP($A142,parlvotes_lh!$A$11:$ZZ$200,126,FALSE))=TRUE,"",IF(VLOOKUP($A142,parlvotes_lh!$A$11:$ZZ$200,126,FALSE)=0,"",VLOOKUP($A142,parlvotes_lh!$A$11:$ZZ$200,126,FALSE)))</f>
        <v/>
      </c>
      <c r="Q142" s="177" t="str">
        <f>IF(ISERROR(VLOOKUP($A142,parlvotes_lh!$A$11:$ZZ$200,146,FALSE))=TRUE,"",IF(VLOOKUP($A142,parlvotes_lh!$A$11:$ZZ$200,146,FALSE)=0,"",VLOOKUP($A142,parlvotes_lh!$A$11:$ZZ$200,146,FALSE)))</f>
        <v/>
      </c>
      <c r="R142" s="177" t="str">
        <f>IF(ISERROR(VLOOKUP($A142,parlvotes_lh!$A$11:$ZZ$200,166,FALSE))=TRUE,"",IF(VLOOKUP($A142,parlvotes_lh!$A$11:$ZZ$200,166,FALSE)=0,"",VLOOKUP($A142,parlvotes_lh!$A$11:$ZZ$200,166,FALSE)))</f>
        <v/>
      </c>
      <c r="S142" s="177" t="str">
        <f>IF(ISERROR(VLOOKUP($A142,parlvotes_lh!$A$11:$ZZ$200,186,FALSE))=TRUE,"",IF(VLOOKUP($A142,parlvotes_lh!$A$11:$ZZ$200,186,FALSE)=0,"",VLOOKUP($A142,parlvotes_lh!$A$11:$ZZ$200,186,FALSE)))</f>
        <v/>
      </c>
      <c r="T142" s="177" t="str">
        <f>IF(ISERROR(VLOOKUP($A142,parlvotes_lh!$A$11:$ZZ$200,206,FALSE))=TRUE,"",IF(VLOOKUP($A142,parlvotes_lh!$A$11:$ZZ$200,206,FALSE)=0,"",VLOOKUP($A142,parlvotes_lh!$A$11:$ZZ$200,206,FALSE)))</f>
        <v/>
      </c>
      <c r="U142" s="177" t="str">
        <f>IF(ISERROR(VLOOKUP($A142,parlvotes_lh!$A$11:$ZZ$200,226,FALSE))=TRUE,"",IF(VLOOKUP($A142,parlvotes_lh!$A$11:$ZZ$200,226,FALSE)=0,"",VLOOKUP($A142,parlvotes_lh!$A$11:$ZZ$200,226,FALSE)))</f>
        <v/>
      </c>
      <c r="V142" s="177" t="str">
        <f>IF(ISERROR(VLOOKUP($A142,parlvotes_lh!$A$11:$ZZ$200,246,FALSE))=TRUE,"",IF(VLOOKUP($A142,parlvotes_lh!$A$11:$ZZ$200,246,FALSE)=0,"",VLOOKUP($A142,parlvotes_lh!$A$11:$ZZ$200,246,FALSE)))</f>
        <v/>
      </c>
      <c r="W142" s="177" t="str">
        <f>IF(ISERROR(VLOOKUP($A142,parlvotes_lh!$A$11:$ZZ$200,266,FALSE))=TRUE,"",IF(VLOOKUP($A142,parlvotes_lh!$A$11:$ZZ$200,266,FALSE)=0,"",VLOOKUP($A142,parlvotes_lh!$A$11:$ZZ$200,266,FALSE)))</f>
        <v/>
      </c>
      <c r="X142" s="177" t="str">
        <f>IF(ISERROR(VLOOKUP($A142,parlvotes_lh!$A$11:$ZZ$200,286,FALSE))=TRUE,"",IF(VLOOKUP($A142,parlvotes_lh!$A$11:$ZZ$200,286,FALSE)=0,"",VLOOKUP($A142,parlvotes_lh!$A$11:$ZZ$200,286,FALSE)))</f>
        <v/>
      </c>
      <c r="Y142" s="177" t="str">
        <f>IF(ISERROR(VLOOKUP($A142,parlvotes_lh!$A$11:$ZZ$200,306,FALSE))=TRUE,"",IF(VLOOKUP($A142,parlvotes_lh!$A$11:$ZZ$200,306,FALSE)=0,"",VLOOKUP($A142,parlvotes_lh!$A$11:$ZZ$200,306,FALSE)))</f>
        <v/>
      </c>
      <c r="Z142" s="177" t="str">
        <f>IF(ISERROR(VLOOKUP($A142,parlvotes_lh!$A$11:$ZZ$200,326,FALSE))=TRUE,"",IF(VLOOKUP($A142,parlvotes_lh!$A$11:$ZZ$200,326,FALSE)=0,"",VLOOKUP($A142,parlvotes_lh!$A$11:$ZZ$200,326,FALSE)))</f>
        <v/>
      </c>
      <c r="AA142" s="177" t="str">
        <f>IF(ISERROR(VLOOKUP($A142,parlvotes_lh!$A$11:$ZZ$200,346,FALSE))=TRUE,"",IF(VLOOKUP($A142,parlvotes_lh!$A$11:$ZZ$200,346,FALSE)=0,"",VLOOKUP($A142,parlvotes_lh!$A$11:$ZZ$200,346,FALSE)))</f>
        <v/>
      </c>
      <c r="AB142" s="177" t="str">
        <f>IF(ISERROR(VLOOKUP($A142,parlvotes_lh!$A$11:$ZZ$200,366,FALSE))=TRUE,"",IF(VLOOKUP($A142,parlvotes_lh!$A$11:$ZZ$200,366,FALSE)=0,"",VLOOKUP($A142,parlvotes_lh!$A$11:$ZZ$200,366,FALSE)))</f>
        <v/>
      </c>
      <c r="AC142" s="177" t="str">
        <f>IF(ISERROR(VLOOKUP($A142,parlvotes_lh!$A$11:$ZZ$200,386,FALSE))=TRUE,"",IF(VLOOKUP($A142,parlvotes_lh!$A$11:$ZZ$200,386,FALSE)=0,"",VLOOKUP($A142,parlvotes_lh!$A$11:$ZZ$200,386,FALSE)))</f>
        <v/>
      </c>
    </row>
    <row r="143" spans="1:29" ht="13.5" customHeight="1" x14ac:dyDescent="0.25">
      <c r="A143" s="171"/>
      <c r="B143" s="99" t="str">
        <f>IF(A143="","",MID(info_weblinks!$C$3,32,3))</f>
        <v/>
      </c>
      <c r="C143" s="99" t="str">
        <f>IF(info_parties!G143="","",info_parties!G143)</f>
        <v/>
      </c>
      <c r="D143" s="99" t="str">
        <f>IF(info_parties!K143="","",info_parties!K143)</f>
        <v/>
      </c>
      <c r="E143" s="99" t="str">
        <f>IF(info_parties!H143="","",info_parties!H143)</f>
        <v/>
      </c>
      <c r="F143" s="172" t="str">
        <f t="shared" si="8"/>
        <v/>
      </c>
      <c r="G143" s="173" t="str">
        <f t="shared" si="9"/>
        <v/>
      </c>
      <c r="H143" s="174" t="str">
        <f t="shared" si="10"/>
        <v/>
      </c>
      <c r="I143" s="175" t="str">
        <f t="shared" si="11"/>
        <v/>
      </c>
      <c r="J143" s="176" t="str">
        <f>IF(ISERROR(VLOOKUP($A143,parlvotes_lh!$A$11:$ZZ$200,6,FALSE))=TRUE,"",IF(VLOOKUP($A143,parlvotes_lh!$A$11:$ZZ$200,6,FALSE)=0,"",VLOOKUP($A143,parlvotes_lh!$A$11:$ZZ$200,6,FALSE)))</f>
        <v/>
      </c>
      <c r="K143" s="176" t="str">
        <f>IF(ISERROR(VLOOKUP($A143,parlvotes_lh!$A$11:$ZZ$200,26,FALSE))=TRUE,"",IF(VLOOKUP($A143,parlvotes_lh!$A$11:$ZZ$200,26,FALSE)=0,"",VLOOKUP($A143,parlvotes_lh!$A$11:$ZZ$200,26,FALSE)))</f>
        <v/>
      </c>
      <c r="L143" s="176" t="str">
        <f>IF(ISERROR(VLOOKUP($A143,parlvotes_lh!$A$11:$ZZ$200,46,FALSE))=TRUE,"",IF(VLOOKUP($A143,parlvotes_lh!$A$11:$ZZ$200,46,FALSE)=0,"",VLOOKUP($A143,parlvotes_lh!$A$11:$ZZ$200,46,FALSE)))</f>
        <v/>
      </c>
      <c r="M143" s="176" t="str">
        <f>IF(ISERROR(VLOOKUP($A143,parlvotes_lh!$A$11:$ZZ$200,66,FALSE))=TRUE,"",IF(VLOOKUP($A143,parlvotes_lh!$A$11:$ZZ$200,66,FALSE)=0,"",VLOOKUP($A143,parlvotes_lh!$A$11:$ZZ$200,66,FALSE)))</f>
        <v/>
      </c>
      <c r="N143" s="176" t="str">
        <f>IF(ISERROR(VLOOKUP($A143,parlvotes_lh!$A$11:$ZZ$200,86,FALSE))=TRUE,"",IF(VLOOKUP($A143,parlvotes_lh!$A$11:$ZZ$200,86,FALSE)=0,"",VLOOKUP($A143,parlvotes_lh!$A$11:$ZZ$200,86,FALSE)))</f>
        <v/>
      </c>
      <c r="O143" s="176" t="str">
        <f>IF(ISERROR(VLOOKUP($A143,parlvotes_lh!$A$11:$ZZ$200,106,FALSE))=TRUE,"",IF(VLOOKUP($A143,parlvotes_lh!$A$11:$ZZ$200,106,FALSE)=0,"",VLOOKUP($A143,parlvotes_lh!$A$11:$ZZ$200,106,FALSE)))</f>
        <v/>
      </c>
      <c r="P143" s="176" t="str">
        <f>IF(ISERROR(VLOOKUP($A143,parlvotes_lh!$A$11:$ZZ$200,126,FALSE))=TRUE,"",IF(VLOOKUP($A143,parlvotes_lh!$A$11:$ZZ$200,126,FALSE)=0,"",VLOOKUP($A143,parlvotes_lh!$A$11:$ZZ$200,126,FALSE)))</f>
        <v/>
      </c>
      <c r="Q143" s="177" t="str">
        <f>IF(ISERROR(VLOOKUP($A143,parlvotes_lh!$A$11:$ZZ$200,146,FALSE))=TRUE,"",IF(VLOOKUP($A143,parlvotes_lh!$A$11:$ZZ$200,146,FALSE)=0,"",VLOOKUP($A143,parlvotes_lh!$A$11:$ZZ$200,146,FALSE)))</f>
        <v/>
      </c>
      <c r="R143" s="177" t="str">
        <f>IF(ISERROR(VLOOKUP($A143,parlvotes_lh!$A$11:$ZZ$200,166,FALSE))=TRUE,"",IF(VLOOKUP($A143,parlvotes_lh!$A$11:$ZZ$200,166,FALSE)=0,"",VLOOKUP($A143,parlvotes_lh!$A$11:$ZZ$200,166,FALSE)))</f>
        <v/>
      </c>
      <c r="S143" s="177" t="str">
        <f>IF(ISERROR(VLOOKUP($A143,parlvotes_lh!$A$11:$ZZ$200,186,FALSE))=TRUE,"",IF(VLOOKUP($A143,parlvotes_lh!$A$11:$ZZ$200,186,FALSE)=0,"",VLOOKUP($A143,parlvotes_lh!$A$11:$ZZ$200,186,FALSE)))</f>
        <v/>
      </c>
      <c r="T143" s="177" t="str">
        <f>IF(ISERROR(VLOOKUP($A143,parlvotes_lh!$A$11:$ZZ$200,206,FALSE))=TRUE,"",IF(VLOOKUP($A143,parlvotes_lh!$A$11:$ZZ$200,206,FALSE)=0,"",VLOOKUP($A143,parlvotes_lh!$A$11:$ZZ$200,206,FALSE)))</f>
        <v/>
      </c>
      <c r="U143" s="177" t="str">
        <f>IF(ISERROR(VLOOKUP($A143,parlvotes_lh!$A$11:$ZZ$200,226,FALSE))=TRUE,"",IF(VLOOKUP($A143,parlvotes_lh!$A$11:$ZZ$200,226,FALSE)=0,"",VLOOKUP($A143,parlvotes_lh!$A$11:$ZZ$200,226,FALSE)))</f>
        <v/>
      </c>
      <c r="V143" s="177" t="str">
        <f>IF(ISERROR(VLOOKUP($A143,parlvotes_lh!$A$11:$ZZ$200,246,FALSE))=TRUE,"",IF(VLOOKUP($A143,parlvotes_lh!$A$11:$ZZ$200,246,FALSE)=0,"",VLOOKUP($A143,parlvotes_lh!$A$11:$ZZ$200,246,FALSE)))</f>
        <v/>
      </c>
      <c r="W143" s="177" t="str">
        <f>IF(ISERROR(VLOOKUP($A143,parlvotes_lh!$A$11:$ZZ$200,266,FALSE))=TRUE,"",IF(VLOOKUP($A143,parlvotes_lh!$A$11:$ZZ$200,266,FALSE)=0,"",VLOOKUP($A143,parlvotes_lh!$A$11:$ZZ$200,266,FALSE)))</f>
        <v/>
      </c>
      <c r="X143" s="177" t="str">
        <f>IF(ISERROR(VLOOKUP($A143,parlvotes_lh!$A$11:$ZZ$200,286,FALSE))=TRUE,"",IF(VLOOKUP($A143,parlvotes_lh!$A$11:$ZZ$200,286,FALSE)=0,"",VLOOKUP($A143,parlvotes_lh!$A$11:$ZZ$200,286,FALSE)))</f>
        <v/>
      </c>
      <c r="Y143" s="177" t="str">
        <f>IF(ISERROR(VLOOKUP($A143,parlvotes_lh!$A$11:$ZZ$200,306,FALSE))=TRUE,"",IF(VLOOKUP($A143,parlvotes_lh!$A$11:$ZZ$200,306,FALSE)=0,"",VLOOKUP($A143,parlvotes_lh!$A$11:$ZZ$200,306,FALSE)))</f>
        <v/>
      </c>
      <c r="Z143" s="177" t="str">
        <f>IF(ISERROR(VLOOKUP($A143,parlvotes_lh!$A$11:$ZZ$200,326,FALSE))=TRUE,"",IF(VLOOKUP($A143,parlvotes_lh!$A$11:$ZZ$200,326,FALSE)=0,"",VLOOKUP($A143,parlvotes_lh!$A$11:$ZZ$200,326,FALSE)))</f>
        <v/>
      </c>
      <c r="AA143" s="177" t="str">
        <f>IF(ISERROR(VLOOKUP($A143,parlvotes_lh!$A$11:$ZZ$200,346,FALSE))=TRUE,"",IF(VLOOKUP($A143,parlvotes_lh!$A$11:$ZZ$200,346,FALSE)=0,"",VLOOKUP($A143,parlvotes_lh!$A$11:$ZZ$200,346,FALSE)))</f>
        <v/>
      </c>
      <c r="AB143" s="177" t="str">
        <f>IF(ISERROR(VLOOKUP($A143,parlvotes_lh!$A$11:$ZZ$200,366,FALSE))=TRUE,"",IF(VLOOKUP($A143,parlvotes_lh!$A$11:$ZZ$200,366,FALSE)=0,"",VLOOKUP($A143,parlvotes_lh!$A$11:$ZZ$200,366,FALSE)))</f>
        <v/>
      </c>
      <c r="AC143" s="177" t="str">
        <f>IF(ISERROR(VLOOKUP($A143,parlvotes_lh!$A$11:$ZZ$200,386,FALSE))=TRUE,"",IF(VLOOKUP($A143,parlvotes_lh!$A$11:$ZZ$200,386,FALSE)=0,"",VLOOKUP($A143,parlvotes_lh!$A$11:$ZZ$200,386,FALSE)))</f>
        <v/>
      </c>
    </row>
    <row r="144" spans="1:29" ht="13.5" customHeight="1" x14ac:dyDescent="0.25">
      <c r="A144" s="171"/>
      <c r="B144" s="99" t="str">
        <f>IF(A144="","",MID(info_weblinks!$C$3,32,3))</f>
        <v/>
      </c>
      <c r="C144" s="99" t="str">
        <f>IF(info_parties!G144="","",info_parties!G144)</f>
        <v/>
      </c>
      <c r="D144" s="99" t="str">
        <f>IF(info_parties!K144="","",info_parties!K144)</f>
        <v/>
      </c>
      <c r="E144" s="99" t="str">
        <f>IF(info_parties!H144="","",info_parties!H144)</f>
        <v/>
      </c>
      <c r="F144" s="172" t="str">
        <f t="shared" si="8"/>
        <v/>
      </c>
      <c r="G144" s="173" t="str">
        <f t="shared" si="9"/>
        <v/>
      </c>
      <c r="H144" s="174" t="str">
        <f t="shared" si="10"/>
        <v/>
      </c>
      <c r="I144" s="175" t="str">
        <f t="shared" si="11"/>
        <v/>
      </c>
      <c r="J144" s="176" t="str">
        <f>IF(ISERROR(VLOOKUP($A144,parlvotes_lh!$A$11:$ZZ$200,6,FALSE))=TRUE,"",IF(VLOOKUP($A144,parlvotes_lh!$A$11:$ZZ$200,6,FALSE)=0,"",VLOOKUP($A144,parlvotes_lh!$A$11:$ZZ$200,6,FALSE)))</f>
        <v/>
      </c>
      <c r="K144" s="176" t="str">
        <f>IF(ISERROR(VLOOKUP($A144,parlvotes_lh!$A$11:$ZZ$200,26,FALSE))=TRUE,"",IF(VLOOKUP($A144,parlvotes_lh!$A$11:$ZZ$200,26,FALSE)=0,"",VLOOKUP($A144,parlvotes_lh!$A$11:$ZZ$200,26,FALSE)))</f>
        <v/>
      </c>
      <c r="L144" s="176" t="str">
        <f>IF(ISERROR(VLOOKUP($A144,parlvotes_lh!$A$11:$ZZ$200,46,FALSE))=TRUE,"",IF(VLOOKUP($A144,parlvotes_lh!$A$11:$ZZ$200,46,FALSE)=0,"",VLOOKUP($A144,parlvotes_lh!$A$11:$ZZ$200,46,FALSE)))</f>
        <v/>
      </c>
      <c r="M144" s="176" t="str">
        <f>IF(ISERROR(VLOOKUP($A144,parlvotes_lh!$A$11:$ZZ$200,66,FALSE))=TRUE,"",IF(VLOOKUP($A144,parlvotes_lh!$A$11:$ZZ$200,66,FALSE)=0,"",VLOOKUP($A144,parlvotes_lh!$A$11:$ZZ$200,66,FALSE)))</f>
        <v/>
      </c>
      <c r="N144" s="176" t="str">
        <f>IF(ISERROR(VLOOKUP($A144,parlvotes_lh!$A$11:$ZZ$200,86,FALSE))=TRUE,"",IF(VLOOKUP($A144,parlvotes_lh!$A$11:$ZZ$200,86,FALSE)=0,"",VLOOKUP($A144,parlvotes_lh!$A$11:$ZZ$200,86,FALSE)))</f>
        <v/>
      </c>
      <c r="O144" s="176" t="str">
        <f>IF(ISERROR(VLOOKUP($A144,parlvotes_lh!$A$11:$ZZ$200,106,FALSE))=TRUE,"",IF(VLOOKUP($A144,parlvotes_lh!$A$11:$ZZ$200,106,FALSE)=0,"",VLOOKUP($A144,parlvotes_lh!$A$11:$ZZ$200,106,FALSE)))</f>
        <v/>
      </c>
      <c r="P144" s="176" t="str">
        <f>IF(ISERROR(VLOOKUP($A144,parlvotes_lh!$A$11:$ZZ$200,126,FALSE))=TRUE,"",IF(VLOOKUP($A144,parlvotes_lh!$A$11:$ZZ$200,126,FALSE)=0,"",VLOOKUP($A144,parlvotes_lh!$A$11:$ZZ$200,126,FALSE)))</f>
        <v/>
      </c>
      <c r="Q144" s="177" t="str">
        <f>IF(ISERROR(VLOOKUP($A144,parlvotes_lh!$A$11:$ZZ$200,146,FALSE))=TRUE,"",IF(VLOOKUP($A144,parlvotes_lh!$A$11:$ZZ$200,146,FALSE)=0,"",VLOOKUP($A144,parlvotes_lh!$A$11:$ZZ$200,146,FALSE)))</f>
        <v/>
      </c>
      <c r="R144" s="177" t="str">
        <f>IF(ISERROR(VLOOKUP($A144,parlvotes_lh!$A$11:$ZZ$200,166,FALSE))=TRUE,"",IF(VLOOKUP($A144,parlvotes_lh!$A$11:$ZZ$200,166,FALSE)=0,"",VLOOKUP($A144,parlvotes_lh!$A$11:$ZZ$200,166,FALSE)))</f>
        <v/>
      </c>
      <c r="S144" s="177" t="str">
        <f>IF(ISERROR(VLOOKUP($A144,parlvotes_lh!$A$11:$ZZ$200,186,FALSE))=TRUE,"",IF(VLOOKUP($A144,parlvotes_lh!$A$11:$ZZ$200,186,FALSE)=0,"",VLOOKUP($A144,parlvotes_lh!$A$11:$ZZ$200,186,FALSE)))</f>
        <v/>
      </c>
      <c r="T144" s="177" t="str">
        <f>IF(ISERROR(VLOOKUP($A144,parlvotes_lh!$A$11:$ZZ$200,206,FALSE))=TRUE,"",IF(VLOOKUP($A144,parlvotes_lh!$A$11:$ZZ$200,206,FALSE)=0,"",VLOOKUP($A144,parlvotes_lh!$A$11:$ZZ$200,206,FALSE)))</f>
        <v/>
      </c>
      <c r="U144" s="177" t="str">
        <f>IF(ISERROR(VLOOKUP($A144,parlvotes_lh!$A$11:$ZZ$200,226,FALSE))=TRUE,"",IF(VLOOKUP($A144,parlvotes_lh!$A$11:$ZZ$200,226,FALSE)=0,"",VLOOKUP($A144,parlvotes_lh!$A$11:$ZZ$200,226,FALSE)))</f>
        <v/>
      </c>
      <c r="V144" s="177" t="str">
        <f>IF(ISERROR(VLOOKUP($A144,parlvotes_lh!$A$11:$ZZ$200,246,FALSE))=TRUE,"",IF(VLOOKUP($A144,parlvotes_lh!$A$11:$ZZ$200,246,FALSE)=0,"",VLOOKUP($A144,parlvotes_lh!$A$11:$ZZ$200,246,FALSE)))</f>
        <v/>
      </c>
      <c r="W144" s="177" t="str">
        <f>IF(ISERROR(VLOOKUP($A144,parlvotes_lh!$A$11:$ZZ$200,266,FALSE))=TRUE,"",IF(VLOOKUP($A144,parlvotes_lh!$A$11:$ZZ$200,266,FALSE)=0,"",VLOOKUP($A144,parlvotes_lh!$A$11:$ZZ$200,266,FALSE)))</f>
        <v/>
      </c>
      <c r="X144" s="177" t="str">
        <f>IF(ISERROR(VLOOKUP($A144,parlvotes_lh!$A$11:$ZZ$200,286,FALSE))=TRUE,"",IF(VLOOKUP($A144,parlvotes_lh!$A$11:$ZZ$200,286,FALSE)=0,"",VLOOKUP($A144,parlvotes_lh!$A$11:$ZZ$200,286,FALSE)))</f>
        <v/>
      </c>
      <c r="Y144" s="177" t="str">
        <f>IF(ISERROR(VLOOKUP($A144,parlvotes_lh!$A$11:$ZZ$200,306,FALSE))=TRUE,"",IF(VLOOKUP($A144,parlvotes_lh!$A$11:$ZZ$200,306,FALSE)=0,"",VLOOKUP($A144,parlvotes_lh!$A$11:$ZZ$200,306,FALSE)))</f>
        <v/>
      </c>
      <c r="Z144" s="177" t="str">
        <f>IF(ISERROR(VLOOKUP($A144,parlvotes_lh!$A$11:$ZZ$200,326,FALSE))=TRUE,"",IF(VLOOKUP($A144,parlvotes_lh!$A$11:$ZZ$200,326,FALSE)=0,"",VLOOKUP($A144,parlvotes_lh!$A$11:$ZZ$200,326,FALSE)))</f>
        <v/>
      </c>
      <c r="AA144" s="177" t="str">
        <f>IF(ISERROR(VLOOKUP($A144,parlvotes_lh!$A$11:$ZZ$200,346,FALSE))=TRUE,"",IF(VLOOKUP($A144,parlvotes_lh!$A$11:$ZZ$200,346,FALSE)=0,"",VLOOKUP($A144,parlvotes_lh!$A$11:$ZZ$200,346,FALSE)))</f>
        <v/>
      </c>
      <c r="AB144" s="177" t="str">
        <f>IF(ISERROR(VLOOKUP($A144,parlvotes_lh!$A$11:$ZZ$200,366,FALSE))=TRUE,"",IF(VLOOKUP($A144,parlvotes_lh!$A$11:$ZZ$200,366,FALSE)=0,"",VLOOKUP($A144,parlvotes_lh!$A$11:$ZZ$200,366,FALSE)))</f>
        <v/>
      </c>
      <c r="AC144" s="177" t="str">
        <f>IF(ISERROR(VLOOKUP($A144,parlvotes_lh!$A$11:$ZZ$200,386,FALSE))=TRUE,"",IF(VLOOKUP($A144,parlvotes_lh!$A$11:$ZZ$200,386,FALSE)=0,"",VLOOKUP($A144,parlvotes_lh!$A$11:$ZZ$200,386,FALSE)))</f>
        <v/>
      </c>
    </row>
    <row r="145" spans="1:29" ht="13.5" customHeight="1" x14ac:dyDescent="0.25">
      <c r="A145" s="171"/>
      <c r="B145" s="99" t="str">
        <f>IF(A145="","",MID(info_weblinks!$C$3,32,3))</f>
        <v/>
      </c>
      <c r="C145" s="99" t="str">
        <f>IF(info_parties!G145="","",info_parties!G145)</f>
        <v/>
      </c>
      <c r="D145" s="99" t="str">
        <f>IF(info_parties!K145="","",info_parties!K145)</f>
        <v/>
      </c>
      <c r="E145" s="99" t="str">
        <f>IF(info_parties!H145="","",info_parties!H145)</f>
        <v/>
      </c>
      <c r="F145" s="172" t="str">
        <f t="shared" si="8"/>
        <v/>
      </c>
      <c r="G145" s="173" t="str">
        <f t="shared" si="9"/>
        <v/>
      </c>
      <c r="H145" s="174" t="str">
        <f t="shared" si="10"/>
        <v/>
      </c>
      <c r="I145" s="175" t="str">
        <f t="shared" si="11"/>
        <v/>
      </c>
      <c r="J145" s="176" t="str">
        <f>IF(ISERROR(VLOOKUP($A145,parlvotes_lh!$A$11:$ZZ$200,6,FALSE))=TRUE,"",IF(VLOOKUP($A145,parlvotes_lh!$A$11:$ZZ$200,6,FALSE)=0,"",VLOOKUP($A145,parlvotes_lh!$A$11:$ZZ$200,6,FALSE)))</f>
        <v/>
      </c>
      <c r="K145" s="176" t="str">
        <f>IF(ISERROR(VLOOKUP($A145,parlvotes_lh!$A$11:$ZZ$200,26,FALSE))=TRUE,"",IF(VLOOKUP($A145,parlvotes_lh!$A$11:$ZZ$200,26,FALSE)=0,"",VLOOKUP($A145,parlvotes_lh!$A$11:$ZZ$200,26,FALSE)))</f>
        <v/>
      </c>
      <c r="L145" s="176" t="str">
        <f>IF(ISERROR(VLOOKUP($A145,parlvotes_lh!$A$11:$ZZ$200,46,FALSE))=TRUE,"",IF(VLOOKUP($A145,parlvotes_lh!$A$11:$ZZ$200,46,FALSE)=0,"",VLOOKUP($A145,parlvotes_lh!$A$11:$ZZ$200,46,FALSE)))</f>
        <v/>
      </c>
      <c r="M145" s="176" t="str">
        <f>IF(ISERROR(VLOOKUP($A145,parlvotes_lh!$A$11:$ZZ$200,66,FALSE))=TRUE,"",IF(VLOOKUP($A145,parlvotes_lh!$A$11:$ZZ$200,66,FALSE)=0,"",VLOOKUP($A145,parlvotes_lh!$A$11:$ZZ$200,66,FALSE)))</f>
        <v/>
      </c>
      <c r="N145" s="176" t="str">
        <f>IF(ISERROR(VLOOKUP($A145,parlvotes_lh!$A$11:$ZZ$200,86,FALSE))=TRUE,"",IF(VLOOKUP($A145,parlvotes_lh!$A$11:$ZZ$200,86,FALSE)=0,"",VLOOKUP($A145,parlvotes_lh!$A$11:$ZZ$200,86,FALSE)))</f>
        <v/>
      </c>
      <c r="O145" s="176" t="str">
        <f>IF(ISERROR(VLOOKUP($A145,parlvotes_lh!$A$11:$ZZ$200,106,FALSE))=TRUE,"",IF(VLOOKUP($A145,parlvotes_lh!$A$11:$ZZ$200,106,FALSE)=0,"",VLOOKUP($A145,parlvotes_lh!$A$11:$ZZ$200,106,FALSE)))</f>
        <v/>
      </c>
      <c r="P145" s="176" t="str">
        <f>IF(ISERROR(VLOOKUP($A145,parlvotes_lh!$A$11:$ZZ$200,126,FALSE))=TRUE,"",IF(VLOOKUP($A145,parlvotes_lh!$A$11:$ZZ$200,126,FALSE)=0,"",VLOOKUP($A145,parlvotes_lh!$A$11:$ZZ$200,126,FALSE)))</f>
        <v/>
      </c>
      <c r="Q145" s="177" t="str">
        <f>IF(ISERROR(VLOOKUP($A145,parlvotes_lh!$A$11:$ZZ$200,146,FALSE))=TRUE,"",IF(VLOOKUP($A145,parlvotes_lh!$A$11:$ZZ$200,146,FALSE)=0,"",VLOOKUP($A145,parlvotes_lh!$A$11:$ZZ$200,146,FALSE)))</f>
        <v/>
      </c>
      <c r="R145" s="177" t="str">
        <f>IF(ISERROR(VLOOKUP($A145,parlvotes_lh!$A$11:$ZZ$200,166,FALSE))=TRUE,"",IF(VLOOKUP($A145,parlvotes_lh!$A$11:$ZZ$200,166,FALSE)=0,"",VLOOKUP($A145,parlvotes_lh!$A$11:$ZZ$200,166,FALSE)))</f>
        <v/>
      </c>
      <c r="S145" s="177" t="str">
        <f>IF(ISERROR(VLOOKUP($A145,parlvotes_lh!$A$11:$ZZ$200,186,FALSE))=TRUE,"",IF(VLOOKUP($A145,parlvotes_lh!$A$11:$ZZ$200,186,FALSE)=0,"",VLOOKUP($A145,parlvotes_lh!$A$11:$ZZ$200,186,FALSE)))</f>
        <v/>
      </c>
      <c r="T145" s="177" t="str">
        <f>IF(ISERROR(VLOOKUP($A145,parlvotes_lh!$A$11:$ZZ$200,206,FALSE))=TRUE,"",IF(VLOOKUP($A145,parlvotes_lh!$A$11:$ZZ$200,206,FALSE)=0,"",VLOOKUP($A145,parlvotes_lh!$A$11:$ZZ$200,206,FALSE)))</f>
        <v/>
      </c>
      <c r="U145" s="177" t="str">
        <f>IF(ISERROR(VLOOKUP($A145,parlvotes_lh!$A$11:$ZZ$200,226,FALSE))=TRUE,"",IF(VLOOKUP($A145,parlvotes_lh!$A$11:$ZZ$200,226,FALSE)=0,"",VLOOKUP($A145,parlvotes_lh!$A$11:$ZZ$200,226,FALSE)))</f>
        <v/>
      </c>
      <c r="V145" s="177" t="str">
        <f>IF(ISERROR(VLOOKUP($A145,parlvotes_lh!$A$11:$ZZ$200,246,FALSE))=TRUE,"",IF(VLOOKUP($A145,parlvotes_lh!$A$11:$ZZ$200,246,FALSE)=0,"",VLOOKUP($A145,parlvotes_lh!$A$11:$ZZ$200,246,FALSE)))</f>
        <v/>
      </c>
      <c r="W145" s="177" t="str">
        <f>IF(ISERROR(VLOOKUP($A145,parlvotes_lh!$A$11:$ZZ$200,266,FALSE))=TRUE,"",IF(VLOOKUP($A145,parlvotes_lh!$A$11:$ZZ$200,266,FALSE)=0,"",VLOOKUP($A145,parlvotes_lh!$A$11:$ZZ$200,266,FALSE)))</f>
        <v/>
      </c>
      <c r="X145" s="177" t="str">
        <f>IF(ISERROR(VLOOKUP($A145,parlvotes_lh!$A$11:$ZZ$200,286,FALSE))=TRUE,"",IF(VLOOKUP($A145,parlvotes_lh!$A$11:$ZZ$200,286,FALSE)=0,"",VLOOKUP($A145,parlvotes_lh!$A$11:$ZZ$200,286,FALSE)))</f>
        <v/>
      </c>
      <c r="Y145" s="177" t="str">
        <f>IF(ISERROR(VLOOKUP($A145,parlvotes_lh!$A$11:$ZZ$200,306,FALSE))=TRUE,"",IF(VLOOKUP($A145,parlvotes_lh!$A$11:$ZZ$200,306,FALSE)=0,"",VLOOKUP($A145,parlvotes_lh!$A$11:$ZZ$200,306,FALSE)))</f>
        <v/>
      </c>
      <c r="Z145" s="177" t="str">
        <f>IF(ISERROR(VLOOKUP($A145,parlvotes_lh!$A$11:$ZZ$200,326,FALSE))=TRUE,"",IF(VLOOKUP($A145,parlvotes_lh!$A$11:$ZZ$200,326,FALSE)=0,"",VLOOKUP($A145,parlvotes_lh!$A$11:$ZZ$200,326,FALSE)))</f>
        <v/>
      </c>
      <c r="AA145" s="177" t="str">
        <f>IF(ISERROR(VLOOKUP($A145,parlvotes_lh!$A$11:$ZZ$200,346,FALSE))=TRUE,"",IF(VLOOKUP($A145,parlvotes_lh!$A$11:$ZZ$200,346,FALSE)=0,"",VLOOKUP($A145,parlvotes_lh!$A$11:$ZZ$200,346,FALSE)))</f>
        <v/>
      </c>
      <c r="AB145" s="177" t="str">
        <f>IF(ISERROR(VLOOKUP($A145,parlvotes_lh!$A$11:$ZZ$200,366,FALSE))=TRUE,"",IF(VLOOKUP($A145,parlvotes_lh!$A$11:$ZZ$200,366,FALSE)=0,"",VLOOKUP($A145,parlvotes_lh!$A$11:$ZZ$200,366,FALSE)))</f>
        <v/>
      </c>
      <c r="AC145" s="177" t="str">
        <f>IF(ISERROR(VLOOKUP($A145,parlvotes_lh!$A$11:$ZZ$200,386,FALSE))=TRUE,"",IF(VLOOKUP($A145,parlvotes_lh!$A$11:$ZZ$200,386,FALSE)=0,"",VLOOKUP($A145,parlvotes_lh!$A$11:$ZZ$200,386,FALSE)))</f>
        <v/>
      </c>
    </row>
    <row r="146" spans="1:29" ht="13.5" customHeight="1" x14ac:dyDescent="0.25">
      <c r="A146" s="171"/>
      <c r="B146" s="99" t="str">
        <f>IF(A146="","",MID(info_weblinks!$C$3,32,3))</f>
        <v/>
      </c>
      <c r="C146" s="99" t="str">
        <f>IF(info_parties!G146="","",info_parties!G146)</f>
        <v/>
      </c>
      <c r="D146" s="99" t="str">
        <f>IF(info_parties!K146="","",info_parties!K146)</f>
        <v/>
      </c>
      <c r="E146" s="99" t="str">
        <f>IF(info_parties!H146="","",info_parties!H146)</f>
        <v/>
      </c>
      <c r="F146" s="172" t="str">
        <f t="shared" si="8"/>
        <v/>
      </c>
      <c r="G146" s="173" t="str">
        <f t="shared" si="9"/>
        <v/>
      </c>
      <c r="H146" s="174" t="str">
        <f t="shared" si="10"/>
        <v/>
      </c>
      <c r="I146" s="175" t="str">
        <f t="shared" si="11"/>
        <v/>
      </c>
      <c r="J146" s="176" t="str">
        <f>IF(ISERROR(VLOOKUP($A146,parlvotes_lh!$A$11:$ZZ$200,6,FALSE))=TRUE,"",IF(VLOOKUP($A146,parlvotes_lh!$A$11:$ZZ$200,6,FALSE)=0,"",VLOOKUP($A146,parlvotes_lh!$A$11:$ZZ$200,6,FALSE)))</f>
        <v/>
      </c>
      <c r="K146" s="176" t="str">
        <f>IF(ISERROR(VLOOKUP($A146,parlvotes_lh!$A$11:$ZZ$200,26,FALSE))=TRUE,"",IF(VLOOKUP($A146,parlvotes_lh!$A$11:$ZZ$200,26,FALSE)=0,"",VLOOKUP($A146,parlvotes_lh!$A$11:$ZZ$200,26,FALSE)))</f>
        <v/>
      </c>
      <c r="L146" s="176" t="str">
        <f>IF(ISERROR(VLOOKUP($A146,parlvotes_lh!$A$11:$ZZ$200,46,FALSE))=TRUE,"",IF(VLOOKUP($A146,parlvotes_lh!$A$11:$ZZ$200,46,FALSE)=0,"",VLOOKUP($A146,parlvotes_lh!$A$11:$ZZ$200,46,FALSE)))</f>
        <v/>
      </c>
      <c r="M146" s="176" t="str">
        <f>IF(ISERROR(VLOOKUP($A146,parlvotes_lh!$A$11:$ZZ$200,66,FALSE))=TRUE,"",IF(VLOOKUP($A146,parlvotes_lh!$A$11:$ZZ$200,66,FALSE)=0,"",VLOOKUP($A146,parlvotes_lh!$A$11:$ZZ$200,66,FALSE)))</f>
        <v/>
      </c>
      <c r="N146" s="176" t="str">
        <f>IF(ISERROR(VLOOKUP($A146,parlvotes_lh!$A$11:$ZZ$200,86,FALSE))=TRUE,"",IF(VLOOKUP($A146,parlvotes_lh!$A$11:$ZZ$200,86,FALSE)=0,"",VLOOKUP($A146,parlvotes_lh!$A$11:$ZZ$200,86,FALSE)))</f>
        <v/>
      </c>
      <c r="O146" s="176" t="str">
        <f>IF(ISERROR(VLOOKUP($A146,parlvotes_lh!$A$11:$ZZ$200,106,FALSE))=TRUE,"",IF(VLOOKUP($A146,parlvotes_lh!$A$11:$ZZ$200,106,FALSE)=0,"",VLOOKUP($A146,parlvotes_lh!$A$11:$ZZ$200,106,FALSE)))</f>
        <v/>
      </c>
      <c r="P146" s="176" t="str">
        <f>IF(ISERROR(VLOOKUP($A146,parlvotes_lh!$A$11:$ZZ$200,126,FALSE))=TRUE,"",IF(VLOOKUP($A146,parlvotes_lh!$A$11:$ZZ$200,126,FALSE)=0,"",VLOOKUP($A146,parlvotes_lh!$A$11:$ZZ$200,126,FALSE)))</f>
        <v/>
      </c>
      <c r="Q146" s="177" t="str">
        <f>IF(ISERROR(VLOOKUP($A146,parlvotes_lh!$A$11:$ZZ$200,146,FALSE))=TRUE,"",IF(VLOOKUP($A146,parlvotes_lh!$A$11:$ZZ$200,146,FALSE)=0,"",VLOOKUP($A146,parlvotes_lh!$A$11:$ZZ$200,146,FALSE)))</f>
        <v/>
      </c>
      <c r="R146" s="177" t="str">
        <f>IF(ISERROR(VLOOKUP($A146,parlvotes_lh!$A$11:$ZZ$200,166,FALSE))=TRUE,"",IF(VLOOKUP($A146,parlvotes_lh!$A$11:$ZZ$200,166,FALSE)=0,"",VLOOKUP($A146,parlvotes_lh!$A$11:$ZZ$200,166,FALSE)))</f>
        <v/>
      </c>
      <c r="S146" s="177" t="str">
        <f>IF(ISERROR(VLOOKUP($A146,parlvotes_lh!$A$11:$ZZ$200,186,FALSE))=TRUE,"",IF(VLOOKUP($A146,parlvotes_lh!$A$11:$ZZ$200,186,FALSE)=0,"",VLOOKUP($A146,parlvotes_lh!$A$11:$ZZ$200,186,FALSE)))</f>
        <v/>
      </c>
      <c r="T146" s="177" t="str">
        <f>IF(ISERROR(VLOOKUP($A146,parlvotes_lh!$A$11:$ZZ$200,206,FALSE))=TRUE,"",IF(VLOOKUP($A146,parlvotes_lh!$A$11:$ZZ$200,206,FALSE)=0,"",VLOOKUP($A146,parlvotes_lh!$A$11:$ZZ$200,206,FALSE)))</f>
        <v/>
      </c>
      <c r="U146" s="177" t="str">
        <f>IF(ISERROR(VLOOKUP($A146,parlvotes_lh!$A$11:$ZZ$200,226,FALSE))=TRUE,"",IF(VLOOKUP($A146,parlvotes_lh!$A$11:$ZZ$200,226,FALSE)=0,"",VLOOKUP($A146,parlvotes_lh!$A$11:$ZZ$200,226,FALSE)))</f>
        <v/>
      </c>
      <c r="V146" s="177" t="str">
        <f>IF(ISERROR(VLOOKUP($A146,parlvotes_lh!$A$11:$ZZ$200,246,FALSE))=TRUE,"",IF(VLOOKUP($A146,parlvotes_lh!$A$11:$ZZ$200,246,FALSE)=0,"",VLOOKUP($A146,parlvotes_lh!$A$11:$ZZ$200,246,FALSE)))</f>
        <v/>
      </c>
      <c r="W146" s="177" t="str">
        <f>IF(ISERROR(VLOOKUP($A146,parlvotes_lh!$A$11:$ZZ$200,266,FALSE))=TRUE,"",IF(VLOOKUP($A146,parlvotes_lh!$A$11:$ZZ$200,266,FALSE)=0,"",VLOOKUP($A146,parlvotes_lh!$A$11:$ZZ$200,266,FALSE)))</f>
        <v/>
      </c>
      <c r="X146" s="177" t="str">
        <f>IF(ISERROR(VLOOKUP($A146,parlvotes_lh!$A$11:$ZZ$200,286,FALSE))=TRUE,"",IF(VLOOKUP($A146,parlvotes_lh!$A$11:$ZZ$200,286,FALSE)=0,"",VLOOKUP($A146,parlvotes_lh!$A$11:$ZZ$200,286,FALSE)))</f>
        <v/>
      </c>
      <c r="Y146" s="177" t="str">
        <f>IF(ISERROR(VLOOKUP($A146,parlvotes_lh!$A$11:$ZZ$200,306,FALSE))=TRUE,"",IF(VLOOKUP($A146,parlvotes_lh!$A$11:$ZZ$200,306,FALSE)=0,"",VLOOKUP($A146,parlvotes_lh!$A$11:$ZZ$200,306,FALSE)))</f>
        <v/>
      </c>
      <c r="Z146" s="177" t="str">
        <f>IF(ISERROR(VLOOKUP($A146,parlvotes_lh!$A$11:$ZZ$200,326,FALSE))=TRUE,"",IF(VLOOKUP($A146,parlvotes_lh!$A$11:$ZZ$200,326,FALSE)=0,"",VLOOKUP($A146,parlvotes_lh!$A$11:$ZZ$200,326,FALSE)))</f>
        <v/>
      </c>
      <c r="AA146" s="177" t="str">
        <f>IF(ISERROR(VLOOKUP($A146,parlvotes_lh!$A$11:$ZZ$200,346,FALSE))=TRUE,"",IF(VLOOKUP($A146,parlvotes_lh!$A$11:$ZZ$200,346,FALSE)=0,"",VLOOKUP($A146,parlvotes_lh!$A$11:$ZZ$200,346,FALSE)))</f>
        <v/>
      </c>
      <c r="AB146" s="177" t="str">
        <f>IF(ISERROR(VLOOKUP($A146,parlvotes_lh!$A$11:$ZZ$200,366,FALSE))=TRUE,"",IF(VLOOKUP($A146,parlvotes_lh!$A$11:$ZZ$200,366,FALSE)=0,"",VLOOKUP($A146,parlvotes_lh!$A$11:$ZZ$200,366,FALSE)))</f>
        <v/>
      </c>
      <c r="AC146" s="177" t="str">
        <f>IF(ISERROR(VLOOKUP($A146,parlvotes_lh!$A$11:$ZZ$200,386,FALSE))=TRUE,"",IF(VLOOKUP($A146,parlvotes_lh!$A$11:$ZZ$200,386,FALSE)=0,"",VLOOKUP($A146,parlvotes_lh!$A$11:$ZZ$200,386,FALSE)))</f>
        <v/>
      </c>
    </row>
    <row r="147" spans="1:29" ht="13.5" customHeight="1" x14ac:dyDescent="0.25">
      <c r="A147" s="171"/>
      <c r="B147" s="99" t="str">
        <f>IF(A147="","",MID(info_weblinks!$C$3,32,3))</f>
        <v/>
      </c>
      <c r="C147" s="99" t="str">
        <f>IF(info_parties!G147="","",info_parties!G147)</f>
        <v/>
      </c>
      <c r="D147" s="99" t="str">
        <f>IF(info_parties!K147="","",info_parties!K147)</f>
        <v/>
      </c>
      <c r="E147" s="99" t="str">
        <f>IF(info_parties!H147="","",info_parties!H147)</f>
        <v/>
      </c>
      <c r="F147" s="172" t="str">
        <f t="shared" si="8"/>
        <v/>
      </c>
      <c r="G147" s="173" t="str">
        <f t="shared" si="9"/>
        <v/>
      </c>
      <c r="H147" s="174" t="str">
        <f t="shared" si="10"/>
        <v/>
      </c>
      <c r="I147" s="175" t="str">
        <f t="shared" si="11"/>
        <v/>
      </c>
      <c r="J147" s="176" t="str">
        <f>IF(ISERROR(VLOOKUP($A147,parlvotes_lh!$A$11:$ZZ$200,6,FALSE))=TRUE,"",IF(VLOOKUP($A147,parlvotes_lh!$A$11:$ZZ$200,6,FALSE)=0,"",VLOOKUP($A147,parlvotes_lh!$A$11:$ZZ$200,6,FALSE)))</f>
        <v/>
      </c>
      <c r="K147" s="176" t="str">
        <f>IF(ISERROR(VLOOKUP($A147,parlvotes_lh!$A$11:$ZZ$200,26,FALSE))=TRUE,"",IF(VLOOKUP($A147,parlvotes_lh!$A$11:$ZZ$200,26,FALSE)=0,"",VLOOKUP($A147,parlvotes_lh!$A$11:$ZZ$200,26,FALSE)))</f>
        <v/>
      </c>
      <c r="L147" s="176" t="str">
        <f>IF(ISERROR(VLOOKUP($A147,parlvotes_lh!$A$11:$ZZ$200,46,FALSE))=TRUE,"",IF(VLOOKUP($A147,parlvotes_lh!$A$11:$ZZ$200,46,FALSE)=0,"",VLOOKUP($A147,parlvotes_lh!$A$11:$ZZ$200,46,FALSE)))</f>
        <v/>
      </c>
      <c r="M147" s="176" t="str">
        <f>IF(ISERROR(VLOOKUP($A147,parlvotes_lh!$A$11:$ZZ$200,66,FALSE))=TRUE,"",IF(VLOOKUP($A147,parlvotes_lh!$A$11:$ZZ$200,66,FALSE)=0,"",VLOOKUP($A147,parlvotes_lh!$A$11:$ZZ$200,66,FALSE)))</f>
        <v/>
      </c>
      <c r="N147" s="176" t="str">
        <f>IF(ISERROR(VLOOKUP($A147,parlvotes_lh!$A$11:$ZZ$200,86,FALSE))=TRUE,"",IF(VLOOKUP($A147,parlvotes_lh!$A$11:$ZZ$200,86,FALSE)=0,"",VLOOKUP($A147,parlvotes_lh!$A$11:$ZZ$200,86,FALSE)))</f>
        <v/>
      </c>
      <c r="O147" s="176" t="str">
        <f>IF(ISERROR(VLOOKUP($A147,parlvotes_lh!$A$11:$ZZ$200,106,FALSE))=TRUE,"",IF(VLOOKUP($A147,parlvotes_lh!$A$11:$ZZ$200,106,FALSE)=0,"",VLOOKUP($A147,parlvotes_lh!$A$11:$ZZ$200,106,FALSE)))</f>
        <v/>
      </c>
      <c r="P147" s="176" t="str">
        <f>IF(ISERROR(VLOOKUP($A147,parlvotes_lh!$A$11:$ZZ$200,126,FALSE))=TRUE,"",IF(VLOOKUP($A147,parlvotes_lh!$A$11:$ZZ$200,126,FALSE)=0,"",VLOOKUP($A147,parlvotes_lh!$A$11:$ZZ$200,126,FALSE)))</f>
        <v/>
      </c>
      <c r="Q147" s="177" t="str">
        <f>IF(ISERROR(VLOOKUP($A147,parlvotes_lh!$A$11:$ZZ$200,146,FALSE))=TRUE,"",IF(VLOOKUP($A147,parlvotes_lh!$A$11:$ZZ$200,146,FALSE)=0,"",VLOOKUP($A147,parlvotes_lh!$A$11:$ZZ$200,146,FALSE)))</f>
        <v/>
      </c>
      <c r="R147" s="177" t="str">
        <f>IF(ISERROR(VLOOKUP($A147,parlvotes_lh!$A$11:$ZZ$200,166,FALSE))=TRUE,"",IF(VLOOKUP($A147,parlvotes_lh!$A$11:$ZZ$200,166,FALSE)=0,"",VLOOKUP($A147,parlvotes_lh!$A$11:$ZZ$200,166,FALSE)))</f>
        <v/>
      </c>
      <c r="S147" s="177" t="str">
        <f>IF(ISERROR(VLOOKUP($A147,parlvotes_lh!$A$11:$ZZ$200,186,FALSE))=TRUE,"",IF(VLOOKUP($A147,parlvotes_lh!$A$11:$ZZ$200,186,FALSE)=0,"",VLOOKUP($A147,parlvotes_lh!$A$11:$ZZ$200,186,FALSE)))</f>
        <v/>
      </c>
      <c r="T147" s="177" t="str">
        <f>IF(ISERROR(VLOOKUP($A147,parlvotes_lh!$A$11:$ZZ$200,206,FALSE))=TRUE,"",IF(VLOOKUP($A147,parlvotes_lh!$A$11:$ZZ$200,206,FALSE)=0,"",VLOOKUP($A147,parlvotes_lh!$A$11:$ZZ$200,206,FALSE)))</f>
        <v/>
      </c>
      <c r="U147" s="177" t="str">
        <f>IF(ISERROR(VLOOKUP($A147,parlvotes_lh!$A$11:$ZZ$200,226,FALSE))=TRUE,"",IF(VLOOKUP($A147,parlvotes_lh!$A$11:$ZZ$200,226,FALSE)=0,"",VLOOKUP($A147,parlvotes_lh!$A$11:$ZZ$200,226,FALSE)))</f>
        <v/>
      </c>
      <c r="V147" s="177" t="str">
        <f>IF(ISERROR(VLOOKUP($A147,parlvotes_lh!$A$11:$ZZ$200,246,FALSE))=TRUE,"",IF(VLOOKUP($A147,parlvotes_lh!$A$11:$ZZ$200,246,FALSE)=0,"",VLOOKUP($A147,parlvotes_lh!$A$11:$ZZ$200,246,FALSE)))</f>
        <v/>
      </c>
      <c r="W147" s="177" t="str">
        <f>IF(ISERROR(VLOOKUP($A147,parlvotes_lh!$A$11:$ZZ$200,266,FALSE))=TRUE,"",IF(VLOOKUP($A147,parlvotes_lh!$A$11:$ZZ$200,266,FALSE)=0,"",VLOOKUP($A147,parlvotes_lh!$A$11:$ZZ$200,266,FALSE)))</f>
        <v/>
      </c>
      <c r="X147" s="177" t="str">
        <f>IF(ISERROR(VLOOKUP($A147,parlvotes_lh!$A$11:$ZZ$200,286,FALSE))=TRUE,"",IF(VLOOKUP($A147,parlvotes_lh!$A$11:$ZZ$200,286,FALSE)=0,"",VLOOKUP($A147,parlvotes_lh!$A$11:$ZZ$200,286,FALSE)))</f>
        <v/>
      </c>
      <c r="Y147" s="177" t="str">
        <f>IF(ISERROR(VLOOKUP($A147,parlvotes_lh!$A$11:$ZZ$200,306,FALSE))=TRUE,"",IF(VLOOKUP($A147,parlvotes_lh!$A$11:$ZZ$200,306,FALSE)=0,"",VLOOKUP($A147,parlvotes_lh!$A$11:$ZZ$200,306,FALSE)))</f>
        <v/>
      </c>
      <c r="Z147" s="177" t="str">
        <f>IF(ISERROR(VLOOKUP($A147,parlvotes_lh!$A$11:$ZZ$200,326,FALSE))=TRUE,"",IF(VLOOKUP($A147,parlvotes_lh!$A$11:$ZZ$200,326,FALSE)=0,"",VLOOKUP($A147,parlvotes_lh!$A$11:$ZZ$200,326,FALSE)))</f>
        <v/>
      </c>
      <c r="AA147" s="177" t="str">
        <f>IF(ISERROR(VLOOKUP($A147,parlvotes_lh!$A$11:$ZZ$200,346,FALSE))=TRUE,"",IF(VLOOKUP($A147,parlvotes_lh!$A$11:$ZZ$200,346,FALSE)=0,"",VLOOKUP($A147,parlvotes_lh!$A$11:$ZZ$200,346,FALSE)))</f>
        <v/>
      </c>
      <c r="AB147" s="177" t="str">
        <f>IF(ISERROR(VLOOKUP($A147,parlvotes_lh!$A$11:$ZZ$200,366,FALSE))=TRUE,"",IF(VLOOKUP($A147,parlvotes_lh!$A$11:$ZZ$200,366,FALSE)=0,"",VLOOKUP($A147,parlvotes_lh!$A$11:$ZZ$200,366,FALSE)))</f>
        <v/>
      </c>
      <c r="AC147" s="177" t="str">
        <f>IF(ISERROR(VLOOKUP($A147,parlvotes_lh!$A$11:$ZZ$200,386,FALSE))=TRUE,"",IF(VLOOKUP($A147,parlvotes_lh!$A$11:$ZZ$200,386,FALSE)=0,"",VLOOKUP($A147,parlvotes_lh!$A$11:$ZZ$200,386,FALSE)))</f>
        <v/>
      </c>
    </row>
    <row r="148" spans="1:29" ht="13.5" customHeight="1" x14ac:dyDescent="0.25">
      <c r="A148" s="171"/>
      <c r="B148" s="99" t="str">
        <f>IF(A148="","",MID(info_weblinks!$C$3,32,3))</f>
        <v/>
      </c>
      <c r="C148" s="99" t="str">
        <f>IF(info_parties!G148="","",info_parties!G148)</f>
        <v/>
      </c>
      <c r="D148" s="99" t="str">
        <f>IF(info_parties!K148="","",info_parties!K148)</f>
        <v/>
      </c>
      <c r="E148" s="99" t="str">
        <f>IF(info_parties!H148="","",info_parties!H148)</f>
        <v/>
      </c>
      <c r="F148" s="172" t="str">
        <f t="shared" si="8"/>
        <v/>
      </c>
      <c r="G148" s="173" t="str">
        <f t="shared" si="9"/>
        <v/>
      </c>
      <c r="H148" s="174" t="str">
        <f t="shared" si="10"/>
        <v/>
      </c>
      <c r="I148" s="175" t="str">
        <f t="shared" si="11"/>
        <v/>
      </c>
      <c r="J148" s="176" t="str">
        <f>IF(ISERROR(VLOOKUP($A148,parlvotes_lh!$A$11:$ZZ$200,6,FALSE))=TRUE,"",IF(VLOOKUP($A148,parlvotes_lh!$A$11:$ZZ$200,6,FALSE)=0,"",VLOOKUP($A148,parlvotes_lh!$A$11:$ZZ$200,6,FALSE)))</f>
        <v/>
      </c>
      <c r="K148" s="176" t="str">
        <f>IF(ISERROR(VLOOKUP($A148,parlvotes_lh!$A$11:$ZZ$200,26,FALSE))=TRUE,"",IF(VLOOKUP($A148,parlvotes_lh!$A$11:$ZZ$200,26,FALSE)=0,"",VLOOKUP($A148,parlvotes_lh!$A$11:$ZZ$200,26,FALSE)))</f>
        <v/>
      </c>
      <c r="L148" s="176" t="str">
        <f>IF(ISERROR(VLOOKUP($A148,parlvotes_lh!$A$11:$ZZ$200,46,FALSE))=TRUE,"",IF(VLOOKUP($A148,parlvotes_lh!$A$11:$ZZ$200,46,FALSE)=0,"",VLOOKUP($A148,parlvotes_lh!$A$11:$ZZ$200,46,FALSE)))</f>
        <v/>
      </c>
      <c r="M148" s="176" t="str">
        <f>IF(ISERROR(VLOOKUP($A148,parlvotes_lh!$A$11:$ZZ$200,66,FALSE))=TRUE,"",IF(VLOOKUP($A148,parlvotes_lh!$A$11:$ZZ$200,66,FALSE)=0,"",VLOOKUP($A148,parlvotes_lh!$A$11:$ZZ$200,66,FALSE)))</f>
        <v/>
      </c>
      <c r="N148" s="176" t="str">
        <f>IF(ISERROR(VLOOKUP($A148,parlvotes_lh!$A$11:$ZZ$200,86,FALSE))=TRUE,"",IF(VLOOKUP($A148,parlvotes_lh!$A$11:$ZZ$200,86,FALSE)=0,"",VLOOKUP($A148,parlvotes_lh!$A$11:$ZZ$200,86,FALSE)))</f>
        <v/>
      </c>
      <c r="O148" s="176" t="str">
        <f>IF(ISERROR(VLOOKUP($A148,parlvotes_lh!$A$11:$ZZ$200,106,FALSE))=TRUE,"",IF(VLOOKUP($A148,parlvotes_lh!$A$11:$ZZ$200,106,FALSE)=0,"",VLOOKUP($A148,parlvotes_lh!$A$11:$ZZ$200,106,FALSE)))</f>
        <v/>
      </c>
      <c r="P148" s="176" t="str">
        <f>IF(ISERROR(VLOOKUP($A148,parlvotes_lh!$A$11:$ZZ$200,126,FALSE))=TRUE,"",IF(VLOOKUP($A148,parlvotes_lh!$A$11:$ZZ$200,126,FALSE)=0,"",VLOOKUP($A148,parlvotes_lh!$A$11:$ZZ$200,126,FALSE)))</f>
        <v/>
      </c>
      <c r="Q148" s="177" t="str">
        <f>IF(ISERROR(VLOOKUP($A148,parlvotes_lh!$A$11:$ZZ$200,146,FALSE))=TRUE,"",IF(VLOOKUP($A148,parlvotes_lh!$A$11:$ZZ$200,146,FALSE)=0,"",VLOOKUP($A148,parlvotes_lh!$A$11:$ZZ$200,146,FALSE)))</f>
        <v/>
      </c>
      <c r="R148" s="177" t="str">
        <f>IF(ISERROR(VLOOKUP($A148,parlvotes_lh!$A$11:$ZZ$200,166,FALSE))=TRUE,"",IF(VLOOKUP($A148,parlvotes_lh!$A$11:$ZZ$200,166,FALSE)=0,"",VLOOKUP($A148,parlvotes_lh!$A$11:$ZZ$200,166,FALSE)))</f>
        <v/>
      </c>
      <c r="S148" s="177" t="str">
        <f>IF(ISERROR(VLOOKUP($A148,parlvotes_lh!$A$11:$ZZ$200,186,FALSE))=TRUE,"",IF(VLOOKUP($A148,parlvotes_lh!$A$11:$ZZ$200,186,FALSE)=0,"",VLOOKUP($A148,parlvotes_lh!$A$11:$ZZ$200,186,FALSE)))</f>
        <v/>
      </c>
      <c r="T148" s="177" t="str">
        <f>IF(ISERROR(VLOOKUP($A148,parlvotes_lh!$A$11:$ZZ$200,206,FALSE))=TRUE,"",IF(VLOOKUP($A148,parlvotes_lh!$A$11:$ZZ$200,206,FALSE)=0,"",VLOOKUP($A148,parlvotes_lh!$A$11:$ZZ$200,206,FALSE)))</f>
        <v/>
      </c>
      <c r="U148" s="177" t="str">
        <f>IF(ISERROR(VLOOKUP($A148,parlvotes_lh!$A$11:$ZZ$200,226,FALSE))=TRUE,"",IF(VLOOKUP($A148,parlvotes_lh!$A$11:$ZZ$200,226,FALSE)=0,"",VLOOKUP($A148,parlvotes_lh!$A$11:$ZZ$200,226,FALSE)))</f>
        <v/>
      </c>
      <c r="V148" s="177" t="str">
        <f>IF(ISERROR(VLOOKUP($A148,parlvotes_lh!$A$11:$ZZ$200,246,FALSE))=TRUE,"",IF(VLOOKUP($A148,parlvotes_lh!$A$11:$ZZ$200,246,FALSE)=0,"",VLOOKUP($A148,parlvotes_lh!$A$11:$ZZ$200,246,FALSE)))</f>
        <v/>
      </c>
      <c r="W148" s="177" t="str">
        <f>IF(ISERROR(VLOOKUP($A148,parlvotes_lh!$A$11:$ZZ$200,266,FALSE))=TRUE,"",IF(VLOOKUP($A148,parlvotes_lh!$A$11:$ZZ$200,266,FALSE)=0,"",VLOOKUP($A148,parlvotes_lh!$A$11:$ZZ$200,266,FALSE)))</f>
        <v/>
      </c>
      <c r="X148" s="177" t="str">
        <f>IF(ISERROR(VLOOKUP($A148,parlvotes_lh!$A$11:$ZZ$200,286,FALSE))=TRUE,"",IF(VLOOKUP($A148,parlvotes_lh!$A$11:$ZZ$200,286,FALSE)=0,"",VLOOKUP($A148,parlvotes_lh!$A$11:$ZZ$200,286,FALSE)))</f>
        <v/>
      </c>
      <c r="Y148" s="177" t="str">
        <f>IF(ISERROR(VLOOKUP($A148,parlvotes_lh!$A$11:$ZZ$200,306,FALSE))=TRUE,"",IF(VLOOKUP($A148,parlvotes_lh!$A$11:$ZZ$200,306,FALSE)=0,"",VLOOKUP($A148,parlvotes_lh!$A$11:$ZZ$200,306,FALSE)))</f>
        <v/>
      </c>
      <c r="Z148" s="177" t="str">
        <f>IF(ISERROR(VLOOKUP($A148,parlvotes_lh!$A$11:$ZZ$200,326,FALSE))=TRUE,"",IF(VLOOKUP($A148,parlvotes_lh!$A$11:$ZZ$200,326,FALSE)=0,"",VLOOKUP($A148,parlvotes_lh!$A$11:$ZZ$200,326,FALSE)))</f>
        <v/>
      </c>
      <c r="AA148" s="177" t="str">
        <f>IF(ISERROR(VLOOKUP($A148,parlvotes_lh!$A$11:$ZZ$200,346,FALSE))=TRUE,"",IF(VLOOKUP($A148,parlvotes_lh!$A$11:$ZZ$200,346,FALSE)=0,"",VLOOKUP($A148,parlvotes_lh!$A$11:$ZZ$200,346,FALSE)))</f>
        <v/>
      </c>
      <c r="AB148" s="177" t="str">
        <f>IF(ISERROR(VLOOKUP($A148,parlvotes_lh!$A$11:$ZZ$200,366,FALSE))=TRUE,"",IF(VLOOKUP($A148,parlvotes_lh!$A$11:$ZZ$200,366,FALSE)=0,"",VLOOKUP($A148,parlvotes_lh!$A$11:$ZZ$200,366,FALSE)))</f>
        <v/>
      </c>
      <c r="AC148" s="177" t="str">
        <f>IF(ISERROR(VLOOKUP($A148,parlvotes_lh!$A$11:$ZZ$200,386,FALSE))=TRUE,"",IF(VLOOKUP($A148,parlvotes_lh!$A$11:$ZZ$200,386,FALSE)=0,"",VLOOKUP($A148,parlvotes_lh!$A$11:$ZZ$200,386,FALSE)))</f>
        <v/>
      </c>
    </row>
    <row r="149" spans="1:29" ht="13.5" customHeight="1" x14ac:dyDescent="0.25">
      <c r="A149" s="171"/>
      <c r="B149" s="99" t="str">
        <f>IF(A149="","",MID(info_weblinks!$C$3,32,3))</f>
        <v/>
      </c>
      <c r="C149" s="99" t="str">
        <f>IF(info_parties!G149="","",info_parties!G149)</f>
        <v/>
      </c>
      <c r="D149" s="99" t="str">
        <f>IF(info_parties!K149="","",info_parties!K149)</f>
        <v/>
      </c>
      <c r="E149" s="99" t="str">
        <f>IF(info_parties!H149="","",info_parties!H149)</f>
        <v/>
      </c>
      <c r="F149" s="172" t="str">
        <f t="shared" si="8"/>
        <v/>
      </c>
      <c r="G149" s="173" t="str">
        <f t="shared" si="9"/>
        <v/>
      </c>
      <c r="H149" s="174" t="str">
        <f t="shared" si="10"/>
        <v/>
      </c>
      <c r="I149" s="175" t="str">
        <f t="shared" si="11"/>
        <v/>
      </c>
      <c r="J149" s="176" t="str">
        <f>IF(ISERROR(VLOOKUP($A149,parlvotes_lh!$A$11:$ZZ$200,6,FALSE))=TRUE,"",IF(VLOOKUP($A149,parlvotes_lh!$A$11:$ZZ$200,6,FALSE)=0,"",VLOOKUP($A149,parlvotes_lh!$A$11:$ZZ$200,6,FALSE)))</f>
        <v/>
      </c>
      <c r="K149" s="176" t="str">
        <f>IF(ISERROR(VLOOKUP($A149,parlvotes_lh!$A$11:$ZZ$200,26,FALSE))=TRUE,"",IF(VLOOKUP($A149,parlvotes_lh!$A$11:$ZZ$200,26,FALSE)=0,"",VLOOKUP($A149,parlvotes_lh!$A$11:$ZZ$200,26,FALSE)))</f>
        <v/>
      </c>
      <c r="L149" s="176" t="str">
        <f>IF(ISERROR(VLOOKUP($A149,parlvotes_lh!$A$11:$ZZ$200,46,FALSE))=TRUE,"",IF(VLOOKUP($A149,parlvotes_lh!$A$11:$ZZ$200,46,FALSE)=0,"",VLOOKUP($A149,parlvotes_lh!$A$11:$ZZ$200,46,FALSE)))</f>
        <v/>
      </c>
      <c r="M149" s="176" t="str">
        <f>IF(ISERROR(VLOOKUP($A149,parlvotes_lh!$A$11:$ZZ$200,66,FALSE))=TRUE,"",IF(VLOOKUP($A149,parlvotes_lh!$A$11:$ZZ$200,66,FALSE)=0,"",VLOOKUP($A149,parlvotes_lh!$A$11:$ZZ$200,66,FALSE)))</f>
        <v/>
      </c>
      <c r="N149" s="176" t="str">
        <f>IF(ISERROR(VLOOKUP($A149,parlvotes_lh!$A$11:$ZZ$200,86,FALSE))=TRUE,"",IF(VLOOKUP($A149,parlvotes_lh!$A$11:$ZZ$200,86,FALSE)=0,"",VLOOKUP($A149,parlvotes_lh!$A$11:$ZZ$200,86,FALSE)))</f>
        <v/>
      </c>
      <c r="O149" s="176" t="str">
        <f>IF(ISERROR(VLOOKUP($A149,parlvotes_lh!$A$11:$ZZ$200,106,FALSE))=TRUE,"",IF(VLOOKUP($A149,parlvotes_lh!$A$11:$ZZ$200,106,FALSE)=0,"",VLOOKUP($A149,parlvotes_lh!$A$11:$ZZ$200,106,FALSE)))</f>
        <v/>
      </c>
      <c r="P149" s="176" t="str">
        <f>IF(ISERROR(VLOOKUP($A149,parlvotes_lh!$A$11:$ZZ$200,126,FALSE))=TRUE,"",IF(VLOOKUP($A149,parlvotes_lh!$A$11:$ZZ$200,126,FALSE)=0,"",VLOOKUP($A149,parlvotes_lh!$A$11:$ZZ$200,126,FALSE)))</f>
        <v/>
      </c>
      <c r="Q149" s="177" t="str">
        <f>IF(ISERROR(VLOOKUP($A149,parlvotes_lh!$A$11:$ZZ$200,146,FALSE))=TRUE,"",IF(VLOOKUP($A149,parlvotes_lh!$A$11:$ZZ$200,146,FALSE)=0,"",VLOOKUP($A149,parlvotes_lh!$A$11:$ZZ$200,146,FALSE)))</f>
        <v/>
      </c>
      <c r="R149" s="177" t="str">
        <f>IF(ISERROR(VLOOKUP($A149,parlvotes_lh!$A$11:$ZZ$200,166,FALSE))=TRUE,"",IF(VLOOKUP($A149,parlvotes_lh!$A$11:$ZZ$200,166,FALSE)=0,"",VLOOKUP($A149,parlvotes_lh!$A$11:$ZZ$200,166,FALSE)))</f>
        <v/>
      </c>
      <c r="S149" s="177" t="str">
        <f>IF(ISERROR(VLOOKUP($A149,parlvotes_lh!$A$11:$ZZ$200,186,FALSE))=TRUE,"",IF(VLOOKUP($A149,parlvotes_lh!$A$11:$ZZ$200,186,FALSE)=0,"",VLOOKUP($A149,parlvotes_lh!$A$11:$ZZ$200,186,FALSE)))</f>
        <v/>
      </c>
      <c r="T149" s="177" t="str">
        <f>IF(ISERROR(VLOOKUP($A149,parlvotes_lh!$A$11:$ZZ$200,206,FALSE))=TRUE,"",IF(VLOOKUP($A149,parlvotes_lh!$A$11:$ZZ$200,206,FALSE)=0,"",VLOOKUP($A149,parlvotes_lh!$A$11:$ZZ$200,206,FALSE)))</f>
        <v/>
      </c>
      <c r="U149" s="177" t="str">
        <f>IF(ISERROR(VLOOKUP($A149,parlvotes_lh!$A$11:$ZZ$200,226,FALSE))=TRUE,"",IF(VLOOKUP($A149,parlvotes_lh!$A$11:$ZZ$200,226,FALSE)=0,"",VLOOKUP($A149,parlvotes_lh!$A$11:$ZZ$200,226,FALSE)))</f>
        <v/>
      </c>
      <c r="V149" s="177" t="str">
        <f>IF(ISERROR(VLOOKUP($A149,parlvotes_lh!$A$11:$ZZ$200,246,FALSE))=TRUE,"",IF(VLOOKUP($A149,parlvotes_lh!$A$11:$ZZ$200,246,FALSE)=0,"",VLOOKUP($A149,parlvotes_lh!$A$11:$ZZ$200,246,FALSE)))</f>
        <v/>
      </c>
      <c r="W149" s="177" t="str">
        <f>IF(ISERROR(VLOOKUP($A149,parlvotes_lh!$A$11:$ZZ$200,266,FALSE))=TRUE,"",IF(VLOOKUP($A149,parlvotes_lh!$A$11:$ZZ$200,266,FALSE)=0,"",VLOOKUP($A149,parlvotes_lh!$A$11:$ZZ$200,266,FALSE)))</f>
        <v/>
      </c>
      <c r="X149" s="177" t="str">
        <f>IF(ISERROR(VLOOKUP($A149,parlvotes_lh!$A$11:$ZZ$200,286,FALSE))=TRUE,"",IF(VLOOKUP($A149,parlvotes_lh!$A$11:$ZZ$200,286,FALSE)=0,"",VLOOKUP($A149,parlvotes_lh!$A$11:$ZZ$200,286,FALSE)))</f>
        <v/>
      </c>
      <c r="Y149" s="177" t="str">
        <f>IF(ISERROR(VLOOKUP($A149,parlvotes_lh!$A$11:$ZZ$200,306,FALSE))=TRUE,"",IF(VLOOKUP($A149,parlvotes_lh!$A$11:$ZZ$200,306,FALSE)=0,"",VLOOKUP($A149,parlvotes_lh!$A$11:$ZZ$200,306,FALSE)))</f>
        <v/>
      </c>
      <c r="Z149" s="177" t="str">
        <f>IF(ISERROR(VLOOKUP($A149,parlvotes_lh!$A$11:$ZZ$200,326,FALSE))=TRUE,"",IF(VLOOKUP($A149,parlvotes_lh!$A$11:$ZZ$200,326,FALSE)=0,"",VLOOKUP($A149,parlvotes_lh!$A$11:$ZZ$200,326,FALSE)))</f>
        <v/>
      </c>
      <c r="AA149" s="177" t="str">
        <f>IF(ISERROR(VLOOKUP($A149,parlvotes_lh!$A$11:$ZZ$200,346,FALSE))=TRUE,"",IF(VLOOKUP($A149,parlvotes_lh!$A$11:$ZZ$200,346,FALSE)=0,"",VLOOKUP($A149,parlvotes_lh!$A$11:$ZZ$200,346,FALSE)))</f>
        <v/>
      </c>
      <c r="AB149" s="177" t="str">
        <f>IF(ISERROR(VLOOKUP($A149,parlvotes_lh!$A$11:$ZZ$200,366,FALSE))=TRUE,"",IF(VLOOKUP($A149,parlvotes_lh!$A$11:$ZZ$200,366,FALSE)=0,"",VLOOKUP($A149,parlvotes_lh!$A$11:$ZZ$200,366,FALSE)))</f>
        <v/>
      </c>
      <c r="AC149" s="177" t="str">
        <f>IF(ISERROR(VLOOKUP($A149,parlvotes_lh!$A$11:$ZZ$200,386,FALSE))=TRUE,"",IF(VLOOKUP($A149,parlvotes_lh!$A$11:$ZZ$200,386,FALSE)=0,"",VLOOKUP($A149,parlvotes_lh!$A$11:$ZZ$200,386,FALSE)))</f>
        <v/>
      </c>
    </row>
    <row r="150" spans="1:29" ht="13.5" customHeight="1" x14ac:dyDescent="0.25">
      <c r="A150" s="171"/>
      <c r="B150" s="99" t="str">
        <f>IF(A150="","",MID(info_weblinks!$C$3,32,3))</f>
        <v/>
      </c>
      <c r="C150" s="99" t="str">
        <f>IF(info_parties!G150="","",info_parties!G150)</f>
        <v/>
      </c>
      <c r="D150" s="99" t="str">
        <f>IF(info_parties!K150="","",info_parties!K150)</f>
        <v/>
      </c>
      <c r="E150" s="99" t="str">
        <f>IF(info_parties!H150="","",info_parties!H150)</f>
        <v/>
      </c>
      <c r="F150" s="172" t="str">
        <f t="shared" si="8"/>
        <v/>
      </c>
      <c r="G150" s="173" t="str">
        <f t="shared" si="9"/>
        <v/>
      </c>
      <c r="H150" s="174" t="str">
        <f t="shared" si="10"/>
        <v/>
      </c>
      <c r="I150" s="175" t="str">
        <f t="shared" si="11"/>
        <v/>
      </c>
      <c r="J150" s="176" t="str">
        <f>IF(ISERROR(VLOOKUP($A150,parlvotes_lh!$A$11:$ZZ$200,6,FALSE))=TRUE,"",IF(VLOOKUP($A150,parlvotes_lh!$A$11:$ZZ$200,6,FALSE)=0,"",VLOOKUP($A150,parlvotes_lh!$A$11:$ZZ$200,6,FALSE)))</f>
        <v/>
      </c>
      <c r="K150" s="176" t="str">
        <f>IF(ISERROR(VLOOKUP($A150,parlvotes_lh!$A$11:$ZZ$200,26,FALSE))=TRUE,"",IF(VLOOKUP($A150,parlvotes_lh!$A$11:$ZZ$200,26,FALSE)=0,"",VLOOKUP($A150,parlvotes_lh!$A$11:$ZZ$200,26,FALSE)))</f>
        <v/>
      </c>
      <c r="L150" s="176" t="str">
        <f>IF(ISERROR(VLOOKUP($A150,parlvotes_lh!$A$11:$ZZ$200,46,FALSE))=TRUE,"",IF(VLOOKUP($A150,parlvotes_lh!$A$11:$ZZ$200,46,FALSE)=0,"",VLOOKUP($A150,parlvotes_lh!$A$11:$ZZ$200,46,FALSE)))</f>
        <v/>
      </c>
      <c r="M150" s="176" t="str">
        <f>IF(ISERROR(VLOOKUP($A150,parlvotes_lh!$A$11:$ZZ$200,66,FALSE))=TRUE,"",IF(VLOOKUP($A150,parlvotes_lh!$A$11:$ZZ$200,66,FALSE)=0,"",VLOOKUP($A150,parlvotes_lh!$A$11:$ZZ$200,66,FALSE)))</f>
        <v/>
      </c>
      <c r="N150" s="176" t="str">
        <f>IF(ISERROR(VLOOKUP($A150,parlvotes_lh!$A$11:$ZZ$200,86,FALSE))=TRUE,"",IF(VLOOKUP($A150,parlvotes_lh!$A$11:$ZZ$200,86,FALSE)=0,"",VLOOKUP($A150,parlvotes_lh!$A$11:$ZZ$200,86,FALSE)))</f>
        <v/>
      </c>
      <c r="O150" s="176" t="str">
        <f>IF(ISERROR(VLOOKUP($A150,parlvotes_lh!$A$11:$ZZ$200,106,FALSE))=TRUE,"",IF(VLOOKUP($A150,parlvotes_lh!$A$11:$ZZ$200,106,FALSE)=0,"",VLOOKUP($A150,parlvotes_lh!$A$11:$ZZ$200,106,FALSE)))</f>
        <v/>
      </c>
      <c r="P150" s="176" t="str">
        <f>IF(ISERROR(VLOOKUP($A150,parlvotes_lh!$A$11:$ZZ$200,126,FALSE))=TRUE,"",IF(VLOOKUP($A150,parlvotes_lh!$A$11:$ZZ$200,126,FALSE)=0,"",VLOOKUP($A150,parlvotes_lh!$A$11:$ZZ$200,126,FALSE)))</f>
        <v/>
      </c>
      <c r="Q150" s="177" t="str">
        <f>IF(ISERROR(VLOOKUP($A150,parlvotes_lh!$A$11:$ZZ$200,146,FALSE))=TRUE,"",IF(VLOOKUP($A150,parlvotes_lh!$A$11:$ZZ$200,146,FALSE)=0,"",VLOOKUP($A150,parlvotes_lh!$A$11:$ZZ$200,146,FALSE)))</f>
        <v/>
      </c>
      <c r="R150" s="177" t="str">
        <f>IF(ISERROR(VLOOKUP($A150,parlvotes_lh!$A$11:$ZZ$200,166,FALSE))=TRUE,"",IF(VLOOKUP($A150,parlvotes_lh!$A$11:$ZZ$200,166,FALSE)=0,"",VLOOKUP($A150,parlvotes_lh!$A$11:$ZZ$200,166,FALSE)))</f>
        <v/>
      </c>
      <c r="S150" s="177" t="str">
        <f>IF(ISERROR(VLOOKUP($A150,parlvotes_lh!$A$11:$ZZ$200,186,FALSE))=TRUE,"",IF(VLOOKUP($A150,parlvotes_lh!$A$11:$ZZ$200,186,FALSE)=0,"",VLOOKUP($A150,parlvotes_lh!$A$11:$ZZ$200,186,FALSE)))</f>
        <v/>
      </c>
      <c r="T150" s="177" t="str">
        <f>IF(ISERROR(VLOOKUP($A150,parlvotes_lh!$A$11:$ZZ$200,206,FALSE))=TRUE,"",IF(VLOOKUP($A150,parlvotes_lh!$A$11:$ZZ$200,206,FALSE)=0,"",VLOOKUP($A150,parlvotes_lh!$A$11:$ZZ$200,206,FALSE)))</f>
        <v/>
      </c>
      <c r="U150" s="177" t="str">
        <f>IF(ISERROR(VLOOKUP($A150,parlvotes_lh!$A$11:$ZZ$200,226,FALSE))=TRUE,"",IF(VLOOKUP($A150,parlvotes_lh!$A$11:$ZZ$200,226,FALSE)=0,"",VLOOKUP($A150,parlvotes_lh!$A$11:$ZZ$200,226,FALSE)))</f>
        <v/>
      </c>
      <c r="V150" s="177" t="str">
        <f>IF(ISERROR(VLOOKUP($A150,parlvotes_lh!$A$11:$ZZ$200,246,FALSE))=TRUE,"",IF(VLOOKUP($A150,parlvotes_lh!$A$11:$ZZ$200,246,FALSE)=0,"",VLOOKUP($A150,parlvotes_lh!$A$11:$ZZ$200,246,FALSE)))</f>
        <v/>
      </c>
      <c r="W150" s="177" t="str">
        <f>IF(ISERROR(VLOOKUP($A150,parlvotes_lh!$A$11:$ZZ$200,266,FALSE))=TRUE,"",IF(VLOOKUP($A150,parlvotes_lh!$A$11:$ZZ$200,266,FALSE)=0,"",VLOOKUP($A150,parlvotes_lh!$A$11:$ZZ$200,266,FALSE)))</f>
        <v/>
      </c>
      <c r="X150" s="177" t="str">
        <f>IF(ISERROR(VLOOKUP($A150,parlvotes_lh!$A$11:$ZZ$200,286,FALSE))=TRUE,"",IF(VLOOKUP($A150,parlvotes_lh!$A$11:$ZZ$200,286,FALSE)=0,"",VLOOKUP($A150,parlvotes_lh!$A$11:$ZZ$200,286,FALSE)))</f>
        <v/>
      </c>
      <c r="Y150" s="177" t="str">
        <f>IF(ISERROR(VLOOKUP($A150,parlvotes_lh!$A$11:$ZZ$200,306,FALSE))=TRUE,"",IF(VLOOKUP($A150,parlvotes_lh!$A$11:$ZZ$200,306,FALSE)=0,"",VLOOKUP($A150,parlvotes_lh!$A$11:$ZZ$200,306,FALSE)))</f>
        <v/>
      </c>
      <c r="Z150" s="177" t="str">
        <f>IF(ISERROR(VLOOKUP($A150,parlvotes_lh!$A$11:$ZZ$200,326,FALSE))=TRUE,"",IF(VLOOKUP($A150,parlvotes_lh!$A$11:$ZZ$200,326,FALSE)=0,"",VLOOKUP($A150,parlvotes_lh!$A$11:$ZZ$200,326,FALSE)))</f>
        <v/>
      </c>
      <c r="AA150" s="177" t="str">
        <f>IF(ISERROR(VLOOKUP($A150,parlvotes_lh!$A$11:$ZZ$200,346,FALSE))=TRUE,"",IF(VLOOKUP($A150,parlvotes_lh!$A$11:$ZZ$200,346,FALSE)=0,"",VLOOKUP($A150,parlvotes_lh!$A$11:$ZZ$200,346,FALSE)))</f>
        <v/>
      </c>
      <c r="AB150" s="177" t="str">
        <f>IF(ISERROR(VLOOKUP($A150,parlvotes_lh!$A$11:$ZZ$200,366,FALSE))=TRUE,"",IF(VLOOKUP($A150,parlvotes_lh!$A$11:$ZZ$200,366,FALSE)=0,"",VLOOKUP($A150,parlvotes_lh!$A$11:$ZZ$200,366,FALSE)))</f>
        <v/>
      </c>
      <c r="AC150" s="177" t="str">
        <f>IF(ISERROR(VLOOKUP($A150,parlvotes_lh!$A$11:$ZZ$200,386,FALSE))=TRUE,"",IF(VLOOKUP($A150,parlvotes_lh!$A$11:$ZZ$200,386,FALSE)=0,"",VLOOKUP($A150,parlvotes_lh!$A$11:$ZZ$200,386,FALSE)))</f>
        <v/>
      </c>
    </row>
    <row r="151" spans="1:29" ht="13.5" customHeight="1" x14ac:dyDescent="0.25">
      <c r="A151" s="171"/>
      <c r="B151" s="99" t="str">
        <f>IF(A151="","",MID(info_weblinks!$C$3,32,3))</f>
        <v/>
      </c>
      <c r="C151" s="99" t="str">
        <f>IF(info_parties!G151="","",info_parties!G151)</f>
        <v/>
      </c>
      <c r="D151" s="99" t="str">
        <f>IF(info_parties!K151="","",info_parties!K151)</f>
        <v/>
      </c>
      <c r="E151" s="99" t="str">
        <f>IF(info_parties!H151="","",info_parties!H151)</f>
        <v/>
      </c>
      <c r="F151" s="172" t="str">
        <f t="shared" si="8"/>
        <v/>
      </c>
      <c r="G151" s="173" t="str">
        <f t="shared" si="9"/>
        <v/>
      </c>
      <c r="H151" s="174" t="str">
        <f t="shared" si="10"/>
        <v/>
      </c>
      <c r="I151" s="175" t="str">
        <f t="shared" si="11"/>
        <v/>
      </c>
      <c r="J151" s="176" t="str">
        <f>IF(ISERROR(VLOOKUP($A151,parlvotes_lh!$A$11:$ZZ$200,6,FALSE))=TRUE,"",IF(VLOOKUP($A151,parlvotes_lh!$A$11:$ZZ$200,6,FALSE)=0,"",VLOOKUP($A151,parlvotes_lh!$A$11:$ZZ$200,6,FALSE)))</f>
        <v/>
      </c>
      <c r="K151" s="176" t="str">
        <f>IF(ISERROR(VLOOKUP($A151,parlvotes_lh!$A$11:$ZZ$200,26,FALSE))=TRUE,"",IF(VLOOKUP($A151,parlvotes_lh!$A$11:$ZZ$200,26,FALSE)=0,"",VLOOKUP($A151,parlvotes_lh!$A$11:$ZZ$200,26,FALSE)))</f>
        <v/>
      </c>
      <c r="L151" s="176" t="str">
        <f>IF(ISERROR(VLOOKUP($A151,parlvotes_lh!$A$11:$ZZ$200,46,FALSE))=TRUE,"",IF(VLOOKUP($A151,parlvotes_lh!$A$11:$ZZ$200,46,FALSE)=0,"",VLOOKUP($A151,parlvotes_lh!$A$11:$ZZ$200,46,FALSE)))</f>
        <v/>
      </c>
      <c r="M151" s="176" t="str">
        <f>IF(ISERROR(VLOOKUP($A151,parlvotes_lh!$A$11:$ZZ$200,66,FALSE))=TRUE,"",IF(VLOOKUP($A151,parlvotes_lh!$A$11:$ZZ$200,66,FALSE)=0,"",VLOOKUP($A151,parlvotes_lh!$A$11:$ZZ$200,66,FALSE)))</f>
        <v/>
      </c>
      <c r="N151" s="176" t="str">
        <f>IF(ISERROR(VLOOKUP($A151,parlvotes_lh!$A$11:$ZZ$200,86,FALSE))=TRUE,"",IF(VLOOKUP($A151,parlvotes_lh!$A$11:$ZZ$200,86,FALSE)=0,"",VLOOKUP($A151,parlvotes_lh!$A$11:$ZZ$200,86,FALSE)))</f>
        <v/>
      </c>
      <c r="O151" s="176" t="str">
        <f>IF(ISERROR(VLOOKUP($A151,parlvotes_lh!$A$11:$ZZ$200,106,FALSE))=TRUE,"",IF(VLOOKUP($A151,parlvotes_lh!$A$11:$ZZ$200,106,FALSE)=0,"",VLOOKUP($A151,parlvotes_lh!$A$11:$ZZ$200,106,FALSE)))</f>
        <v/>
      </c>
      <c r="P151" s="176" t="str">
        <f>IF(ISERROR(VLOOKUP($A151,parlvotes_lh!$A$11:$ZZ$200,126,FALSE))=TRUE,"",IF(VLOOKUP($A151,parlvotes_lh!$A$11:$ZZ$200,126,FALSE)=0,"",VLOOKUP($A151,parlvotes_lh!$A$11:$ZZ$200,126,FALSE)))</f>
        <v/>
      </c>
      <c r="Q151" s="177" t="str">
        <f>IF(ISERROR(VLOOKUP($A151,parlvotes_lh!$A$11:$ZZ$200,146,FALSE))=TRUE,"",IF(VLOOKUP($A151,parlvotes_lh!$A$11:$ZZ$200,146,FALSE)=0,"",VLOOKUP($A151,parlvotes_lh!$A$11:$ZZ$200,146,FALSE)))</f>
        <v/>
      </c>
      <c r="R151" s="177" t="str">
        <f>IF(ISERROR(VLOOKUP($A151,parlvotes_lh!$A$11:$ZZ$200,166,FALSE))=TRUE,"",IF(VLOOKUP($A151,parlvotes_lh!$A$11:$ZZ$200,166,FALSE)=0,"",VLOOKUP($A151,parlvotes_lh!$A$11:$ZZ$200,166,FALSE)))</f>
        <v/>
      </c>
      <c r="S151" s="177" t="str">
        <f>IF(ISERROR(VLOOKUP($A151,parlvotes_lh!$A$11:$ZZ$200,186,FALSE))=TRUE,"",IF(VLOOKUP($A151,parlvotes_lh!$A$11:$ZZ$200,186,FALSE)=0,"",VLOOKUP($A151,parlvotes_lh!$A$11:$ZZ$200,186,FALSE)))</f>
        <v/>
      </c>
      <c r="T151" s="177" t="str">
        <f>IF(ISERROR(VLOOKUP($A151,parlvotes_lh!$A$11:$ZZ$200,206,FALSE))=TRUE,"",IF(VLOOKUP($A151,parlvotes_lh!$A$11:$ZZ$200,206,FALSE)=0,"",VLOOKUP($A151,parlvotes_lh!$A$11:$ZZ$200,206,FALSE)))</f>
        <v/>
      </c>
      <c r="U151" s="177" t="str">
        <f>IF(ISERROR(VLOOKUP($A151,parlvotes_lh!$A$11:$ZZ$200,226,FALSE))=TRUE,"",IF(VLOOKUP($A151,parlvotes_lh!$A$11:$ZZ$200,226,FALSE)=0,"",VLOOKUP($A151,parlvotes_lh!$A$11:$ZZ$200,226,FALSE)))</f>
        <v/>
      </c>
      <c r="V151" s="177" t="str">
        <f>IF(ISERROR(VLOOKUP($A151,parlvotes_lh!$A$11:$ZZ$200,246,FALSE))=TRUE,"",IF(VLOOKUP($A151,parlvotes_lh!$A$11:$ZZ$200,246,FALSE)=0,"",VLOOKUP($A151,parlvotes_lh!$A$11:$ZZ$200,246,FALSE)))</f>
        <v/>
      </c>
      <c r="W151" s="177" t="str">
        <f>IF(ISERROR(VLOOKUP($A151,parlvotes_lh!$A$11:$ZZ$200,266,FALSE))=TRUE,"",IF(VLOOKUP($A151,parlvotes_lh!$A$11:$ZZ$200,266,FALSE)=0,"",VLOOKUP($A151,parlvotes_lh!$A$11:$ZZ$200,266,FALSE)))</f>
        <v/>
      </c>
      <c r="X151" s="177" t="str">
        <f>IF(ISERROR(VLOOKUP($A151,parlvotes_lh!$A$11:$ZZ$200,286,FALSE))=TRUE,"",IF(VLOOKUP($A151,parlvotes_lh!$A$11:$ZZ$200,286,FALSE)=0,"",VLOOKUP($A151,parlvotes_lh!$A$11:$ZZ$200,286,FALSE)))</f>
        <v/>
      </c>
      <c r="Y151" s="177" t="str">
        <f>IF(ISERROR(VLOOKUP($A151,parlvotes_lh!$A$11:$ZZ$200,306,FALSE))=TRUE,"",IF(VLOOKUP($A151,parlvotes_lh!$A$11:$ZZ$200,306,FALSE)=0,"",VLOOKUP($A151,parlvotes_lh!$A$11:$ZZ$200,306,FALSE)))</f>
        <v/>
      </c>
      <c r="Z151" s="177" t="str">
        <f>IF(ISERROR(VLOOKUP($A151,parlvotes_lh!$A$11:$ZZ$200,326,FALSE))=TRUE,"",IF(VLOOKUP($A151,parlvotes_lh!$A$11:$ZZ$200,326,FALSE)=0,"",VLOOKUP($A151,parlvotes_lh!$A$11:$ZZ$200,326,FALSE)))</f>
        <v/>
      </c>
      <c r="AA151" s="177" t="str">
        <f>IF(ISERROR(VLOOKUP($A151,parlvotes_lh!$A$11:$ZZ$200,346,FALSE))=TRUE,"",IF(VLOOKUP($A151,parlvotes_lh!$A$11:$ZZ$200,346,FALSE)=0,"",VLOOKUP($A151,parlvotes_lh!$A$11:$ZZ$200,346,FALSE)))</f>
        <v/>
      </c>
      <c r="AB151" s="177" t="str">
        <f>IF(ISERROR(VLOOKUP($A151,parlvotes_lh!$A$11:$ZZ$200,366,FALSE))=TRUE,"",IF(VLOOKUP($A151,parlvotes_lh!$A$11:$ZZ$200,366,FALSE)=0,"",VLOOKUP($A151,parlvotes_lh!$A$11:$ZZ$200,366,FALSE)))</f>
        <v/>
      </c>
      <c r="AC151" s="177" t="str">
        <f>IF(ISERROR(VLOOKUP($A151,parlvotes_lh!$A$11:$ZZ$200,386,FALSE))=TRUE,"",IF(VLOOKUP($A151,parlvotes_lh!$A$11:$ZZ$200,386,FALSE)=0,"",VLOOKUP($A151,parlvotes_lh!$A$11:$ZZ$200,386,FALSE)))</f>
        <v/>
      </c>
    </row>
    <row r="152" spans="1:29" ht="13.5" customHeight="1" x14ac:dyDescent="0.25">
      <c r="A152" s="171"/>
      <c r="B152" s="99" t="str">
        <f>IF(A152="","",MID(info_weblinks!$C$3,32,3))</f>
        <v/>
      </c>
      <c r="C152" s="99" t="str">
        <f>IF(info_parties!G152="","",info_parties!G152)</f>
        <v/>
      </c>
      <c r="D152" s="99" t="str">
        <f>IF(info_parties!K152="","",info_parties!K152)</f>
        <v/>
      </c>
      <c r="E152" s="99" t="str">
        <f>IF(info_parties!H152="","",info_parties!H152)</f>
        <v/>
      </c>
      <c r="F152" s="172" t="str">
        <f t="shared" si="8"/>
        <v/>
      </c>
      <c r="G152" s="173" t="str">
        <f t="shared" si="9"/>
        <v/>
      </c>
      <c r="H152" s="174" t="str">
        <f t="shared" si="10"/>
        <v/>
      </c>
      <c r="I152" s="175" t="str">
        <f t="shared" si="11"/>
        <v/>
      </c>
      <c r="J152" s="176" t="str">
        <f>IF(ISERROR(VLOOKUP($A152,parlvotes_lh!$A$11:$ZZ$200,6,FALSE))=TRUE,"",IF(VLOOKUP($A152,parlvotes_lh!$A$11:$ZZ$200,6,FALSE)=0,"",VLOOKUP($A152,parlvotes_lh!$A$11:$ZZ$200,6,FALSE)))</f>
        <v/>
      </c>
      <c r="K152" s="176" t="str">
        <f>IF(ISERROR(VLOOKUP($A152,parlvotes_lh!$A$11:$ZZ$200,26,FALSE))=TRUE,"",IF(VLOOKUP($A152,parlvotes_lh!$A$11:$ZZ$200,26,FALSE)=0,"",VLOOKUP($A152,parlvotes_lh!$A$11:$ZZ$200,26,FALSE)))</f>
        <v/>
      </c>
      <c r="L152" s="176" t="str">
        <f>IF(ISERROR(VLOOKUP($A152,parlvotes_lh!$A$11:$ZZ$200,46,FALSE))=TRUE,"",IF(VLOOKUP($A152,parlvotes_lh!$A$11:$ZZ$200,46,FALSE)=0,"",VLOOKUP($A152,parlvotes_lh!$A$11:$ZZ$200,46,FALSE)))</f>
        <v/>
      </c>
      <c r="M152" s="176" t="str">
        <f>IF(ISERROR(VLOOKUP($A152,parlvotes_lh!$A$11:$ZZ$200,66,FALSE))=TRUE,"",IF(VLOOKUP($A152,parlvotes_lh!$A$11:$ZZ$200,66,FALSE)=0,"",VLOOKUP($A152,parlvotes_lh!$A$11:$ZZ$200,66,FALSE)))</f>
        <v/>
      </c>
      <c r="N152" s="176" t="str">
        <f>IF(ISERROR(VLOOKUP($A152,parlvotes_lh!$A$11:$ZZ$200,86,FALSE))=TRUE,"",IF(VLOOKUP($A152,parlvotes_lh!$A$11:$ZZ$200,86,FALSE)=0,"",VLOOKUP($A152,parlvotes_lh!$A$11:$ZZ$200,86,FALSE)))</f>
        <v/>
      </c>
      <c r="O152" s="176" t="str">
        <f>IF(ISERROR(VLOOKUP($A152,parlvotes_lh!$A$11:$ZZ$200,106,FALSE))=TRUE,"",IF(VLOOKUP($A152,parlvotes_lh!$A$11:$ZZ$200,106,FALSE)=0,"",VLOOKUP($A152,parlvotes_lh!$A$11:$ZZ$200,106,FALSE)))</f>
        <v/>
      </c>
      <c r="P152" s="176" t="str">
        <f>IF(ISERROR(VLOOKUP($A152,parlvotes_lh!$A$11:$ZZ$200,126,FALSE))=TRUE,"",IF(VLOOKUP($A152,parlvotes_lh!$A$11:$ZZ$200,126,FALSE)=0,"",VLOOKUP($A152,parlvotes_lh!$A$11:$ZZ$200,126,FALSE)))</f>
        <v/>
      </c>
      <c r="Q152" s="177" t="str">
        <f>IF(ISERROR(VLOOKUP($A152,parlvotes_lh!$A$11:$ZZ$200,146,FALSE))=TRUE,"",IF(VLOOKUP($A152,parlvotes_lh!$A$11:$ZZ$200,146,FALSE)=0,"",VLOOKUP($A152,parlvotes_lh!$A$11:$ZZ$200,146,FALSE)))</f>
        <v/>
      </c>
      <c r="R152" s="177" t="str">
        <f>IF(ISERROR(VLOOKUP($A152,parlvotes_lh!$A$11:$ZZ$200,166,FALSE))=TRUE,"",IF(VLOOKUP($A152,parlvotes_lh!$A$11:$ZZ$200,166,FALSE)=0,"",VLOOKUP($A152,parlvotes_lh!$A$11:$ZZ$200,166,FALSE)))</f>
        <v/>
      </c>
      <c r="S152" s="177" t="str">
        <f>IF(ISERROR(VLOOKUP($A152,parlvotes_lh!$A$11:$ZZ$200,186,FALSE))=TRUE,"",IF(VLOOKUP($A152,parlvotes_lh!$A$11:$ZZ$200,186,FALSE)=0,"",VLOOKUP($A152,parlvotes_lh!$A$11:$ZZ$200,186,FALSE)))</f>
        <v/>
      </c>
      <c r="T152" s="177" t="str">
        <f>IF(ISERROR(VLOOKUP($A152,parlvotes_lh!$A$11:$ZZ$200,206,FALSE))=TRUE,"",IF(VLOOKUP($A152,parlvotes_lh!$A$11:$ZZ$200,206,FALSE)=0,"",VLOOKUP($A152,parlvotes_lh!$A$11:$ZZ$200,206,FALSE)))</f>
        <v/>
      </c>
      <c r="U152" s="177" t="str">
        <f>IF(ISERROR(VLOOKUP($A152,parlvotes_lh!$A$11:$ZZ$200,226,FALSE))=TRUE,"",IF(VLOOKUP($A152,parlvotes_lh!$A$11:$ZZ$200,226,FALSE)=0,"",VLOOKUP($A152,parlvotes_lh!$A$11:$ZZ$200,226,FALSE)))</f>
        <v/>
      </c>
      <c r="V152" s="177" t="str">
        <f>IF(ISERROR(VLOOKUP($A152,parlvotes_lh!$A$11:$ZZ$200,246,FALSE))=TRUE,"",IF(VLOOKUP($A152,parlvotes_lh!$A$11:$ZZ$200,246,FALSE)=0,"",VLOOKUP($A152,parlvotes_lh!$A$11:$ZZ$200,246,FALSE)))</f>
        <v/>
      </c>
      <c r="W152" s="177" t="str">
        <f>IF(ISERROR(VLOOKUP($A152,parlvotes_lh!$A$11:$ZZ$200,266,FALSE))=TRUE,"",IF(VLOOKUP($A152,parlvotes_lh!$A$11:$ZZ$200,266,FALSE)=0,"",VLOOKUP($A152,parlvotes_lh!$A$11:$ZZ$200,266,FALSE)))</f>
        <v/>
      </c>
      <c r="X152" s="177" t="str">
        <f>IF(ISERROR(VLOOKUP($A152,parlvotes_lh!$A$11:$ZZ$200,286,FALSE))=TRUE,"",IF(VLOOKUP($A152,parlvotes_lh!$A$11:$ZZ$200,286,FALSE)=0,"",VLOOKUP($A152,parlvotes_lh!$A$11:$ZZ$200,286,FALSE)))</f>
        <v/>
      </c>
      <c r="Y152" s="177" t="str">
        <f>IF(ISERROR(VLOOKUP($A152,parlvotes_lh!$A$11:$ZZ$200,306,FALSE))=TRUE,"",IF(VLOOKUP($A152,parlvotes_lh!$A$11:$ZZ$200,306,FALSE)=0,"",VLOOKUP($A152,parlvotes_lh!$A$11:$ZZ$200,306,FALSE)))</f>
        <v/>
      </c>
      <c r="Z152" s="177" t="str">
        <f>IF(ISERROR(VLOOKUP($A152,parlvotes_lh!$A$11:$ZZ$200,326,FALSE))=TRUE,"",IF(VLOOKUP($A152,parlvotes_lh!$A$11:$ZZ$200,326,FALSE)=0,"",VLOOKUP($A152,parlvotes_lh!$A$11:$ZZ$200,326,FALSE)))</f>
        <v/>
      </c>
      <c r="AA152" s="177" t="str">
        <f>IF(ISERROR(VLOOKUP($A152,parlvotes_lh!$A$11:$ZZ$200,346,FALSE))=TRUE,"",IF(VLOOKUP($A152,parlvotes_lh!$A$11:$ZZ$200,346,FALSE)=0,"",VLOOKUP($A152,parlvotes_lh!$A$11:$ZZ$200,346,FALSE)))</f>
        <v/>
      </c>
      <c r="AB152" s="177" t="str">
        <f>IF(ISERROR(VLOOKUP($A152,parlvotes_lh!$A$11:$ZZ$200,366,FALSE))=TRUE,"",IF(VLOOKUP($A152,parlvotes_lh!$A$11:$ZZ$200,366,FALSE)=0,"",VLOOKUP($A152,parlvotes_lh!$A$11:$ZZ$200,366,FALSE)))</f>
        <v/>
      </c>
      <c r="AC152" s="177" t="str">
        <f>IF(ISERROR(VLOOKUP($A152,parlvotes_lh!$A$11:$ZZ$200,386,FALSE))=TRUE,"",IF(VLOOKUP($A152,parlvotes_lh!$A$11:$ZZ$200,386,FALSE)=0,"",VLOOKUP($A152,parlvotes_lh!$A$11:$ZZ$200,386,FALSE)))</f>
        <v/>
      </c>
    </row>
    <row r="153" spans="1:29" ht="13.5" customHeight="1" x14ac:dyDescent="0.25">
      <c r="A153" s="171"/>
      <c r="B153" s="99" t="str">
        <f>IF(A153="","",MID(info_weblinks!$C$3,32,3))</f>
        <v/>
      </c>
      <c r="C153" s="99" t="str">
        <f>IF(info_parties!G153="","",info_parties!G153)</f>
        <v/>
      </c>
      <c r="D153" s="99" t="str">
        <f>IF(info_parties!K153="","",info_parties!K153)</f>
        <v/>
      </c>
      <c r="E153" s="99" t="str">
        <f>IF(info_parties!H153="","",info_parties!H153)</f>
        <v/>
      </c>
      <c r="F153" s="172" t="str">
        <f t="shared" si="8"/>
        <v/>
      </c>
      <c r="G153" s="173" t="str">
        <f t="shared" si="9"/>
        <v/>
      </c>
      <c r="H153" s="174" t="str">
        <f t="shared" si="10"/>
        <v/>
      </c>
      <c r="I153" s="175" t="str">
        <f t="shared" si="11"/>
        <v/>
      </c>
      <c r="J153" s="176" t="str">
        <f>IF(ISERROR(VLOOKUP($A153,parlvotes_lh!$A$11:$ZZ$200,6,FALSE))=TRUE,"",IF(VLOOKUP($A153,parlvotes_lh!$A$11:$ZZ$200,6,FALSE)=0,"",VLOOKUP($A153,parlvotes_lh!$A$11:$ZZ$200,6,FALSE)))</f>
        <v/>
      </c>
      <c r="K153" s="176" t="str">
        <f>IF(ISERROR(VLOOKUP($A153,parlvotes_lh!$A$11:$ZZ$200,26,FALSE))=TRUE,"",IF(VLOOKUP($A153,parlvotes_lh!$A$11:$ZZ$200,26,FALSE)=0,"",VLOOKUP($A153,parlvotes_lh!$A$11:$ZZ$200,26,FALSE)))</f>
        <v/>
      </c>
      <c r="L153" s="176" t="str">
        <f>IF(ISERROR(VLOOKUP($A153,parlvotes_lh!$A$11:$ZZ$200,46,FALSE))=TRUE,"",IF(VLOOKUP($A153,parlvotes_lh!$A$11:$ZZ$200,46,FALSE)=0,"",VLOOKUP($A153,parlvotes_lh!$A$11:$ZZ$200,46,FALSE)))</f>
        <v/>
      </c>
      <c r="M153" s="176" t="str">
        <f>IF(ISERROR(VLOOKUP($A153,parlvotes_lh!$A$11:$ZZ$200,66,FALSE))=TRUE,"",IF(VLOOKUP($A153,parlvotes_lh!$A$11:$ZZ$200,66,FALSE)=0,"",VLOOKUP($A153,parlvotes_lh!$A$11:$ZZ$200,66,FALSE)))</f>
        <v/>
      </c>
      <c r="N153" s="176" t="str">
        <f>IF(ISERROR(VLOOKUP($A153,parlvotes_lh!$A$11:$ZZ$200,86,FALSE))=TRUE,"",IF(VLOOKUP($A153,parlvotes_lh!$A$11:$ZZ$200,86,FALSE)=0,"",VLOOKUP($A153,parlvotes_lh!$A$11:$ZZ$200,86,FALSE)))</f>
        <v/>
      </c>
      <c r="O153" s="176" t="str">
        <f>IF(ISERROR(VLOOKUP($A153,parlvotes_lh!$A$11:$ZZ$200,106,FALSE))=TRUE,"",IF(VLOOKUP($A153,parlvotes_lh!$A$11:$ZZ$200,106,FALSE)=0,"",VLOOKUP($A153,parlvotes_lh!$A$11:$ZZ$200,106,FALSE)))</f>
        <v/>
      </c>
      <c r="P153" s="176" t="str">
        <f>IF(ISERROR(VLOOKUP($A153,parlvotes_lh!$A$11:$ZZ$200,126,FALSE))=TRUE,"",IF(VLOOKUP($A153,parlvotes_lh!$A$11:$ZZ$200,126,FALSE)=0,"",VLOOKUP($A153,parlvotes_lh!$A$11:$ZZ$200,126,FALSE)))</f>
        <v/>
      </c>
      <c r="Q153" s="177" t="str">
        <f>IF(ISERROR(VLOOKUP($A153,parlvotes_lh!$A$11:$ZZ$200,146,FALSE))=TRUE,"",IF(VLOOKUP($A153,parlvotes_lh!$A$11:$ZZ$200,146,FALSE)=0,"",VLOOKUP($A153,parlvotes_lh!$A$11:$ZZ$200,146,FALSE)))</f>
        <v/>
      </c>
      <c r="R153" s="177" t="str">
        <f>IF(ISERROR(VLOOKUP($A153,parlvotes_lh!$A$11:$ZZ$200,166,FALSE))=TRUE,"",IF(VLOOKUP($A153,parlvotes_lh!$A$11:$ZZ$200,166,FALSE)=0,"",VLOOKUP($A153,parlvotes_lh!$A$11:$ZZ$200,166,FALSE)))</f>
        <v/>
      </c>
      <c r="S153" s="177" t="str">
        <f>IF(ISERROR(VLOOKUP($A153,parlvotes_lh!$A$11:$ZZ$200,186,FALSE))=TRUE,"",IF(VLOOKUP($A153,parlvotes_lh!$A$11:$ZZ$200,186,FALSE)=0,"",VLOOKUP($A153,parlvotes_lh!$A$11:$ZZ$200,186,FALSE)))</f>
        <v/>
      </c>
      <c r="T153" s="177" t="str">
        <f>IF(ISERROR(VLOOKUP($A153,parlvotes_lh!$A$11:$ZZ$200,206,FALSE))=TRUE,"",IF(VLOOKUP($A153,parlvotes_lh!$A$11:$ZZ$200,206,FALSE)=0,"",VLOOKUP($A153,parlvotes_lh!$A$11:$ZZ$200,206,FALSE)))</f>
        <v/>
      </c>
      <c r="U153" s="177" t="str">
        <f>IF(ISERROR(VLOOKUP($A153,parlvotes_lh!$A$11:$ZZ$200,226,FALSE))=TRUE,"",IF(VLOOKUP($A153,parlvotes_lh!$A$11:$ZZ$200,226,FALSE)=0,"",VLOOKUP($A153,parlvotes_lh!$A$11:$ZZ$200,226,FALSE)))</f>
        <v/>
      </c>
      <c r="V153" s="177" t="str">
        <f>IF(ISERROR(VLOOKUP($A153,parlvotes_lh!$A$11:$ZZ$200,246,FALSE))=TRUE,"",IF(VLOOKUP($A153,parlvotes_lh!$A$11:$ZZ$200,246,FALSE)=0,"",VLOOKUP($A153,parlvotes_lh!$A$11:$ZZ$200,246,FALSE)))</f>
        <v/>
      </c>
      <c r="W153" s="177" t="str">
        <f>IF(ISERROR(VLOOKUP($A153,parlvotes_lh!$A$11:$ZZ$200,266,FALSE))=TRUE,"",IF(VLOOKUP($A153,parlvotes_lh!$A$11:$ZZ$200,266,FALSE)=0,"",VLOOKUP($A153,parlvotes_lh!$A$11:$ZZ$200,266,FALSE)))</f>
        <v/>
      </c>
      <c r="X153" s="177" t="str">
        <f>IF(ISERROR(VLOOKUP($A153,parlvotes_lh!$A$11:$ZZ$200,286,FALSE))=TRUE,"",IF(VLOOKUP($A153,parlvotes_lh!$A$11:$ZZ$200,286,FALSE)=0,"",VLOOKUP($A153,parlvotes_lh!$A$11:$ZZ$200,286,FALSE)))</f>
        <v/>
      </c>
      <c r="Y153" s="177" t="str">
        <f>IF(ISERROR(VLOOKUP($A153,parlvotes_lh!$A$11:$ZZ$200,306,FALSE))=TRUE,"",IF(VLOOKUP($A153,parlvotes_lh!$A$11:$ZZ$200,306,FALSE)=0,"",VLOOKUP($A153,parlvotes_lh!$A$11:$ZZ$200,306,FALSE)))</f>
        <v/>
      </c>
      <c r="Z153" s="177" t="str">
        <f>IF(ISERROR(VLOOKUP($A153,parlvotes_lh!$A$11:$ZZ$200,326,FALSE))=TRUE,"",IF(VLOOKUP($A153,parlvotes_lh!$A$11:$ZZ$200,326,FALSE)=0,"",VLOOKUP($A153,parlvotes_lh!$A$11:$ZZ$200,326,FALSE)))</f>
        <v/>
      </c>
      <c r="AA153" s="177" t="str">
        <f>IF(ISERROR(VLOOKUP($A153,parlvotes_lh!$A$11:$ZZ$200,346,FALSE))=TRUE,"",IF(VLOOKUP($A153,parlvotes_lh!$A$11:$ZZ$200,346,FALSE)=0,"",VLOOKUP($A153,parlvotes_lh!$A$11:$ZZ$200,346,FALSE)))</f>
        <v/>
      </c>
      <c r="AB153" s="177" t="str">
        <f>IF(ISERROR(VLOOKUP($A153,parlvotes_lh!$A$11:$ZZ$200,366,FALSE))=TRUE,"",IF(VLOOKUP($A153,parlvotes_lh!$A$11:$ZZ$200,366,FALSE)=0,"",VLOOKUP($A153,parlvotes_lh!$A$11:$ZZ$200,366,FALSE)))</f>
        <v/>
      </c>
      <c r="AC153" s="177" t="str">
        <f>IF(ISERROR(VLOOKUP($A153,parlvotes_lh!$A$11:$ZZ$200,386,FALSE))=TRUE,"",IF(VLOOKUP($A153,parlvotes_lh!$A$11:$ZZ$200,386,FALSE)=0,"",VLOOKUP($A153,parlvotes_lh!$A$11:$ZZ$200,386,FALSE)))</f>
        <v/>
      </c>
    </row>
    <row r="154" spans="1:29" ht="13.5" customHeight="1" x14ac:dyDescent="0.25">
      <c r="A154" s="171"/>
      <c r="B154" s="99" t="str">
        <f>IF(A154="","",MID(info_weblinks!$C$3,32,3))</f>
        <v/>
      </c>
      <c r="C154" s="99" t="str">
        <f>IF(info_parties!G154="","",info_parties!G154)</f>
        <v/>
      </c>
      <c r="D154" s="99" t="str">
        <f>IF(info_parties!K154="","",info_parties!K154)</f>
        <v/>
      </c>
      <c r="E154" s="99" t="str">
        <f>IF(info_parties!H154="","",info_parties!H154)</f>
        <v/>
      </c>
      <c r="F154" s="172" t="str">
        <f t="shared" si="8"/>
        <v/>
      </c>
      <c r="G154" s="173" t="str">
        <f t="shared" si="9"/>
        <v/>
      </c>
      <c r="H154" s="174" t="str">
        <f t="shared" si="10"/>
        <v/>
      </c>
      <c r="I154" s="175" t="str">
        <f t="shared" si="11"/>
        <v/>
      </c>
      <c r="J154" s="176" t="str">
        <f>IF(ISERROR(VLOOKUP($A154,parlvotes_lh!$A$11:$ZZ$200,6,FALSE))=TRUE,"",IF(VLOOKUP($A154,parlvotes_lh!$A$11:$ZZ$200,6,FALSE)=0,"",VLOOKUP($A154,parlvotes_lh!$A$11:$ZZ$200,6,FALSE)))</f>
        <v/>
      </c>
      <c r="K154" s="176" t="str">
        <f>IF(ISERROR(VLOOKUP($A154,parlvotes_lh!$A$11:$ZZ$200,26,FALSE))=TRUE,"",IF(VLOOKUP($A154,parlvotes_lh!$A$11:$ZZ$200,26,FALSE)=0,"",VLOOKUP($A154,parlvotes_lh!$A$11:$ZZ$200,26,FALSE)))</f>
        <v/>
      </c>
      <c r="L154" s="176" t="str">
        <f>IF(ISERROR(VLOOKUP($A154,parlvotes_lh!$A$11:$ZZ$200,46,FALSE))=TRUE,"",IF(VLOOKUP($A154,parlvotes_lh!$A$11:$ZZ$200,46,FALSE)=0,"",VLOOKUP($A154,parlvotes_lh!$A$11:$ZZ$200,46,FALSE)))</f>
        <v/>
      </c>
      <c r="M154" s="176" t="str">
        <f>IF(ISERROR(VLOOKUP($A154,parlvotes_lh!$A$11:$ZZ$200,66,FALSE))=TRUE,"",IF(VLOOKUP($A154,parlvotes_lh!$A$11:$ZZ$200,66,FALSE)=0,"",VLOOKUP($A154,parlvotes_lh!$A$11:$ZZ$200,66,FALSE)))</f>
        <v/>
      </c>
      <c r="N154" s="176" t="str">
        <f>IF(ISERROR(VLOOKUP($A154,parlvotes_lh!$A$11:$ZZ$200,86,FALSE))=TRUE,"",IF(VLOOKUP($A154,parlvotes_lh!$A$11:$ZZ$200,86,FALSE)=0,"",VLOOKUP($A154,parlvotes_lh!$A$11:$ZZ$200,86,FALSE)))</f>
        <v/>
      </c>
      <c r="O154" s="176" t="str">
        <f>IF(ISERROR(VLOOKUP($A154,parlvotes_lh!$A$11:$ZZ$200,106,FALSE))=TRUE,"",IF(VLOOKUP($A154,parlvotes_lh!$A$11:$ZZ$200,106,FALSE)=0,"",VLOOKUP($A154,parlvotes_lh!$A$11:$ZZ$200,106,FALSE)))</f>
        <v/>
      </c>
      <c r="P154" s="176" t="str">
        <f>IF(ISERROR(VLOOKUP($A154,parlvotes_lh!$A$11:$ZZ$200,126,FALSE))=TRUE,"",IF(VLOOKUP($A154,parlvotes_lh!$A$11:$ZZ$200,126,FALSE)=0,"",VLOOKUP($A154,parlvotes_lh!$A$11:$ZZ$200,126,FALSE)))</f>
        <v/>
      </c>
      <c r="Q154" s="177" t="str">
        <f>IF(ISERROR(VLOOKUP($A154,parlvotes_lh!$A$11:$ZZ$200,146,FALSE))=TRUE,"",IF(VLOOKUP($A154,parlvotes_lh!$A$11:$ZZ$200,146,FALSE)=0,"",VLOOKUP($A154,parlvotes_lh!$A$11:$ZZ$200,146,FALSE)))</f>
        <v/>
      </c>
      <c r="R154" s="177" t="str">
        <f>IF(ISERROR(VLOOKUP($A154,parlvotes_lh!$A$11:$ZZ$200,166,FALSE))=TRUE,"",IF(VLOOKUP($A154,parlvotes_lh!$A$11:$ZZ$200,166,FALSE)=0,"",VLOOKUP($A154,parlvotes_lh!$A$11:$ZZ$200,166,FALSE)))</f>
        <v/>
      </c>
      <c r="S154" s="177" t="str">
        <f>IF(ISERROR(VLOOKUP($A154,parlvotes_lh!$A$11:$ZZ$200,186,FALSE))=TRUE,"",IF(VLOOKUP($A154,parlvotes_lh!$A$11:$ZZ$200,186,FALSE)=0,"",VLOOKUP($A154,parlvotes_lh!$A$11:$ZZ$200,186,FALSE)))</f>
        <v/>
      </c>
      <c r="T154" s="177" t="str">
        <f>IF(ISERROR(VLOOKUP($A154,parlvotes_lh!$A$11:$ZZ$200,206,FALSE))=TRUE,"",IF(VLOOKUP($A154,parlvotes_lh!$A$11:$ZZ$200,206,FALSE)=0,"",VLOOKUP($A154,parlvotes_lh!$A$11:$ZZ$200,206,FALSE)))</f>
        <v/>
      </c>
      <c r="U154" s="177" t="str">
        <f>IF(ISERROR(VLOOKUP($A154,parlvotes_lh!$A$11:$ZZ$200,226,FALSE))=TRUE,"",IF(VLOOKUP($A154,parlvotes_lh!$A$11:$ZZ$200,226,FALSE)=0,"",VLOOKUP($A154,parlvotes_lh!$A$11:$ZZ$200,226,FALSE)))</f>
        <v/>
      </c>
      <c r="V154" s="177" t="str">
        <f>IF(ISERROR(VLOOKUP($A154,parlvotes_lh!$A$11:$ZZ$200,246,FALSE))=TRUE,"",IF(VLOOKUP($A154,parlvotes_lh!$A$11:$ZZ$200,246,FALSE)=0,"",VLOOKUP($A154,parlvotes_lh!$A$11:$ZZ$200,246,FALSE)))</f>
        <v/>
      </c>
      <c r="W154" s="177" t="str">
        <f>IF(ISERROR(VLOOKUP($A154,parlvotes_lh!$A$11:$ZZ$200,266,FALSE))=TRUE,"",IF(VLOOKUP($A154,parlvotes_lh!$A$11:$ZZ$200,266,FALSE)=0,"",VLOOKUP($A154,parlvotes_lh!$A$11:$ZZ$200,266,FALSE)))</f>
        <v/>
      </c>
      <c r="X154" s="177" t="str">
        <f>IF(ISERROR(VLOOKUP($A154,parlvotes_lh!$A$11:$ZZ$200,286,FALSE))=TRUE,"",IF(VLOOKUP($A154,parlvotes_lh!$A$11:$ZZ$200,286,FALSE)=0,"",VLOOKUP($A154,parlvotes_lh!$A$11:$ZZ$200,286,FALSE)))</f>
        <v/>
      </c>
      <c r="Y154" s="177" t="str">
        <f>IF(ISERROR(VLOOKUP($A154,parlvotes_lh!$A$11:$ZZ$200,306,FALSE))=TRUE,"",IF(VLOOKUP($A154,parlvotes_lh!$A$11:$ZZ$200,306,FALSE)=0,"",VLOOKUP($A154,parlvotes_lh!$A$11:$ZZ$200,306,FALSE)))</f>
        <v/>
      </c>
      <c r="Z154" s="177" t="str">
        <f>IF(ISERROR(VLOOKUP($A154,parlvotes_lh!$A$11:$ZZ$200,326,FALSE))=TRUE,"",IF(VLOOKUP($A154,parlvotes_lh!$A$11:$ZZ$200,326,FALSE)=0,"",VLOOKUP($A154,parlvotes_lh!$A$11:$ZZ$200,326,FALSE)))</f>
        <v/>
      </c>
      <c r="AA154" s="177" t="str">
        <f>IF(ISERROR(VLOOKUP($A154,parlvotes_lh!$A$11:$ZZ$200,346,FALSE))=TRUE,"",IF(VLOOKUP($A154,parlvotes_lh!$A$11:$ZZ$200,346,FALSE)=0,"",VLOOKUP($A154,parlvotes_lh!$A$11:$ZZ$200,346,FALSE)))</f>
        <v/>
      </c>
      <c r="AB154" s="177" t="str">
        <f>IF(ISERROR(VLOOKUP($A154,parlvotes_lh!$A$11:$ZZ$200,366,FALSE))=TRUE,"",IF(VLOOKUP($A154,parlvotes_lh!$A$11:$ZZ$200,366,FALSE)=0,"",VLOOKUP($A154,parlvotes_lh!$A$11:$ZZ$200,366,FALSE)))</f>
        <v/>
      </c>
      <c r="AC154" s="177" t="str">
        <f>IF(ISERROR(VLOOKUP($A154,parlvotes_lh!$A$11:$ZZ$200,386,FALSE))=TRUE,"",IF(VLOOKUP($A154,parlvotes_lh!$A$11:$ZZ$200,386,FALSE)=0,"",VLOOKUP($A154,parlvotes_lh!$A$11:$ZZ$200,386,FALSE)))</f>
        <v/>
      </c>
    </row>
    <row r="155" spans="1:29" ht="13.5" customHeight="1" x14ac:dyDescent="0.25">
      <c r="A155" s="171"/>
      <c r="B155" s="99" t="str">
        <f>IF(A155="","",MID(info_weblinks!$C$3,32,3))</f>
        <v/>
      </c>
      <c r="C155" s="99" t="str">
        <f>IF(info_parties!G155="","",info_parties!G155)</f>
        <v/>
      </c>
      <c r="D155" s="99" t="str">
        <f>IF(info_parties!K155="","",info_parties!K155)</f>
        <v/>
      </c>
      <c r="E155" s="99" t="str">
        <f>IF(info_parties!H155="","",info_parties!H155)</f>
        <v/>
      </c>
      <c r="F155" s="172" t="str">
        <f t="shared" si="8"/>
        <v/>
      </c>
      <c r="G155" s="173" t="str">
        <f t="shared" si="9"/>
        <v/>
      </c>
      <c r="H155" s="174" t="str">
        <f t="shared" si="10"/>
        <v/>
      </c>
      <c r="I155" s="175" t="str">
        <f t="shared" si="11"/>
        <v/>
      </c>
      <c r="J155" s="176" t="str">
        <f>IF(ISERROR(VLOOKUP($A155,parlvotes_lh!$A$11:$ZZ$200,6,FALSE))=TRUE,"",IF(VLOOKUP($A155,parlvotes_lh!$A$11:$ZZ$200,6,FALSE)=0,"",VLOOKUP($A155,parlvotes_lh!$A$11:$ZZ$200,6,FALSE)))</f>
        <v/>
      </c>
      <c r="K155" s="176" t="str">
        <f>IF(ISERROR(VLOOKUP($A155,parlvotes_lh!$A$11:$ZZ$200,26,FALSE))=TRUE,"",IF(VLOOKUP($A155,parlvotes_lh!$A$11:$ZZ$200,26,FALSE)=0,"",VLOOKUP($A155,parlvotes_lh!$A$11:$ZZ$200,26,FALSE)))</f>
        <v/>
      </c>
      <c r="L155" s="176" t="str">
        <f>IF(ISERROR(VLOOKUP($A155,parlvotes_lh!$A$11:$ZZ$200,46,FALSE))=TRUE,"",IF(VLOOKUP($A155,parlvotes_lh!$A$11:$ZZ$200,46,FALSE)=0,"",VLOOKUP($A155,parlvotes_lh!$A$11:$ZZ$200,46,FALSE)))</f>
        <v/>
      </c>
      <c r="M155" s="176" t="str">
        <f>IF(ISERROR(VLOOKUP($A155,parlvotes_lh!$A$11:$ZZ$200,66,FALSE))=TRUE,"",IF(VLOOKUP($A155,parlvotes_lh!$A$11:$ZZ$200,66,FALSE)=0,"",VLOOKUP($A155,parlvotes_lh!$A$11:$ZZ$200,66,FALSE)))</f>
        <v/>
      </c>
      <c r="N155" s="176" t="str">
        <f>IF(ISERROR(VLOOKUP($A155,parlvotes_lh!$A$11:$ZZ$200,86,FALSE))=TRUE,"",IF(VLOOKUP($A155,parlvotes_lh!$A$11:$ZZ$200,86,FALSE)=0,"",VLOOKUP($A155,parlvotes_lh!$A$11:$ZZ$200,86,FALSE)))</f>
        <v/>
      </c>
      <c r="O155" s="176" t="str">
        <f>IF(ISERROR(VLOOKUP($A155,parlvotes_lh!$A$11:$ZZ$200,106,FALSE))=TRUE,"",IF(VLOOKUP($A155,parlvotes_lh!$A$11:$ZZ$200,106,FALSE)=0,"",VLOOKUP($A155,parlvotes_lh!$A$11:$ZZ$200,106,FALSE)))</f>
        <v/>
      </c>
      <c r="P155" s="176" t="str">
        <f>IF(ISERROR(VLOOKUP($A155,parlvotes_lh!$A$11:$ZZ$200,126,FALSE))=TRUE,"",IF(VLOOKUP($A155,parlvotes_lh!$A$11:$ZZ$200,126,FALSE)=0,"",VLOOKUP($A155,parlvotes_lh!$A$11:$ZZ$200,126,FALSE)))</f>
        <v/>
      </c>
      <c r="Q155" s="177" t="str">
        <f>IF(ISERROR(VLOOKUP($A155,parlvotes_lh!$A$11:$ZZ$200,146,FALSE))=TRUE,"",IF(VLOOKUP($A155,parlvotes_lh!$A$11:$ZZ$200,146,FALSE)=0,"",VLOOKUP($A155,parlvotes_lh!$A$11:$ZZ$200,146,FALSE)))</f>
        <v/>
      </c>
      <c r="R155" s="177" t="str">
        <f>IF(ISERROR(VLOOKUP($A155,parlvotes_lh!$A$11:$ZZ$200,166,FALSE))=TRUE,"",IF(VLOOKUP($A155,parlvotes_lh!$A$11:$ZZ$200,166,FALSE)=0,"",VLOOKUP($A155,parlvotes_lh!$A$11:$ZZ$200,166,FALSE)))</f>
        <v/>
      </c>
      <c r="S155" s="177" t="str">
        <f>IF(ISERROR(VLOOKUP($A155,parlvotes_lh!$A$11:$ZZ$200,186,FALSE))=TRUE,"",IF(VLOOKUP($A155,parlvotes_lh!$A$11:$ZZ$200,186,FALSE)=0,"",VLOOKUP($A155,parlvotes_lh!$A$11:$ZZ$200,186,FALSE)))</f>
        <v/>
      </c>
      <c r="T155" s="177" t="str">
        <f>IF(ISERROR(VLOOKUP($A155,parlvotes_lh!$A$11:$ZZ$200,206,FALSE))=TRUE,"",IF(VLOOKUP($A155,parlvotes_lh!$A$11:$ZZ$200,206,FALSE)=0,"",VLOOKUP($A155,parlvotes_lh!$A$11:$ZZ$200,206,FALSE)))</f>
        <v/>
      </c>
      <c r="U155" s="177" t="str">
        <f>IF(ISERROR(VLOOKUP($A155,parlvotes_lh!$A$11:$ZZ$200,226,FALSE))=TRUE,"",IF(VLOOKUP($A155,parlvotes_lh!$A$11:$ZZ$200,226,FALSE)=0,"",VLOOKUP($A155,parlvotes_lh!$A$11:$ZZ$200,226,FALSE)))</f>
        <v/>
      </c>
      <c r="V155" s="177" t="str">
        <f>IF(ISERROR(VLOOKUP($A155,parlvotes_lh!$A$11:$ZZ$200,246,FALSE))=TRUE,"",IF(VLOOKUP($A155,parlvotes_lh!$A$11:$ZZ$200,246,FALSE)=0,"",VLOOKUP($A155,parlvotes_lh!$A$11:$ZZ$200,246,FALSE)))</f>
        <v/>
      </c>
      <c r="W155" s="177" t="str">
        <f>IF(ISERROR(VLOOKUP($A155,parlvotes_lh!$A$11:$ZZ$200,266,FALSE))=TRUE,"",IF(VLOOKUP($A155,parlvotes_lh!$A$11:$ZZ$200,266,FALSE)=0,"",VLOOKUP($A155,parlvotes_lh!$A$11:$ZZ$200,266,FALSE)))</f>
        <v/>
      </c>
      <c r="X155" s="177" t="str">
        <f>IF(ISERROR(VLOOKUP($A155,parlvotes_lh!$A$11:$ZZ$200,286,FALSE))=TRUE,"",IF(VLOOKUP($A155,parlvotes_lh!$A$11:$ZZ$200,286,FALSE)=0,"",VLOOKUP($A155,parlvotes_lh!$A$11:$ZZ$200,286,FALSE)))</f>
        <v/>
      </c>
      <c r="Y155" s="177" t="str">
        <f>IF(ISERROR(VLOOKUP($A155,parlvotes_lh!$A$11:$ZZ$200,306,FALSE))=TRUE,"",IF(VLOOKUP($A155,parlvotes_lh!$A$11:$ZZ$200,306,FALSE)=0,"",VLOOKUP($A155,parlvotes_lh!$A$11:$ZZ$200,306,FALSE)))</f>
        <v/>
      </c>
      <c r="Z155" s="177" t="str">
        <f>IF(ISERROR(VLOOKUP($A155,parlvotes_lh!$A$11:$ZZ$200,326,FALSE))=TRUE,"",IF(VLOOKUP($A155,parlvotes_lh!$A$11:$ZZ$200,326,FALSE)=0,"",VLOOKUP($A155,parlvotes_lh!$A$11:$ZZ$200,326,FALSE)))</f>
        <v/>
      </c>
      <c r="AA155" s="177" t="str">
        <f>IF(ISERROR(VLOOKUP($A155,parlvotes_lh!$A$11:$ZZ$200,346,FALSE))=TRUE,"",IF(VLOOKUP($A155,parlvotes_lh!$A$11:$ZZ$200,346,FALSE)=0,"",VLOOKUP($A155,parlvotes_lh!$A$11:$ZZ$200,346,FALSE)))</f>
        <v/>
      </c>
      <c r="AB155" s="177" t="str">
        <f>IF(ISERROR(VLOOKUP($A155,parlvotes_lh!$A$11:$ZZ$200,366,FALSE))=TRUE,"",IF(VLOOKUP($A155,parlvotes_lh!$A$11:$ZZ$200,366,FALSE)=0,"",VLOOKUP($A155,parlvotes_lh!$A$11:$ZZ$200,366,FALSE)))</f>
        <v/>
      </c>
      <c r="AC155" s="177" t="str">
        <f>IF(ISERROR(VLOOKUP($A155,parlvotes_lh!$A$11:$ZZ$200,386,FALSE))=TRUE,"",IF(VLOOKUP($A155,parlvotes_lh!$A$11:$ZZ$200,386,FALSE)=0,"",VLOOKUP($A155,parlvotes_lh!$A$11:$ZZ$200,386,FALSE)))</f>
        <v/>
      </c>
    </row>
    <row r="156" spans="1:29" ht="13.5" customHeight="1" x14ac:dyDescent="0.25">
      <c r="A156" s="171"/>
      <c r="B156" s="99" t="str">
        <f>IF(A156="","",MID(info_weblinks!$C$3,32,3))</f>
        <v/>
      </c>
      <c r="C156" s="99" t="str">
        <f>IF(info_parties!G156="","",info_parties!G156)</f>
        <v/>
      </c>
      <c r="D156" s="99" t="str">
        <f>IF(info_parties!K156="","",info_parties!K156)</f>
        <v/>
      </c>
      <c r="E156" s="99" t="str">
        <f>IF(info_parties!H156="","",info_parties!H156)</f>
        <v/>
      </c>
      <c r="F156" s="172" t="str">
        <f t="shared" si="8"/>
        <v/>
      </c>
      <c r="G156" s="173" t="str">
        <f t="shared" si="9"/>
        <v/>
      </c>
      <c r="H156" s="174" t="str">
        <f t="shared" si="10"/>
        <v/>
      </c>
      <c r="I156" s="175" t="str">
        <f t="shared" si="11"/>
        <v/>
      </c>
      <c r="J156" s="176" t="str">
        <f>IF(ISERROR(VLOOKUP($A156,parlvotes_lh!$A$11:$ZZ$200,6,FALSE))=TRUE,"",IF(VLOOKUP($A156,parlvotes_lh!$A$11:$ZZ$200,6,FALSE)=0,"",VLOOKUP($A156,parlvotes_lh!$A$11:$ZZ$200,6,FALSE)))</f>
        <v/>
      </c>
      <c r="K156" s="176" t="str">
        <f>IF(ISERROR(VLOOKUP($A156,parlvotes_lh!$A$11:$ZZ$200,26,FALSE))=TRUE,"",IF(VLOOKUP($A156,parlvotes_lh!$A$11:$ZZ$200,26,FALSE)=0,"",VLOOKUP($A156,parlvotes_lh!$A$11:$ZZ$200,26,FALSE)))</f>
        <v/>
      </c>
      <c r="L156" s="176" t="str">
        <f>IF(ISERROR(VLOOKUP($A156,parlvotes_lh!$A$11:$ZZ$200,46,FALSE))=TRUE,"",IF(VLOOKUP($A156,parlvotes_lh!$A$11:$ZZ$200,46,FALSE)=0,"",VLOOKUP($A156,parlvotes_lh!$A$11:$ZZ$200,46,FALSE)))</f>
        <v/>
      </c>
      <c r="M156" s="176" t="str">
        <f>IF(ISERROR(VLOOKUP($A156,parlvotes_lh!$A$11:$ZZ$200,66,FALSE))=TRUE,"",IF(VLOOKUP($A156,parlvotes_lh!$A$11:$ZZ$200,66,FALSE)=0,"",VLOOKUP($A156,parlvotes_lh!$A$11:$ZZ$200,66,FALSE)))</f>
        <v/>
      </c>
      <c r="N156" s="176" t="str">
        <f>IF(ISERROR(VLOOKUP($A156,parlvotes_lh!$A$11:$ZZ$200,86,FALSE))=TRUE,"",IF(VLOOKUP($A156,parlvotes_lh!$A$11:$ZZ$200,86,FALSE)=0,"",VLOOKUP($A156,parlvotes_lh!$A$11:$ZZ$200,86,FALSE)))</f>
        <v/>
      </c>
      <c r="O156" s="176" t="str">
        <f>IF(ISERROR(VLOOKUP($A156,parlvotes_lh!$A$11:$ZZ$200,106,FALSE))=TRUE,"",IF(VLOOKUP($A156,parlvotes_lh!$A$11:$ZZ$200,106,FALSE)=0,"",VLOOKUP($A156,parlvotes_lh!$A$11:$ZZ$200,106,FALSE)))</f>
        <v/>
      </c>
      <c r="P156" s="176" t="str">
        <f>IF(ISERROR(VLOOKUP($A156,parlvotes_lh!$A$11:$ZZ$200,126,FALSE))=TRUE,"",IF(VLOOKUP($A156,parlvotes_lh!$A$11:$ZZ$200,126,FALSE)=0,"",VLOOKUP($A156,parlvotes_lh!$A$11:$ZZ$200,126,FALSE)))</f>
        <v/>
      </c>
      <c r="Q156" s="177" t="str">
        <f>IF(ISERROR(VLOOKUP($A156,parlvotes_lh!$A$11:$ZZ$200,146,FALSE))=TRUE,"",IF(VLOOKUP($A156,parlvotes_lh!$A$11:$ZZ$200,146,FALSE)=0,"",VLOOKUP($A156,parlvotes_lh!$A$11:$ZZ$200,146,FALSE)))</f>
        <v/>
      </c>
      <c r="R156" s="177" t="str">
        <f>IF(ISERROR(VLOOKUP($A156,parlvotes_lh!$A$11:$ZZ$200,166,FALSE))=TRUE,"",IF(VLOOKUP($A156,parlvotes_lh!$A$11:$ZZ$200,166,FALSE)=0,"",VLOOKUP($A156,parlvotes_lh!$A$11:$ZZ$200,166,FALSE)))</f>
        <v/>
      </c>
      <c r="S156" s="177" t="str">
        <f>IF(ISERROR(VLOOKUP($A156,parlvotes_lh!$A$11:$ZZ$200,186,FALSE))=TRUE,"",IF(VLOOKUP($A156,parlvotes_lh!$A$11:$ZZ$200,186,FALSE)=0,"",VLOOKUP($A156,parlvotes_lh!$A$11:$ZZ$200,186,FALSE)))</f>
        <v/>
      </c>
      <c r="T156" s="177" t="str">
        <f>IF(ISERROR(VLOOKUP($A156,parlvotes_lh!$A$11:$ZZ$200,206,FALSE))=TRUE,"",IF(VLOOKUP($A156,parlvotes_lh!$A$11:$ZZ$200,206,FALSE)=0,"",VLOOKUP($A156,parlvotes_lh!$A$11:$ZZ$200,206,FALSE)))</f>
        <v/>
      </c>
      <c r="U156" s="177" t="str">
        <f>IF(ISERROR(VLOOKUP($A156,parlvotes_lh!$A$11:$ZZ$200,226,FALSE))=TRUE,"",IF(VLOOKUP($A156,parlvotes_lh!$A$11:$ZZ$200,226,FALSE)=0,"",VLOOKUP($A156,parlvotes_lh!$A$11:$ZZ$200,226,FALSE)))</f>
        <v/>
      </c>
      <c r="V156" s="177" t="str">
        <f>IF(ISERROR(VLOOKUP($A156,parlvotes_lh!$A$11:$ZZ$200,246,FALSE))=TRUE,"",IF(VLOOKUP($A156,parlvotes_lh!$A$11:$ZZ$200,246,FALSE)=0,"",VLOOKUP($A156,parlvotes_lh!$A$11:$ZZ$200,246,FALSE)))</f>
        <v/>
      </c>
      <c r="W156" s="177" t="str">
        <f>IF(ISERROR(VLOOKUP($A156,parlvotes_lh!$A$11:$ZZ$200,266,FALSE))=TRUE,"",IF(VLOOKUP($A156,parlvotes_lh!$A$11:$ZZ$200,266,FALSE)=0,"",VLOOKUP($A156,parlvotes_lh!$A$11:$ZZ$200,266,FALSE)))</f>
        <v/>
      </c>
      <c r="X156" s="177" t="str">
        <f>IF(ISERROR(VLOOKUP($A156,parlvotes_lh!$A$11:$ZZ$200,286,FALSE))=TRUE,"",IF(VLOOKUP($A156,parlvotes_lh!$A$11:$ZZ$200,286,FALSE)=0,"",VLOOKUP($A156,parlvotes_lh!$A$11:$ZZ$200,286,FALSE)))</f>
        <v/>
      </c>
      <c r="Y156" s="177" t="str">
        <f>IF(ISERROR(VLOOKUP($A156,parlvotes_lh!$A$11:$ZZ$200,306,FALSE))=TRUE,"",IF(VLOOKUP($A156,parlvotes_lh!$A$11:$ZZ$200,306,FALSE)=0,"",VLOOKUP($A156,parlvotes_lh!$A$11:$ZZ$200,306,FALSE)))</f>
        <v/>
      </c>
      <c r="Z156" s="177" t="str">
        <f>IF(ISERROR(VLOOKUP($A156,parlvotes_lh!$A$11:$ZZ$200,326,FALSE))=TRUE,"",IF(VLOOKUP($A156,parlvotes_lh!$A$11:$ZZ$200,326,FALSE)=0,"",VLOOKUP($A156,parlvotes_lh!$A$11:$ZZ$200,326,FALSE)))</f>
        <v/>
      </c>
      <c r="AA156" s="177" t="str">
        <f>IF(ISERROR(VLOOKUP($A156,parlvotes_lh!$A$11:$ZZ$200,346,FALSE))=TRUE,"",IF(VLOOKUP($A156,parlvotes_lh!$A$11:$ZZ$200,346,FALSE)=0,"",VLOOKUP($A156,parlvotes_lh!$A$11:$ZZ$200,346,FALSE)))</f>
        <v/>
      </c>
      <c r="AB156" s="177" t="str">
        <f>IF(ISERROR(VLOOKUP($A156,parlvotes_lh!$A$11:$ZZ$200,366,FALSE))=TRUE,"",IF(VLOOKUP($A156,parlvotes_lh!$A$11:$ZZ$200,366,FALSE)=0,"",VLOOKUP($A156,parlvotes_lh!$A$11:$ZZ$200,366,FALSE)))</f>
        <v/>
      </c>
      <c r="AC156" s="177" t="str">
        <f>IF(ISERROR(VLOOKUP($A156,parlvotes_lh!$A$11:$ZZ$200,386,FALSE))=TRUE,"",IF(VLOOKUP($A156,parlvotes_lh!$A$11:$ZZ$200,386,FALSE)=0,"",VLOOKUP($A156,parlvotes_lh!$A$11:$ZZ$200,386,FALSE)))</f>
        <v/>
      </c>
    </row>
    <row r="157" spans="1:29" ht="13.5" customHeight="1" x14ac:dyDescent="0.25">
      <c r="A157" s="171"/>
      <c r="B157" s="99" t="str">
        <f>IF(A157="","",MID(info_weblinks!$C$3,32,3))</f>
        <v/>
      </c>
      <c r="C157" s="99" t="str">
        <f>IF(info_parties!G157="","",info_parties!G157)</f>
        <v/>
      </c>
      <c r="D157" s="99" t="str">
        <f>IF(info_parties!K157="","",info_parties!K157)</f>
        <v/>
      </c>
      <c r="E157" s="99" t="str">
        <f>IF(info_parties!H157="","",info_parties!H157)</f>
        <v/>
      </c>
      <c r="F157" s="172" t="str">
        <f t="shared" si="8"/>
        <v/>
      </c>
      <c r="G157" s="173" t="str">
        <f t="shared" si="9"/>
        <v/>
      </c>
      <c r="H157" s="174" t="str">
        <f t="shared" si="10"/>
        <v/>
      </c>
      <c r="I157" s="175" t="str">
        <f t="shared" si="11"/>
        <v/>
      </c>
      <c r="J157" s="176" t="str">
        <f>IF(ISERROR(VLOOKUP($A157,parlvotes_lh!$A$11:$ZZ$200,6,FALSE))=TRUE,"",IF(VLOOKUP($A157,parlvotes_lh!$A$11:$ZZ$200,6,FALSE)=0,"",VLOOKUP($A157,parlvotes_lh!$A$11:$ZZ$200,6,FALSE)))</f>
        <v/>
      </c>
      <c r="K157" s="176" t="str">
        <f>IF(ISERROR(VLOOKUP($A157,parlvotes_lh!$A$11:$ZZ$200,26,FALSE))=TRUE,"",IF(VLOOKUP($A157,parlvotes_lh!$A$11:$ZZ$200,26,FALSE)=0,"",VLOOKUP($A157,parlvotes_lh!$A$11:$ZZ$200,26,FALSE)))</f>
        <v/>
      </c>
      <c r="L157" s="176" t="str">
        <f>IF(ISERROR(VLOOKUP($A157,parlvotes_lh!$A$11:$ZZ$200,46,FALSE))=TRUE,"",IF(VLOOKUP($A157,parlvotes_lh!$A$11:$ZZ$200,46,FALSE)=0,"",VLOOKUP($A157,parlvotes_lh!$A$11:$ZZ$200,46,FALSE)))</f>
        <v/>
      </c>
      <c r="M157" s="176" t="str">
        <f>IF(ISERROR(VLOOKUP($A157,parlvotes_lh!$A$11:$ZZ$200,66,FALSE))=TRUE,"",IF(VLOOKUP($A157,parlvotes_lh!$A$11:$ZZ$200,66,FALSE)=0,"",VLOOKUP($A157,parlvotes_lh!$A$11:$ZZ$200,66,FALSE)))</f>
        <v/>
      </c>
      <c r="N157" s="176" t="str">
        <f>IF(ISERROR(VLOOKUP($A157,parlvotes_lh!$A$11:$ZZ$200,86,FALSE))=TRUE,"",IF(VLOOKUP($A157,parlvotes_lh!$A$11:$ZZ$200,86,FALSE)=0,"",VLOOKUP($A157,parlvotes_lh!$A$11:$ZZ$200,86,FALSE)))</f>
        <v/>
      </c>
      <c r="O157" s="176" t="str">
        <f>IF(ISERROR(VLOOKUP($A157,parlvotes_lh!$A$11:$ZZ$200,106,FALSE))=TRUE,"",IF(VLOOKUP($A157,parlvotes_lh!$A$11:$ZZ$200,106,FALSE)=0,"",VLOOKUP($A157,parlvotes_lh!$A$11:$ZZ$200,106,FALSE)))</f>
        <v/>
      </c>
      <c r="P157" s="176" t="str">
        <f>IF(ISERROR(VLOOKUP($A157,parlvotes_lh!$A$11:$ZZ$200,126,FALSE))=TRUE,"",IF(VLOOKUP($A157,parlvotes_lh!$A$11:$ZZ$200,126,FALSE)=0,"",VLOOKUP($A157,parlvotes_lh!$A$11:$ZZ$200,126,FALSE)))</f>
        <v/>
      </c>
      <c r="Q157" s="177" t="str">
        <f>IF(ISERROR(VLOOKUP($A157,parlvotes_lh!$A$11:$ZZ$200,146,FALSE))=TRUE,"",IF(VLOOKUP($A157,parlvotes_lh!$A$11:$ZZ$200,146,FALSE)=0,"",VLOOKUP($A157,parlvotes_lh!$A$11:$ZZ$200,146,FALSE)))</f>
        <v/>
      </c>
      <c r="R157" s="177" t="str">
        <f>IF(ISERROR(VLOOKUP($A157,parlvotes_lh!$A$11:$ZZ$200,166,FALSE))=TRUE,"",IF(VLOOKUP($A157,parlvotes_lh!$A$11:$ZZ$200,166,FALSE)=0,"",VLOOKUP($A157,parlvotes_lh!$A$11:$ZZ$200,166,FALSE)))</f>
        <v/>
      </c>
      <c r="S157" s="177" t="str">
        <f>IF(ISERROR(VLOOKUP($A157,parlvotes_lh!$A$11:$ZZ$200,186,FALSE))=TRUE,"",IF(VLOOKUP($A157,parlvotes_lh!$A$11:$ZZ$200,186,FALSE)=0,"",VLOOKUP($A157,parlvotes_lh!$A$11:$ZZ$200,186,FALSE)))</f>
        <v/>
      </c>
      <c r="T157" s="177" t="str">
        <f>IF(ISERROR(VLOOKUP($A157,parlvotes_lh!$A$11:$ZZ$200,206,FALSE))=TRUE,"",IF(VLOOKUP($A157,parlvotes_lh!$A$11:$ZZ$200,206,FALSE)=0,"",VLOOKUP($A157,parlvotes_lh!$A$11:$ZZ$200,206,FALSE)))</f>
        <v/>
      </c>
      <c r="U157" s="177" t="str">
        <f>IF(ISERROR(VLOOKUP($A157,parlvotes_lh!$A$11:$ZZ$200,226,FALSE))=TRUE,"",IF(VLOOKUP($A157,parlvotes_lh!$A$11:$ZZ$200,226,FALSE)=0,"",VLOOKUP($A157,parlvotes_lh!$A$11:$ZZ$200,226,FALSE)))</f>
        <v/>
      </c>
      <c r="V157" s="177" t="str">
        <f>IF(ISERROR(VLOOKUP($A157,parlvotes_lh!$A$11:$ZZ$200,246,FALSE))=TRUE,"",IF(VLOOKUP($A157,parlvotes_lh!$A$11:$ZZ$200,246,FALSE)=0,"",VLOOKUP($A157,parlvotes_lh!$A$11:$ZZ$200,246,FALSE)))</f>
        <v/>
      </c>
      <c r="W157" s="177" t="str">
        <f>IF(ISERROR(VLOOKUP($A157,parlvotes_lh!$A$11:$ZZ$200,266,FALSE))=TRUE,"",IF(VLOOKUP($A157,parlvotes_lh!$A$11:$ZZ$200,266,FALSE)=0,"",VLOOKUP($A157,parlvotes_lh!$A$11:$ZZ$200,266,FALSE)))</f>
        <v/>
      </c>
      <c r="X157" s="177" t="str">
        <f>IF(ISERROR(VLOOKUP($A157,parlvotes_lh!$A$11:$ZZ$200,286,FALSE))=TRUE,"",IF(VLOOKUP($A157,parlvotes_lh!$A$11:$ZZ$200,286,FALSE)=0,"",VLOOKUP($A157,parlvotes_lh!$A$11:$ZZ$200,286,FALSE)))</f>
        <v/>
      </c>
      <c r="Y157" s="177" t="str">
        <f>IF(ISERROR(VLOOKUP($A157,parlvotes_lh!$A$11:$ZZ$200,306,FALSE))=TRUE,"",IF(VLOOKUP($A157,parlvotes_lh!$A$11:$ZZ$200,306,FALSE)=0,"",VLOOKUP($A157,parlvotes_lh!$A$11:$ZZ$200,306,FALSE)))</f>
        <v/>
      </c>
      <c r="Z157" s="177" t="str">
        <f>IF(ISERROR(VLOOKUP($A157,parlvotes_lh!$A$11:$ZZ$200,326,FALSE))=TRUE,"",IF(VLOOKUP($A157,parlvotes_lh!$A$11:$ZZ$200,326,FALSE)=0,"",VLOOKUP($A157,parlvotes_lh!$A$11:$ZZ$200,326,FALSE)))</f>
        <v/>
      </c>
      <c r="AA157" s="177" t="str">
        <f>IF(ISERROR(VLOOKUP($A157,parlvotes_lh!$A$11:$ZZ$200,346,FALSE))=TRUE,"",IF(VLOOKUP($A157,parlvotes_lh!$A$11:$ZZ$200,346,FALSE)=0,"",VLOOKUP($A157,parlvotes_lh!$A$11:$ZZ$200,346,FALSE)))</f>
        <v/>
      </c>
      <c r="AB157" s="177" t="str">
        <f>IF(ISERROR(VLOOKUP($A157,parlvotes_lh!$A$11:$ZZ$200,366,FALSE))=TRUE,"",IF(VLOOKUP($A157,parlvotes_lh!$A$11:$ZZ$200,366,FALSE)=0,"",VLOOKUP($A157,parlvotes_lh!$A$11:$ZZ$200,366,FALSE)))</f>
        <v/>
      </c>
      <c r="AC157" s="177" t="str">
        <f>IF(ISERROR(VLOOKUP($A157,parlvotes_lh!$A$11:$ZZ$200,386,FALSE))=TRUE,"",IF(VLOOKUP($A157,parlvotes_lh!$A$11:$ZZ$200,386,FALSE)=0,"",VLOOKUP($A157,parlvotes_lh!$A$11:$ZZ$200,386,FALSE)))</f>
        <v/>
      </c>
    </row>
    <row r="158" spans="1:29" ht="13.5" customHeight="1" x14ac:dyDescent="0.25">
      <c r="A158" s="171"/>
      <c r="B158" s="99" t="str">
        <f>IF(A158="","",MID(info_weblinks!$C$3,32,3))</f>
        <v/>
      </c>
      <c r="C158" s="99" t="str">
        <f>IF(info_parties!G158="","",info_parties!G158)</f>
        <v/>
      </c>
      <c r="D158" s="99" t="str">
        <f>IF(info_parties!K158="","",info_parties!K158)</f>
        <v/>
      </c>
      <c r="E158" s="99" t="str">
        <f>IF(info_parties!H158="","",info_parties!H158)</f>
        <v/>
      </c>
      <c r="F158" s="172" t="str">
        <f t="shared" si="8"/>
        <v/>
      </c>
      <c r="G158" s="173" t="str">
        <f t="shared" si="9"/>
        <v/>
      </c>
      <c r="H158" s="174" t="str">
        <f t="shared" si="10"/>
        <v/>
      </c>
      <c r="I158" s="175" t="str">
        <f t="shared" si="11"/>
        <v/>
      </c>
      <c r="J158" s="176" t="str">
        <f>IF(ISERROR(VLOOKUP($A158,parlvotes_lh!$A$11:$ZZ$200,6,FALSE))=TRUE,"",IF(VLOOKUP($A158,parlvotes_lh!$A$11:$ZZ$200,6,FALSE)=0,"",VLOOKUP($A158,parlvotes_lh!$A$11:$ZZ$200,6,FALSE)))</f>
        <v/>
      </c>
      <c r="K158" s="176" t="str">
        <f>IF(ISERROR(VLOOKUP($A158,parlvotes_lh!$A$11:$ZZ$200,26,FALSE))=TRUE,"",IF(VLOOKUP($A158,parlvotes_lh!$A$11:$ZZ$200,26,FALSE)=0,"",VLOOKUP($A158,parlvotes_lh!$A$11:$ZZ$200,26,FALSE)))</f>
        <v/>
      </c>
      <c r="L158" s="176" t="str">
        <f>IF(ISERROR(VLOOKUP($A158,parlvotes_lh!$A$11:$ZZ$200,46,FALSE))=TRUE,"",IF(VLOOKUP($A158,parlvotes_lh!$A$11:$ZZ$200,46,FALSE)=0,"",VLOOKUP($A158,parlvotes_lh!$A$11:$ZZ$200,46,FALSE)))</f>
        <v/>
      </c>
      <c r="M158" s="176" t="str">
        <f>IF(ISERROR(VLOOKUP($A158,parlvotes_lh!$A$11:$ZZ$200,66,FALSE))=TRUE,"",IF(VLOOKUP($A158,parlvotes_lh!$A$11:$ZZ$200,66,FALSE)=0,"",VLOOKUP($A158,parlvotes_lh!$A$11:$ZZ$200,66,FALSE)))</f>
        <v/>
      </c>
      <c r="N158" s="176" t="str">
        <f>IF(ISERROR(VLOOKUP($A158,parlvotes_lh!$A$11:$ZZ$200,86,FALSE))=TRUE,"",IF(VLOOKUP($A158,parlvotes_lh!$A$11:$ZZ$200,86,FALSE)=0,"",VLOOKUP($A158,parlvotes_lh!$A$11:$ZZ$200,86,FALSE)))</f>
        <v/>
      </c>
      <c r="O158" s="176" t="str">
        <f>IF(ISERROR(VLOOKUP($A158,parlvotes_lh!$A$11:$ZZ$200,106,FALSE))=TRUE,"",IF(VLOOKUP($A158,parlvotes_lh!$A$11:$ZZ$200,106,FALSE)=0,"",VLOOKUP($A158,parlvotes_lh!$A$11:$ZZ$200,106,FALSE)))</f>
        <v/>
      </c>
      <c r="P158" s="176" t="str">
        <f>IF(ISERROR(VLOOKUP($A158,parlvotes_lh!$A$11:$ZZ$200,126,FALSE))=TRUE,"",IF(VLOOKUP($A158,parlvotes_lh!$A$11:$ZZ$200,126,FALSE)=0,"",VLOOKUP($A158,parlvotes_lh!$A$11:$ZZ$200,126,FALSE)))</f>
        <v/>
      </c>
      <c r="Q158" s="177" t="str">
        <f>IF(ISERROR(VLOOKUP($A158,parlvotes_lh!$A$11:$ZZ$200,146,FALSE))=TRUE,"",IF(VLOOKUP($A158,parlvotes_lh!$A$11:$ZZ$200,146,FALSE)=0,"",VLOOKUP($A158,parlvotes_lh!$A$11:$ZZ$200,146,FALSE)))</f>
        <v/>
      </c>
      <c r="R158" s="177" t="str">
        <f>IF(ISERROR(VLOOKUP($A158,parlvotes_lh!$A$11:$ZZ$200,166,FALSE))=TRUE,"",IF(VLOOKUP($A158,parlvotes_lh!$A$11:$ZZ$200,166,FALSE)=0,"",VLOOKUP($A158,parlvotes_lh!$A$11:$ZZ$200,166,FALSE)))</f>
        <v/>
      </c>
      <c r="S158" s="177" t="str">
        <f>IF(ISERROR(VLOOKUP($A158,parlvotes_lh!$A$11:$ZZ$200,186,FALSE))=TRUE,"",IF(VLOOKUP($A158,parlvotes_lh!$A$11:$ZZ$200,186,FALSE)=0,"",VLOOKUP($A158,parlvotes_lh!$A$11:$ZZ$200,186,FALSE)))</f>
        <v/>
      </c>
      <c r="T158" s="177" t="str">
        <f>IF(ISERROR(VLOOKUP($A158,parlvotes_lh!$A$11:$ZZ$200,206,FALSE))=TRUE,"",IF(VLOOKUP($A158,parlvotes_lh!$A$11:$ZZ$200,206,FALSE)=0,"",VLOOKUP($A158,parlvotes_lh!$A$11:$ZZ$200,206,FALSE)))</f>
        <v/>
      </c>
      <c r="U158" s="177" t="str">
        <f>IF(ISERROR(VLOOKUP($A158,parlvotes_lh!$A$11:$ZZ$200,226,FALSE))=TRUE,"",IF(VLOOKUP($A158,parlvotes_lh!$A$11:$ZZ$200,226,FALSE)=0,"",VLOOKUP($A158,parlvotes_lh!$A$11:$ZZ$200,226,FALSE)))</f>
        <v/>
      </c>
      <c r="V158" s="177" t="str">
        <f>IF(ISERROR(VLOOKUP($A158,parlvotes_lh!$A$11:$ZZ$200,246,FALSE))=TRUE,"",IF(VLOOKUP($A158,parlvotes_lh!$A$11:$ZZ$200,246,FALSE)=0,"",VLOOKUP($A158,parlvotes_lh!$A$11:$ZZ$200,246,FALSE)))</f>
        <v/>
      </c>
      <c r="W158" s="177" t="str">
        <f>IF(ISERROR(VLOOKUP($A158,parlvotes_lh!$A$11:$ZZ$200,266,FALSE))=TRUE,"",IF(VLOOKUP($A158,parlvotes_lh!$A$11:$ZZ$200,266,FALSE)=0,"",VLOOKUP($A158,parlvotes_lh!$A$11:$ZZ$200,266,FALSE)))</f>
        <v/>
      </c>
      <c r="X158" s="177" t="str">
        <f>IF(ISERROR(VLOOKUP($A158,parlvotes_lh!$A$11:$ZZ$200,286,FALSE))=TRUE,"",IF(VLOOKUP($A158,parlvotes_lh!$A$11:$ZZ$200,286,FALSE)=0,"",VLOOKUP($A158,parlvotes_lh!$A$11:$ZZ$200,286,FALSE)))</f>
        <v/>
      </c>
      <c r="Y158" s="177" t="str">
        <f>IF(ISERROR(VLOOKUP($A158,parlvotes_lh!$A$11:$ZZ$200,306,FALSE))=TRUE,"",IF(VLOOKUP($A158,parlvotes_lh!$A$11:$ZZ$200,306,FALSE)=0,"",VLOOKUP($A158,parlvotes_lh!$A$11:$ZZ$200,306,FALSE)))</f>
        <v/>
      </c>
      <c r="Z158" s="177" t="str">
        <f>IF(ISERROR(VLOOKUP($A158,parlvotes_lh!$A$11:$ZZ$200,326,FALSE))=TRUE,"",IF(VLOOKUP($A158,parlvotes_lh!$A$11:$ZZ$200,326,FALSE)=0,"",VLOOKUP($A158,parlvotes_lh!$A$11:$ZZ$200,326,FALSE)))</f>
        <v/>
      </c>
      <c r="AA158" s="177" t="str">
        <f>IF(ISERROR(VLOOKUP($A158,parlvotes_lh!$A$11:$ZZ$200,346,FALSE))=TRUE,"",IF(VLOOKUP($A158,parlvotes_lh!$A$11:$ZZ$200,346,FALSE)=0,"",VLOOKUP($A158,parlvotes_lh!$A$11:$ZZ$200,346,FALSE)))</f>
        <v/>
      </c>
      <c r="AB158" s="177" t="str">
        <f>IF(ISERROR(VLOOKUP($A158,parlvotes_lh!$A$11:$ZZ$200,366,FALSE))=TRUE,"",IF(VLOOKUP($A158,parlvotes_lh!$A$11:$ZZ$200,366,FALSE)=0,"",VLOOKUP($A158,parlvotes_lh!$A$11:$ZZ$200,366,FALSE)))</f>
        <v/>
      </c>
      <c r="AC158" s="177" t="str">
        <f>IF(ISERROR(VLOOKUP($A158,parlvotes_lh!$A$11:$ZZ$200,386,FALSE))=TRUE,"",IF(VLOOKUP($A158,parlvotes_lh!$A$11:$ZZ$200,386,FALSE)=0,"",VLOOKUP($A158,parlvotes_lh!$A$11:$ZZ$200,386,FALSE)))</f>
        <v/>
      </c>
    </row>
    <row r="159" spans="1:29" ht="13.5" customHeight="1" x14ac:dyDescent="0.25">
      <c r="A159" s="171"/>
      <c r="B159" s="99" t="str">
        <f>IF(A159="","",MID(info_weblinks!$C$3,32,3))</f>
        <v/>
      </c>
      <c r="C159" s="99" t="str">
        <f>IF(info_parties!G159="","",info_parties!G159)</f>
        <v/>
      </c>
      <c r="D159" s="99" t="str">
        <f>IF(info_parties!K159="","",info_parties!K159)</f>
        <v/>
      </c>
      <c r="E159" s="99" t="str">
        <f>IF(info_parties!H159="","",info_parties!H159)</f>
        <v/>
      </c>
      <c r="F159" s="172" t="str">
        <f t="shared" si="8"/>
        <v/>
      </c>
      <c r="G159" s="173" t="str">
        <f t="shared" si="9"/>
        <v/>
      </c>
      <c r="H159" s="174" t="str">
        <f t="shared" si="10"/>
        <v/>
      </c>
      <c r="I159" s="175" t="str">
        <f t="shared" si="11"/>
        <v/>
      </c>
      <c r="J159" s="176" t="str">
        <f>IF(ISERROR(VLOOKUP($A159,parlvotes_lh!$A$11:$ZZ$200,6,FALSE))=TRUE,"",IF(VLOOKUP($A159,parlvotes_lh!$A$11:$ZZ$200,6,FALSE)=0,"",VLOOKUP($A159,parlvotes_lh!$A$11:$ZZ$200,6,FALSE)))</f>
        <v/>
      </c>
      <c r="K159" s="176" t="str">
        <f>IF(ISERROR(VLOOKUP($A159,parlvotes_lh!$A$11:$ZZ$200,26,FALSE))=TRUE,"",IF(VLOOKUP($A159,parlvotes_lh!$A$11:$ZZ$200,26,FALSE)=0,"",VLOOKUP($A159,parlvotes_lh!$A$11:$ZZ$200,26,FALSE)))</f>
        <v/>
      </c>
      <c r="L159" s="176" t="str">
        <f>IF(ISERROR(VLOOKUP($A159,parlvotes_lh!$A$11:$ZZ$200,46,FALSE))=TRUE,"",IF(VLOOKUP($A159,parlvotes_lh!$A$11:$ZZ$200,46,FALSE)=0,"",VLOOKUP($A159,parlvotes_lh!$A$11:$ZZ$200,46,FALSE)))</f>
        <v/>
      </c>
      <c r="M159" s="176" t="str">
        <f>IF(ISERROR(VLOOKUP($A159,parlvotes_lh!$A$11:$ZZ$200,66,FALSE))=TRUE,"",IF(VLOOKUP($A159,parlvotes_lh!$A$11:$ZZ$200,66,FALSE)=0,"",VLOOKUP($A159,parlvotes_lh!$A$11:$ZZ$200,66,FALSE)))</f>
        <v/>
      </c>
      <c r="N159" s="176" t="str">
        <f>IF(ISERROR(VLOOKUP($A159,parlvotes_lh!$A$11:$ZZ$200,86,FALSE))=TRUE,"",IF(VLOOKUP($A159,parlvotes_lh!$A$11:$ZZ$200,86,FALSE)=0,"",VLOOKUP($A159,parlvotes_lh!$A$11:$ZZ$200,86,FALSE)))</f>
        <v/>
      </c>
      <c r="O159" s="176" t="str">
        <f>IF(ISERROR(VLOOKUP($A159,parlvotes_lh!$A$11:$ZZ$200,106,FALSE))=TRUE,"",IF(VLOOKUP($A159,parlvotes_lh!$A$11:$ZZ$200,106,FALSE)=0,"",VLOOKUP($A159,parlvotes_lh!$A$11:$ZZ$200,106,FALSE)))</f>
        <v/>
      </c>
      <c r="P159" s="176" t="str">
        <f>IF(ISERROR(VLOOKUP($A159,parlvotes_lh!$A$11:$ZZ$200,126,FALSE))=TRUE,"",IF(VLOOKUP($A159,parlvotes_lh!$A$11:$ZZ$200,126,FALSE)=0,"",VLOOKUP($A159,parlvotes_lh!$A$11:$ZZ$200,126,FALSE)))</f>
        <v/>
      </c>
      <c r="Q159" s="177" t="str">
        <f>IF(ISERROR(VLOOKUP($A159,parlvotes_lh!$A$11:$ZZ$200,146,FALSE))=TRUE,"",IF(VLOOKUP($A159,parlvotes_lh!$A$11:$ZZ$200,146,FALSE)=0,"",VLOOKUP($A159,parlvotes_lh!$A$11:$ZZ$200,146,FALSE)))</f>
        <v/>
      </c>
      <c r="R159" s="177" t="str">
        <f>IF(ISERROR(VLOOKUP($A159,parlvotes_lh!$A$11:$ZZ$200,166,FALSE))=TRUE,"",IF(VLOOKUP($A159,parlvotes_lh!$A$11:$ZZ$200,166,FALSE)=0,"",VLOOKUP($A159,parlvotes_lh!$A$11:$ZZ$200,166,FALSE)))</f>
        <v/>
      </c>
      <c r="S159" s="177" t="str">
        <f>IF(ISERROR(VLOOKUP($A159,parlvotes_lh!$A$11:$ZZ$200,186,FALSE))=TRUE,"",IF(VLOOKUP($A159,parlvotes_lh!$A$11:$ZZ$200,186,FALSE)=0,"",VLOOKUP($A159,parlvotes_lh!$A$11:$ZZ$200,186,FALSE)))</f>
        <v/>
      </c>
      <c r="T159" s="177" t="str">
        <f>IF(ISERROR(VLOOKUP($A159,parlvotes_lh!$A$11:$ZZ$200,206,FALSE))=TRUE,"",IF(VLOOKUP($A159,parlvotes_lh!$A$11:$ZZ$200,206,FALSE)=0,"",VLOOKUP($A159,parlvotes_lh!$A$11:$ZZ$200,206,FALSE)))</f>
        <v/>
      </c>
      <c r="U159" s="177" t="str">
        <f>IF(ISERROR(VLOOKUP($A159,parlvotes_lh!$A$11:$ZZ$200,226,FALSE))=TRUE,"",IF(VLOOKUP($A159,parlvotes_lh!$A$11:$ZZ$200,226,FALSE)=0,"",VLOOKUP($A159,parlvotes_lh!$A$11:$ZZ$200,226,FALSE)))</f>
        <v/>
      </c>
      <c r="V159" s="177" t="str">
        <f>IF(ISERROR(VLOOKUP($A159,parlvotes_lh!$A$11:$ZZ$200,246,FALSE))=TRUE,"",IF(VLOOKUP($A159,parlvotes_lh!$A$11:$ZZ$200,246,FALSE)=0,"",VLOOKUP($A159,parlvotes_lh!$A$11:$ZZ$200,246,FALSE)))</f>
        <v/>
      </c>
      <c r="W159" s="177" t="str">
        <f>IF(ISERROR(VLOOKUP($A159,parlvotes_lh!$A$11:$ZZ$200,266,FALSE))=TRUE,"",IF(VLOOKUP($A159,parlvotes_lh!$A$11:$ZZ$200,266,FALSE)=0,"",VLOOKUP($A159,parlvotes_lh!$A$11:$ZZ$200,266,FALSE)))</f>
        <v/>
      </c>
      <c r="X159" s="177" t="str">
        <f>IF(ISERROR(VLOOKUP($A159,parlvotes_lh!$A$11:$ZZ$200,286,FALSE))=TRUE,"",IF(VLOOKUP($A159,parlvotes_lh!$A$11:$ZZ$200,286,FALSE)=0,"",VLOOKUP($A159,parlvotes_lh!$A$11:$ZZ$200,286,FALSE)))</f>
        <v/>
      </c>
      <c r="Y159" s="177" t="str">
        <f>IF(ISERROR(VLOOKUP($A159,parlvotes_lh!$A$11:$ZZ$200,306,FALSE))=TRUE,"",IF(VLOOKUP($A159,parlvotes_lh!$A$11:$ZZ$200,306,FALSE)=0,"",VLOOKUP($A159,parlvotes_lh!$A$11:$ZZ$200,306,FALSE)))</f>
        <v/>
      </c>
      <c r="Z159" s="177" t="str">
        <f>IF(ISERROR(VLOOKUP($A159,parlvotes_lh!$A$11:$ZZ$200,326,FALSE))=TRUE,"",IF(VLOOKUP($A159,parlvotes_lh!$A$11:$ZZ$200,326,FALSE)=0,"",VLOOKUP($A159,parlvotes_lh!$A$11:$ZZ$200,326,FALSE)))</f>
        <v/>
      </c>
      <c r="AA159" s="177" t="str">
        <f>IF(ISERROR(VLOOKUP($A159,parlvotes_lh!$A$11:$ZZ$200,346,FALSE))=TRUE,"",IF(VLOOKUP($A159,parlvotes_lh!$A$11:$ZZ$200,346,FALSE)=0,"",VLOOKUP($A159,parlvotes_lh!$A$11:$ZZ$200,346,FALSE)))</f>
        <v/>
      </c>
      <c r="AB159" s="177" t="str">
        <f>IF(ISERROR(VLOOKUP($A159,parlvotes_lh!$A$11:$ZZ$200,366,FALSE))=TRUE,"",IF(VLOOKUP($A159,parlvotes_lh!$A$11:$ZZ$200,366,FALSE)=0,"",VLOOKUP($A159,parlvotes_lh!$A$11:$ZZ$200,366,FALSE)))</f>
        <v/>
      </c>
      <c r="AC159" s="177" t="str">
        <f>IF(ISERROR(VLOOKUP($A159,parlvotes_lh!$A$11:$ZZ$200,386,FALSE))=TRUE,"",IF(VLOOKUP($A159,parlvotes_lh!$A$11:$ZZ$200,386,FALSE)=0,"",VLOOKUP($A159,parlvotes_lh!$A$11:$ZZ$200,386,FALSE)))</f>
        <v/>
      </c>
    </row>
    <row r="160" spans="1:29" ht="13.5" customHeight="1" x14ac:dyDescent="0.25">
      <c r="A160" s="171"/>
      <c r="B160" s="99" t="str">
        <f>IF(A160="","",MID(info_weblinks!$C$3,32,3))</f>
        <v/>
      </c>
      <c r="C160" s="99" t="str">
        <f>IF(info_parties!G160="","",info_parties!G160)</f>
        <v/>
      </c>
      <c r="D160" s="99" t="str">
        <f>IF(info_parties!K160="","",info_parties!K160)</f>
        <v/>
      </c>
      <c r="E160" s="99" t="str">
        <f>IF(info_parties!H160="","",info_parties!H160)</f>
        <v/>
      </c>
      <c r="F160" s="172" t="str">
        <f t="shared" si="8"/>
        <v/>
      </c>
      <c r="G160" s="173" t="str">
        <f t="shared" si="9"/>
        <v/>
      </c>
      <c r="H160" s="174" t="str">
        <f t="shared" si="10"/>
        <v/>
      </c>
      <c r="I160" s="175" t="str">
        <f t="shared" si="11"/>
        <v/>
      </c>
      <c r="J160" s="176" t="str">
        <f>IF(ISERROR(VLOOKUP($A160,parlvotes_lh!$A$11:$ZZ$200,6,FALSE))=TRUE,"",IF(VLOOKUP($A160,parlvotes_lh!$A$11:$ZZ$200,6,FALSE)=0,"",VLOOKUP($A160,parlvotes_lh!$A$11:$ZZ$200,6,FALSE)))</f>
        <v/>
      </c>
      <c r="K160" s="176" t="str">
        <f>IF(ISERROR(VLOOKUP($A160,parlvotes_lh!$A$11:$ZZ$200,26,FALSE))=TRUE,"",IF(VLOOKUP($A160,parlvotes_lh!$A$11:$ZZ$200,26,FALSE)=0,"",VLOOKUP($A160,parlvotes_lh!$A$11:$ZZ$200,26,FALSE)))</f>
        <v/>
      </c>
      <c r="L160" s="176" t="str">
        <f>IF(ISERROR(VLOOKUP($A160,parlvotes_lh!$A$11:$ZZ$200,46,FALSE))=TRUE,"",IF(VLOOKUP($A160,parlvotes_lh!$A$11:$ZZ$200,46,FALSE)=0,"",VLOOKUP($A160,parlvotes_lh!$A$11:$ZZ$200,46,FALSE)))</f>
        <v/>
      </c>
      <c r="M160" s="176" t="str">
        <f>IF(ISERROR(VLOOKUP($A160,parlvotes_lh!$A$11:$ZZ$200,66,FALSE))=TRUE,"",IF(VLOOKUP($A160,parlvotes_lh!$A$11:$ZZ$200,66,FALSE)=0,"",VLOOKUP($A160,parlvotes_lh!$A$11:$ZZ$200,66,FALSE)))</f>
        <v/>
      </c>
      <c r="N160" s="176" t="str">
        <f>IF(ISERROR(VLOOKUP($A160,parlvotes_lh!$A$11:$ZZ$200,86,FALSE))=TRUE,"",IF(VLOOKUP($A160,parlvotes_lh!$A$11:$ZZ$200,86,FALSE)=0,"",VLOOKUP($A160,parlvotes_lh!$A$11:$ZZ$200,86,FALSE)))</f>
        <v/>
      </c>
      <c r="O160" s="176" t="str">
        <f>IF(ISERROR(VLOOKUP($A160,parlvotes_lh!$A$11:$ZZ$200,106,FALSE))=TRUE,"",IF(VLOOKUP($A160,parlvotes_lh!$A$11:$ZZ$200,106,FALSE)=0,"",VLOOKUP($A160,parlvotes_lh!$A$11:$ZZ$200,106,FALSE)))</f>
        <v/>
      </c>
      <c r="P160" s="176" t="str">
        <f>IF(ISERROR(VLOOKUP($A160,parlvotes_lh!$A$11:$ZZ$200,126,FALSE))=TRUE,"",IF(VLOOKUP($A160,parlvotes_lh!$A$11:$ZZ$200,126,FALSE)=0,"",VLOOKUP($A160,parlvotes_lh!$A$11:$ZZ$200,126,FALSE)))</f>
        <v/>
      </c>
      <c r="Q160" s="177" t="str">
        <f>IF(ISERROR(VLOOKUP($A160,parlvotes_lh!$A$11:$ZZ$200,146,FALSE))=TRUE,"",IF(VLOOKUP($A160,parlvotes_lh!$A$11:$ZZ$200,146,FALSE)=0,"",VLOOKUP($A160,parlvotes_lh!$A$11:$ZZ$200,146,FALSE)))</f>
        <v/>
      </c>
      <c r="R160" s="177" t="str">
        <f>IF(ISERROR(VLOOKUP($A160,parlvotes_lh!$A$11:$ZZ$200,166,FALSE))=TRUE,"",IF(VLOOKUP($A160,parlvotes_lh!$A$11:$ZZ$200,166,FALSE)=0,"",VLOOKUP($A160,parlvotes_lh!$A$11:$ZZ$200,166,FALSE)))</f>
        <v/>
      </c>
      <c r="S160" s="177" t="str">
        <f>IF(ISERROR(VLOOKUP($A160,parlvotes_lh!$A$11:$ZZ$200,186,FALSE))=TRUE,"",IF(VLOOKUP($A160,parlvotes_lh!$A$11:$ZZ$200,186,FALSE)=0,"",VLOOKUP($A160,parlvotes_lh!$A$11:$ZZ$200,186,FALSE)))</f>
        <v/>
      </c>
      <c r="T160" s="177" t="str">
        <f>IF(ISERROR(VLOOKUP($A160,parlvotes_lh!$A$11:$ZZ$200,206,FALSE))=TRUE,"",IF(VLOOKUP($A160,parlvotes_lh!$A$11:$ZZ$200,206,FALSE)=0,"",VLOOKUP($A160,parlvotes_lh!$A$11:$ZZ$200,206,FALSE)))</f>
        <v/>
      </c>
      <c r="U160" s="177" t="str">
        <f>IF(ISERROR(VLOOKUP($A160,parlvotes_lh!$A$11:$ZZ$200,226,FALSE))=TRUE,"",IF(VLOOKUP($A160,parlvotes_lh!$A$11:$ZZ$200,226,FALSE)=0,"",VLOOKUP($A160,parlvotes_lh!$A$11:$ZZ$200,226,FALSE)))</f>
        <v/>
      </c>
      <c r="V160" s="177" t="str">
        <f>IF(ISERROR(VLOOKUP($A160,parlvotes_lh!$A$11:$ZZ$200,246,FALSE))=TRUE,"",IF(VLOOKUP($A160,parlvotes_lh!$A$11:$ZZ$200,246,FALSE)=0,"",VLOOKUP($A160,parlvotes_lh!$A$11:$ZZ$200,246,FALSE)))</f>
        <v/>
      </c>
      <c r="W160" s="177" t="str">
        <f>IF(ISERROR(VLOOKUP($A160,parlvotes_lh!$A$11:$ZZ$200,266,FALSE))=TRUE,"",IF(VLOOKUP($A160,parlvotes_lh!$A$11:$ZZ$200,266,FALSE)=0,"",VLOOKUP($A160,parlvotes_lh!$A$11:$ZZ$200,266,FALSE)))</f>
        <v/>
      </c>
      <c r="X160" s="177" t="str">
        <f>IF(ISERROR(VLOOKUP($A160,parlvotes_lh!$A$11:$ZZ$200,286,FALSE))=TRUE,"",IF(VLOOKUP($A160,parlvotes_lh!$A$11:$ZZ$200,286,FALSE)=0,"",VLOOKUP($A160,parlvotes_lh!$A$11:$ZZ$200,286,FALSE)))</f>
        <v/>
      </c>
      <c r="Y160" s="177" t="str">
        <f>IF(ISERROR(VLOOKUP($A160,parlvotes_lh!$A$11:$ZZ$200,306,FALSE))=TRUE,"",IF(VLOOKUP($A160,parlvotes_lh!$A$11:$ZZ$200,306,FALSE)=0,"",VLOOKUP($A160,parlvotes_lh!$A$11:$ZZ$200,306,FALSE)))</f>
        <v/>
      </c>
      <c r="Z160" s="177" t="str">
        <f>IF(ISERROR(VLOOKUP($A160,parlvotes_lh!$A$11:$ZZ$200,326,FALSE))=TRUE,"",IF(VLOOKUP($A160,parlvotes_lh!$A$11:$ZZ$200,326,FALSE)=0,"",VLOOKUP($A160,parlvotes_lh!$A$11:$ZZ$200,326,FALSE)))</f>
        <v/>
      </c>
      <c r="AA160" s="177" t="str">
        <f>IF(ISERROR(VLOOKUP($A160,parlvotes_lh!$A$11:$ZZ$200,346,FALSE))=TRUE,"",IF(VLOOKUP($A160,parlvotes_lh!$A$11:$ZZ$200,346,FALSE)=0,"",VLOOKUP($A160,parlvotes_lh!$A$11:$ZZ$200,346,FALSE)))</f>
        <v/>
      </c>
      <c r="AB160" s="177" t="str">
        <f>IF(ISERROR(VLOOKUP($A160,parlvotes_lh!$A$11:$ZZ$200,366,FALSE))=TRUE,"",IF(VLOOKUP($A160,parlvotes_lh!$A$11:$ZZ$200,366,FALSE)=0,"",VLOOKUP($A160,parlvotes_lh!$A$11:$ZZ$200,366,FALSE)))</f>
        <v/>
      </c>
      <c r="AC160" s="177" t="str">
        <f>IF(ISERROR(VLOOKUP($A160,parlvotes_lh!$A$11:$ZZ$200,386,FALSE))=TRUE,"",IF(VLOOKUP($A160,parlvotes_lh!$A$11:$ZZ$200,386,FALSE)=0,"",VLOOKUP($A160,parlvotes_lh!$A$11:$ZZ$200,386,FALSE)))</f>
        <v/>
      </c>
    </row>
    <row r="161" spans="1:29" ht="13.5" customHeight="1" x14ac:dyDescent="0.25">
      <c r="A161" s="171"/>
      <c r="B161" s="99" t="str">
        <f>IF(A161="","",MID(info_weblinks!$C$3,32,3))</f>
        <v/>
      </c>
      <c r="C161" s="99" t="str">
        <f>IF(info_parties!G161="","",info_parties!G161)</f>
        <v/>
      </c>
      <c r="D161" s="99" t="str">
        <f>IF(info_parties!K161="","",info_parties!K161)</f>
        <v/>
      </c>
      <c r="E161" s="99" t="str">
        <f>IF(info_parties!H161="","",info_parties!H161)</f>
        <v/>
      </c>
      <c r="F161" s="172" t="str">
        <f t="shared" si="8"/>
        <v/>
      </c>
      <c r="G161" s="173" t="str">
        <f t="shared" si="9"/>
        <v/>
      </c>
      <c r="H161" s="174" t="str">
        <f t="shared" si="10"/>
        <v/>
      </c>
      <c r="I161" s="175" t="str">
        <f t="shared" si="11"/>
        <v/>
      </c>
      <c r="J161" s="176" t="str">
        <f>IF(ISERROR(VLOOKUP($A161,parlvotes_lh!$A$11:$ZZ$200,6,FALSE))=TRUE,"",IF(VLOOKUP($A161,parlvotes_lh!$A$11:$ZZ$200,6,FALSE)=0,"",VLOOKUP($A161,parlvotes_lh!$A$11:$ZZ$200,6,FALSE)))</f>
        <v/>
      </c>
      <c r="K161" s="176" t="str">
        <f>IF(ISERROR(VLOOKUP($A161,parlvotes_lh!$A$11:$ZZ$200,26,FALSE))=TRUE,"",IF(VLOOKUP($A161,parlvotes_lh!$A$11:$ZZ$200,26,FALSE)=0,"",VLOOKUP($A161,parlvotes_lh!$A$11:$ZZ$200,26,FALSE)))</f>
        <v/>
      </c>
      <c r="L161" s="176" t="str">
        <f>IF(ISERROR(VLOOKUP($A161,parlvotes_lh!$A$11:$ZZ$200,46,FALSE))=TRUE,"",IF(VLOOKUP($A161,parlvotes_lh!$A$11:$ZZ$200,46,FALSE)=0,"",VLOOKUP($A161,parlvotes_lh!$A$11:$ZZ$200,46,FALSE)))</f>
        <v/>
      </c>
      <c r="M161" s="176" t="str">
        <f>IF(ISERROR(VLOOKUP($A161,parlvotes_lh!$A$11:$ZZ$200,66,FALSE))=TRUE,"",IF(VLOOKUP($A161,parlvotes_lh!$A$11:$ZZ$200,66,FALSE)=0,"",VLOOKUP($A161,parlvotes_lh!$A$11:$ZZ$200,66,FALSE)))</f>
        <v/>
      </c>
      <c r="N161" s="176" t="str">
        <f>IF(ISERROR(VLOOKUP($A161,parlvotes_lh!$A$11:$ZZ$200,86,FALSE))=TRUE,"",IF(VLOOKUP($A161,parlvotes_lh!$A$11:$ZZ$200,86,FALSE)=0,"",VLOOKUP($A161,parlvotes_lh!$A$11:$ZZ$200,86,FALSE)))</f>
        <v/>
      </c>
      <c r="O161" s="176" t="str">
        <f>IF(ISERROR(VLOOKUP($A161,parlvotes_lh!$A$11:$ZZ$200,106,FALSE))=TRUE,"",IF(VLOOKUP($A161,parlvotes_lh!$A$11:$ZZ$200,106,FALSE)=0,"",VLOOKUP($A161,parlvotes_lh!$A$11:$ZZ$200,106,FALSE)))</f>
        <v/>
      </c>
      <c r="P161" s="176" t="str">
        <f>IF(ISERROR(VLOOKUP($A161,parlvotes_lh!$A$11:$ZZ$200,126,FALSE))=TRUE,"",IF(VLOOKUP($A161,parlvotes_lh!$A$11:$ZZ$200,126,FALSE)=0,"",VLOOKUP($A161,parlvotes_lh!$A$11:$ZZ$200,126,FALSE)))</f>
        <v/>
      </c>
      <c r="Q161" s="177" t="str">
        <f>IF(ISERROR(VLOOKUP($A161,parlvotes_lh!$A$11:$ZZ$200,146,FALSE))=TRUE,"",IF(VLOOKUP($A161,parlvotes_lh!$A$11:$ZZ$200,146,FALSE)=0,"",VLOOKUP($A161,parlvotes_lh!$A$11:$ZZ$200,146,FALSE)))</f>
        <v/>
      </c>
      <c r="R161" s="177" t="str">
        <f>IF(ISERROR(VLOOKUP($A161,parlvotes_lh!$A$11:$ZZ$200,166,FALSE))=TRUE,"",IF(VLOOKUP($A161,parlvotes_lh!$A$11:$ZZ$200,166,FALSE)=0,"",VLOOKUP($A161,parlvotes_lh!$A$11:$ZZ$200,166,FALSE)))</f>
        <v/>
      </c>
      <c r="S161" s="177" t="str">
        <f>IF(ISERROR(VLOOKUP($A161,parlvotes_lh!$A$11:$ZZ$200,186,FALSE))=TRUE,"",IF(VLOOKUP($A161,parlvotes_lh!$A$11:$ZZ$200,186,FALSE)=0,"",VLOOKUP($A161,parlvotes_lh!$A$11:$ZZ$200,186,FALSE)))</f>
        <v/>
      </c>
      <c r="T161" s="177" t="str">
        <f>IF(ISERROR(VLOOKUP($A161,parlvotes_lh!$A$11:$ZZ$200,206,FALSE))=TRUE,"",IF(VLOOKUP($A161,parlvotes_lh!$A$11:$ZZ$200,206,FALSE)=0,"",VLOOKUP($A161,parlvotes_lh!$A$11:$ZZ$200,206,FALSE)))</f>
        <v/>
      </c>
      <c r="U161" s="177" t="str">
        <f>IF(ISERROR(VLOOKUP($A161,parlvotes_lh!$A$11:$ZZ$200,226,FALSE))=TRUE,"",IF(VLOOKUP($A161,parlvotes_lh!$A$11:$ZZ$200,226,FALSE)=0,"",VLOOKUP($A161,parlvotes_lh!$A$11:$ZZ$200,226,FALSE)))</f>
        <v/>
      </c>
      <c r="V161" s="177" t="str">
        <f>IF(ISERROR(VLOOKUP($A161,parlvotes_lh!$A$11:$ZZ$200,246,FALSE))=TRUE,"",IF(VLOOKUP($A161,parlvotes_lh!$A$11:$ZZ$200,246,FALSE)=0,"",VLOOKUP($A161,parlvotes_lh!$A$11:$ZZ$200,246,FALSE)))</f>
        <v/>
      </c>
      <c r="W161" s="177" t="str">
        <f>IF(ISERROR(VLOOKUP($A161,parlvotes_lh!$A$11:$ZZ$200,266,FALSE))=TRUE,"",IF(VLOOKUP($A161,parlvotes_lh!$A$11:$ZZ$200,266,FALSE)=0,"",VLOOKUP($A161,parlvotes_lh!$A$11:$ZZ$200,266,FALSE)))</f>
        <v/>
      </c>
      <c r="X161" s="177" t="str">
        <f>IF(ISERROR(VLOOKUP($A161,parlvotes_lh!$A$11:$ZZ$200,286,FALSE))=TRUE,"",IF(VLOOKUP($A161,parlvotes_lh!$A$11:$ZZ$200,286,FALSE)=0,"",VLOOKUP($A161,parlvotes_lh!$A$11:$ZZ$200,286,FALSE)))</f>
        <v/>
      </c>
      <c r="Y161" s="177" t="str">
        <f>IF(ISERROR(VLOOKUP($A161,parlvotes_lh!$A$11:$ZZ$200,306,FALSE))=TRUE,"",IF(VLOOKUP($A161,parlvotes_lh!$A$11:$ZZ$200,306,FALSE)=0,"",VLOOKUP($A161,parlvotes_lh!$A$11:$ZZ$200,306,FALSE)))</f>
        <v/>
      </c>
      <c r="Z161" s="177" t="str">
        <f>IF(ISERROR(VLOOKUP($A161,parlvotes_lh!$A$11:$ZZ$200,326,FALSE))=TRUE,"",IF(VLOOKUP($A161,parlvotes_lh!$A$11:$ZZ$200,326,FALSE)=0,"",VLOOKUP($A161,parlvotes_lh!$A$11:$ZZ$200,326,FALSE)))</f>
        <v/>
      </c>
      <c r="AA161" s="177" t="str">
        <f>IF(ISERROR(VLOOKUP($A161,parlvotes_lh!$A$11:$ZZ$200,346,FALSE))=TRUE,"",IF(VLOOKUP($A161,parlvotes_lh!$A$11:$ZZ$200,346,FALSE)=0,"",VLOOKUP($A161,parlvotes_lh!$A$11:$ZZ$200,346,FALSE)))</f>
        <v/>
      </c>
      <c r="AB161" s="177" t="str">
        <f>IF(ISERROR(VLOOKUP($A161,parlvotes_lh!$A$11:$ZZ$200,366,FALSE))=TRUE,"",IF(VLOOKUP($A161,parlvotes_lh!$A$11:$ZZ$200,366,FALSE)=0,"",VLOOKUP($A161,parlvotes_lh!$A$11:$ZZ$200,366,FALSE)))</f>
        <v/>
      </c>
      <c r="AC161" s="177" t="str">
        <f>IF(ISERROR(VLOOKUP($A161,parlvotes_lh!$A$11:$ZZ$200,386,FALSE))=TRUE,"",IF(VLOOKUP($A161,parlvotes_lh!$A$11:$ZZ$200,386,FALSE)=0,"",VLOOKUP($A161,parlvotes_lh!$A$11:$ZZ$200,386,FALSE)))</f>
        <v/>
      </c>
    </row>
    <row r="162" spans="1:29" ht="13.5" customHeight="1" x14ac:dyDescent="0.25">
      <c r="A162" s="171"/>
      <c r="B162" s="99" t="str">
        <f>IF(A162="","",MID(info_weblinks!$C$3,32,3))</f>
        <v/>
      </c>
      <c r="C162" s="99" t="str">
        <f>IF(info_parties!G162="","",info_parties!G162)</f>
        <v/>
      </c>
      <c r="D162" s="99" t="str">
        <f>IF(info_parties!K162="","",info_parties!K162)</f>
        <v/>
      </c>
      <c r="E162" s="99" t="str">
        <f>IF(info_parties!H162="","",info_parties!H162)</f>
        <v/>
      </c>
      <c r="F162" s="172" t="str">
        <f t="shared" si="8"/>
        <v/>
      </c>
      <c r="G162" s="173" t="str">
        <f t="shared" si="9"/>
        <v/>
      </c>
      <c r="H162" s="174" t="str">
        <f t="shared" si="10"/>
        <v/>
      </c>
      <c r="I162" s="175" t="str">
        <f t="shared" si="11"/>
        <v/>
      </c>
      <c r="J162" s="176" t="str">
        <f>IF(ISERROR(VLOOKUP($A162,parlvotes_lh!$A$11:$ZZ$200,6,FALSE))=TRUE,"",IF(VLOOKUP($A162,parlvotes_lh!$A$11:$ZZ$200,6,FALSE)=0,"",VLOOKUP($A162,parlvotes_lh!$A$11:$ZZ$200,6,FALSE)))</f>
        <v/>
      </c>
      <c r="K162" s="176" t="str">
        <f>IF(ISERROR(VLOOKUP($A162,parlvotes_lh!$A$11:$ZZ$200,26,FALSE))=TRUE,"",IF(VLOOKUP($A162,parlvotes_lh!$A$11:$ZZ$200,26,FALSE)=0,"",VLOOKUP($A162,parlvotes_lh!$A$11:$ZZ$200,26,FALSE)))</f>
        <v/>
      </c>
      <c r="L162" s="176" t="str">
        <f>IF(ISERROR(VLOOKUP($A162,parlvotes_lh!$A$11:$ZZ$200,46,FALSE))=TRUE,"",IF(VLOOKUP($A162,parlvotes_lh!$A$11:$ZZ$200,46,FALSE)=0,"",VLOOKUP($A162,parlvotes_lh!$A$11:$ZZ$200,46,FALSE)))</f>
        <v/>
      </c>
      <c r="M162" s="176" t="str">
        <f>IF(ISERROR(VLOOKUP($A162,parlvotes_lh!$A$11:$ZZ$200,66,FALSE))=TRUE,"",IF(VLOOKUP($A162,parlvotes_lh!$A$11:$ZZ$200,66,FALSE)=0,"",VLOOKUP($A162,parlvotes_lh!$A$11:$ZZ$200,66,FALSE)))</f>
        <v/>
      </c>
      <c r="N162" s="176" t="str">
        <f>IF(ISERROR(VLOOKUP($A162,parlvotes_lh!$A$11:$ZZ$200,86,FALSE))=TRUE,"",IF(VLOOKUP($A162,parlvotes_lh!$A$11:$ZZ$200,86,FALSE)=0,"",VLOOKUP($A162,parlvotes_lh!$A$11:$ZZ$200,86,FALSE)))</f>
        <v/>
      </c>
      <c r="O162" s="176" t="str">
        <f>IF(ISERROR(VLOOKUP($A162,parlvotes_lh!$A$11:$ZZ$200,106,FALSE))=TRUE,"",IF(VLOOKUP($A162,parlvotes_lh!$A$11:$ZZ$200,106,FALSE)=0,"",VLOOKUP($A162,parlvotes_lh!$A$11:$ZZ$200,106,FALSE)))</f>
        <v/>
      </c>
      <c r="P162" s="176" t="str">
        <f>IF(ISERROR(VLOOKUP($A162,parlvotes_lh!$A$11:$ZZ$200,126,FALSE))=TRUE,"",IF(VLOOKUP($A162,parlvotes_lh!$A$11:$ZZ$200,126,FALSE)=0,"",VLOOKUP($A162,parlvotes_lh!$A$11:$ZZ$200,126,FALSE)))</f>
        <v/>
      </c>
      <c r="Q162" s="177" t="str">
        <f>IF(ISERROR(VLOOKUP($A162,parlvotes_lh!$A$11:$ZZ$200,146,FALSE))=TRUE,"",IF(VLOOKUP($A162,parlvotes_lh!$A$11:$ZZ$200,146,FALSE)=0,"",VLOOKUP($A162,parlvotes_lh!$A$11:$ZZ$200,146,FALSE)))</f>
        <v/>
      </c>
      <c r="R162" s="177" t="str">
        <f>IF(ISERROR(VLOOKUP($A162,parlvotes_lh!$A$11:$ZZ$200,166,FALSE))=TRUE,"",IF(VLOOKUP($A162,parlvotes_lh!$A$11:$ZZ$200,166,FALSE)=0,"",VLOOKUP($A162,parlvotes_lh!$A$11:$ZZ$200,166,FALSE)))</f>
        <v/>
      </c>
      <c r="S162" s="177" t="str">
        <f>IF(ISERROR(VLOOKUP($A162,parlvotes_lh!$A$11:$ZZ$200,186,FALSE))=TRUE,"",IF(VLOOKUP($A162,parlvotes_lh!$A$11:$ZZ$200,186,FALSE)=0,"",VLOOKUP($A162,parlvotes_lh!$A$11:$ZZ$200,186,FALSE)))</f>
        <v/>
      </c>
      <c r="T162" s="177" t="str">
        <f>IF(ISERROR(VLOOKUP($A162,parlvotes_lh!$A$11:$ZZ$200,206,FALSE))=TRUE,"",IF(VLOOKUP($A162,parlvotes_lh!$A$11:$ZZ$200,206,FALSE)=0,"",VLOOKUP($A162,parlvotes_lh!$A$11:$ZZ$200,206,FALSE)))</f>
        <v/>
      </c>
      <c r="U162" s="177" t="str">
        <f>IF(ISERROR(VLOOKUP($A162,parlvotes_lh!$A$11:$ZZ$200,226,FALSE))=TRUE,"",IF(VLOOKUP($A162,parlvotes_lh!$A$11:$ZZ$200,226,FALSE)=0,"",VLOOKUP($A162,parlvotes_lh!$A$11:$ZZ$200,226,FALSE)))</f>
        <v/>
      </c>
      <c r="V162" s="177" t="str">
        <f>IF(ISERROR(VLOOKUP($A162,parlvotes_lh!$A$11:$ZZ$200,246,FALSE))=TRUE,"",IF(VLOOKUP($A162,parlvotes_lh!$A$11:$ZZ$200,246,FALSE)=0,"",VLOOKUP($A162,parlvotes_lh!$A$11:$ZZ$200,246,FALSE)))</f>
        <v/>
      </c>
      <c r="W162" s="177" t="str">
        <f>IF(ISERROR(VLOOKUP($A162,parlvotes_lh!$A$11:$ZZ$200,266,FALSE))=TRUE,"",IF(VLOOKUP($A162,parlvotes_lh!$A$11:$ZZ$200,266,FALSE)=0,"",VLOOKUP($A162,parlvotes_lh!$A$11:$ZZ$200,266,FALSE)))</f>
        <v/>
      </c>
      <c r="X162" s="177" t="str">
        <f>IF(ISERROR(VLOOKUP($A162,parlvotes_lh!$A$11:$ZZ$200,286,FALSE))=TRUE,"",IF(VLOOKUP($A162,parlvotes_lh!$A$11:$ZZ$200,286,FALSE)=0,"",VLOOKUP($A162,parlvotes_lh!$A$11:$ZZ$200,286,FALSE)))</f>
        <v/>
      </c>
      <c r="Y162" s="177" t="str">
        <f>IF(ISERROR(VLOOKUP($A162,parlvotes_lh!$A$11:$ZZ$200,306,FALSE))=TRUE,"",IF(VLOOKUP($A162,parlvotes_lh!$A$11:$ZZ$200,306,FALSE)=0,"",VLOOKUP($A162,parlvotes_lh!$A$11:$ZZ$200,306,FALSE)))</f>
        <v/>
      </c>
      <c r="Z162" s="177" t="str">
        <f>IF(ISERROR(VLOOKUP($A162,parlvotes_lh!$A$11:$ZZ$200,326,FALSE))=TRUE,"",IF(VLOOKUP($A162,parlvotes_lh!$A$11:$ZZ$200,326,FALSE)=0,"",VLOOKUP($A162,parlvotes_lh!$A$11:$ZZ$200,326,FALSE)))</f>
        <v/>
      </c>
      <c r="AA162" s="177" t="str">
        <f>IF(ISERROR(VLOOKUP($A162,parlvotes_lh!$A$11:$ZZ$200,346,FALSE))=TRUE,"",IF(VLOOKUP($A162,parlvotes_lh!$A$11:$ZZ$200,346,FALSE)=0,"",VLOOKUP($A162,parlvotes_lh!$A$11:$ZZ$200,346,FALSE)))</f>
        <v/>
      </c>
      <c r="AB162" s="177" t="str">
        <f>IF(ISERROR(VLOOKUP($A162,parlvotes_lh!$A$11:$ZZ$200,366,FALSE))=TRUE,"",IF(VLOOKUP($A162,parlvotes_lh!$A$11:$ZZ$200,366,FALSE)=0,"",VLOOKUP($A162,parlvotes_lh!$A$11:$ZZ$200,366,FALSE)))</f>
        <v/>
      </c>
      <c r="AC162" s="177" t="str">
        <f>IF(ISERROR(VLOOKUP($A162,parlvotes_lh!$A$11:$ZZ$200,386,FALSE))=TRUE,"",IF(VLOOKUP($A162,parlvotes_lh!$A$11:$ZZ$200,386,FALSE)=0,"",VLOOKUP($A162,parlvotes_lh!$A$11:$ZZ$200,386,FALSE)))</f>
        <v/>
      </c>
    </row>
    <row r="163" spans="1:29" ht="13.5" customHeight="1" x14ac:dyDescent="0.25">
      <c r="A163" s="171"/>
      <c r="B163" s="99" t="str">
        <f>IF(A163="","",MID(info_weblinks!$C$3,32,3))</f>
        <v/>
      </c>
      <c r="C163" s="99" t="str">
        <f>IF(info_parties!G163="","",info_parties!G163)</f>
        <v/>
      </c>
      <c r="D163" s="99" t="str">
        <f>IF(info_parties!K163="","",info_parties!K163)</f>
        <v/>
      </c>
      <c r="E163" s="99" t="str">
        <f>IF(info_parties!H163="","",info_parties!H163)</f>
        <v/>
      </c>
      <c r="F163" s="172" t="str">
        <f t="shared" si="8"/>
        <v/>
      </c>
      <c r="G163" s="173" t="str">
        <f t="shared" si="9"/>
        <v/>
      </c>
      <c r="H163" s="174" t="str">
        <f t="shared" si="10"/>
        <v/>
      </c>
      <c r="I163" s="175" t="str">
        <f t="shared" si="11"/>
        <v/>
      </c>
      <c r="J163" s="176" t="str">
        <f>IF(ISERROR(VLOOKUP($A163,parlvotes_lh!$A$11:$ZZ$200,6,FALSE))=TRUE,"",IF(VLOOKUP($A163,parlvotes_lh!$A$11:$ZZ$200,6,FALSE)=0,"",VLOOKUP($A163,parlvotes_lh!$A$11:$ZZ$200,6,FALSE)))</f>
        <v/>
      </c>
      <c r="K163" s="176" t="str">
        <f>IF(ISERROR(VLOOKUP($A163,parlvotes_lh!$A$11:$ZZ$200,26,FALSE))=TRUE,"",IF(VLOOKUP($A163,parlvotes_lh!$A$11:$ZZ$200,26,FALSE)=0,"",VLOOKUP($A163,parlvotes_lh!$A$11:$ZZ$200,26,FALSE)))</f>
        <v/>
      </c>
      <c r="L163" s="176" t="str">
        <f>IF(ISERROR(VLOOKUP($A163,parlvotes_lh!$A$11:$ZZ$200,46,FALSE))=TRUE,"",IF(VLOOKUP($A163,parlvotes_lh!$A$11:$ZZ$200,46,FALSE)=0,"",VLOOKUP($A163,parlvotes_lh!$A$11:$ZZ$200,46,FALSE)))</f>
        <v/>
      </c>
      <c r="M163" s="176" t="str">
        <f>IF(ISERROR(VLOOKUP($A163,parlvotes_lh!$A$11:$ZZ$200,66,FALSE))=TRUE,"",IF(VLOOKUP($A163,parlvotes_lh!$A$11:$ZZ$200,66,FALSE)=0,"",VLOOKUP($A163,parlvotes_lh!$A$11:$ZZ$200,66,FALSE)))</f>
        <v/>
      </c>
      <c r="N163" s="176" t="str">
        <f>IF(ISERROR(VLOOKUP($A163,parlvotes_lh!$A$11:$ZZ$200,86,FALSE))=TRUE,"",IF(VLOOKUP($A163,parlvotes_lh!$A$11:$ZZ$200,86,FALSE)=0,"",VLOOKUP($A163,parlvotes_lh!$A$11:$ZZ$200,86,FALSE)))</f>
        <v/>
      </c>
      <c r="O163" s="176" t="str">
        <f>IF(ISERROR(VLOOKUP($A163,parlvotes_lh!$A$11:$ZZ$200,106,FALSE))=TRUE,"",IF(VLOOKUP($A163,parlvotes_lh!$A$11:$ZZ$200,106,FALSE)=0,"",VLOOKUP($A163,parlvotes_lh!$A$11:$ZZ$200,106,FALSE)))</f>
        <v/>
      </c>
      <c r="P163" s="176" t="str">
        <f>IF(ISERROR(VLOOKUP($A163,parlvotes_lh!$A$11:$ZZ$200,126,FALSE))=TRUE,"",IF(VLOOKUP($A163,parlvotes_lh!$A$11:$ZZ$200,126,FALSE)=0,"",VLOOKUP($A163,parlvotes_lh!$A$11:$ZZ$200,126,FALSE)))</f>
        <v/>
      </c>
      <c r="Q163" s="177" t="str">
        <f>IF(ISERROR(VLOOKUP($A163,parlvotes_lh!$A$11:$ZZ$200,146,FALSE))=TRUE,"",IF(VLOOKUP($A163,parlvotes_lh!$A$11:$ZZ$200,146,FALSE)=0,"",VLOOKUP($A163,parlvotes_lh!$A$11:$ZZ$200,146,FALSE)))</f>
        <v/>
      </c>
      <c r="R163" s="177" t="str">
        <f>IF(ISERROR(VLOOKUP($A163,parlvotes_lh!$A$11:$ZZ$200,166,FALSE))=TRUE,"",IF(VLOOKUP($A163,parlvotes_lh!$A$11:$ZZ$200,166,FALSE)=0,"",VLOOKUP($A163,parlvotes_lh!$A$11:$ZZ$200,166,FALSE)))</f>
        <v/>
      </c>
      <c r="S163" s="177" t="str">
        <f>IF(ISERROR(VLOOKUP($A163,parlvotes_lh!$A$11:$ZZ$200,186,FALSE))=TRUE,"",IF(VLOOKUP($A163,parlvotes_lh!$A$11:$ZZ$200,186,FALSE)=0,"",VLOOKUP($A163,parlvotes_lh!$A$11:$ZZ$200,186,FALSE)))</f>
        <v/>
      </c>
      <c r="T163" s="177" t="str">
        <f>IF(ISERROR(VLOOKUP($A163,parlvotes_lh!$A$11:$ZZ$200,206,FALSE))=TRUE,"",IF(VLOOKUP($A163,parlvotes_lh!$A$11:$ZZ$200,206,FALSE)=0,"",VLOOKUP($A163,parlvotes_lh!$A$11:$ZZ$200,206,FALSE)))</f>
        <v/>
      </c>
      <c r="U163" s="177" t="str">
        <f>IF(ISERROR(VLOOKUP($A163,parlvotes_lh!$A$11:$ZZ$200,226,FALSE))=TRUE,"",IF(VLOOKUP($A163,parlvotes_lh!$A$11:$ZZ$200,226,FALSE)=0,"",VLOOKUP($A163,parlvotes_lh!$A$11:$ZZ$200,226,FALSE)))</f>
        <v/>
      </c>
      <c r="V163" s="177" t="str">
        <f>IF(ISERROR(VLOOKUP($A163,parlvotes_lh!$A$11:$ZZ$200,246,FALSE))=TRUE,"",IF(VLOOKUP($A163,parlvotes_lh!$A$11:$ZZ$200,246,FALSE)=0,"",VLOOKUP($A163,parlvotes_lh!$A$11:$ZZ$200,246,FALSE)))</f>
        <v/>
      </c>
      <c r="W163" s="177" t="str">
        <f>IF(ISERROR(VLOOKUP($A163,parlvotes_lh!$A$11:$ZZ$200,266,FALSE))=TRUE,"",IF(VLOOKUP($A163,parlvotes_lh!$A$11:$ZZ$200,266,FALSE)=0,"",VLOOKUP($A163,parlvotes_lh!$A$11:$ZZ$200,266,FALSE)))</f>
        <v/>
      </c>
      <c r="X163" s="177" t="str">
        <f>IF(ISERROR(VLOOKUP($A163,parlvotes_lh!$A$11:$ZZ$200,286,FALSE))=TRUE,"",IF(VLOOKUP($A163,parlvotes_lh!$A$11:$ZZ$200,286,FALSE)=0,"",VLOOKUP($A163,parlvotes_lh!$A$11:$ZZ$200,286,FALSE)))</f>
        <v/>
      </c>
      <c r="Y163" s="177" t="str">
        <f>IF(ISERROR(VLOOKUP($A163,parlvotes_lh!$A$11:$ZZ$200,306,FALSE))=TRUE,"",IF(VLOOKUP($A163,parlvotes_lh!$A$11:$ZZ$200,306,FALSE)=0,"",VLOOKUP($A163,parlvotes_lh!$A$11:$ZZ$200,306,FALSE)))</f>
        <v/>
      </c>
      <c r="Z163" s="177" t="str">
        <f>IF(ISERROR(VLOOKUP($A163,parlvotes_lh!$A$11:$ZZ$200,326,FALSE))=TRUE,"",IF(VLOOKUP($A163,parlvotes_lh!$A$11:$ZZ$200,326,FALSE)=0,"",VLOOKUP($A163,parlvotes_lh!$A$11:$ZZ$200,326,FALSE)))</f>
        <v/>
      </c>
      <c r="AA163" s="177" t="str">
        <f>IF(ISERROR(VLOOKUP($A163,parlvotes_lh!$A$11:$ZZ$200,346,FALSE))=TRUE,"",IF(VLOOKUP($A163,parlvotes_lh!$A$11:$ZZ$200,346,FALSE)=0,"",VLOOKUP($A163,parlvotes_lh!$A$11:$ZZ$200,346,FALSE)))</f>
        <v/>
      </c>
      <c r="AB163" s="177" t="str">
        <f>IF(ISERROR(VLOOKUP($A163,parlvotes_lh!$A$11:$ZZ$200,366,FALSE))=TRUE,"",IF(VLOOKUP($A163,parlvotes_lh!$A$11:$ZZ$200,366,FALSE)=0,"",VLOOKUP($A163,parlvotes_lh!$A$11:$ZZ$200,366,FALSE)))</f>
        <v/>
      </c>
      <c r="AC163" s="177" t="str">
        <f>IF(ISERROR(VLOOKUP($A163,parlvotes_lh!$A$11:$ZZ$200,386,FALSE))=TRUE,"",IF(VLOOKUP($A163,parlvotes_lh!$A$11:$ZZ$200,386,FALSE)=0,"",VLOOKUP($A163,parlvotes_lh!$A$11:$ZZ$200,386,FALSE)))</f>
        <v/>
      </c>
    </row>
    <row r="164" spans="1:29" ht="13.5" customHeight="1" x14ac:dyDescent="0.25">
      <c r="A164" s="171"/>
      <c r="B164" s="99" t="str">
        <f>IF(A164="","",MID(info_weblinks!$C$3,32,3))</f>
        <v/>
      </c>
      <c r="C164" s="99" t="str">
        <f>IF(info_parties!G164="","",info_parties!G164)</f>
        <v/>
      </c>
      <c r="D164" s="99" t="str">
        <f>IF(info_parties!K164="","",info_parties!K164)</f>
        <v/>
      </c>
      <c r="E164" s="99" t="str">
        <f>IF(info_parties!H164="","",info_parties!H164)</f>
        <v/>
      </c>
      <c r="F164" s="172" t="str">
        <f t="shared" si="8"/>
        <v/>
      </c>
      <c r="G164" s="173" t="str">
        <f t="shared" si="9"/>
        <v/>
      </c>
      <c r="H164" s="174" t="str">
        <f t="shared" si="10"/>
        <v/>
      </c>
      <c r="I164" s="175" t="str">
        <f t="shared" si="11"/>
        <v/>
      </c>
      <c r="J164" s="176" t="str">
        <f>IF(ISERROR(VLOOKUP($A164,parlvotes_lh!$A$11:$ZZ$200,6,FALSE))=TRUE,"",IF(VLOOKUP($A164,parlvotes_lh!$A$11:$ZZ$200,6,FALSE)=0,"",VLOOKUP($A164,parlvotes_lh!$A$11:$ZZ$200,6,FALSE)))</f>
        <v/>
      </c>
      <c r="K164" s="176" t="str">
        <f>IF(ISERROR(VLOOKUP($A164,parlvotes_lh!$A$11:$ZZ$200,26,FALSE))=TRUE,"",IF(VLOOKUP($A164,parlvotes_lh!$A$11:$ZZ$200,26,FALSE)=0,"",VLOOKUP($A164,parlvotes_lh!$A$11:$ZZ$200,26,FALSE)))</f>
        <v/>
      </c>
      <c r="L164" s="176" t="str">
        <f>IF(ISERROR(VLOOKUP($A164,parlvotes_lh!$A$11:$ZZ$200,46,FALSE))=TRUE,"",IF(VLOOKUP($A164,parlvotes_lh!$A$11:$ZZ$200,46,FALSE)=0,"",VLOOKUP($A164,parlvotes_lh!$A$11:$ZZ$200,46,FALSE)))</f>
        <v/>
      </c>
      <c r="M164" s="176" t="str">
        <f>IF(ISERROR(VLOOKUP($A164,parlvotes_lh!$A$11:$ZZ$200,66,FALSE))=TRUE,"",IF(VLOOKUP($A164,parlvotes_lh!$A$11:$ZZ$200,66,FALSE)=0,"",VLOOKUP($A164,parlvotes_lh!$A$11:$ZZ$200,66,FALSE)))</f>
        <v/>
      </c>
      <c r="N164" s="176" t="str">
        <f>IF(ISERROR(VLOOKUP($A164,parlvotes_lh!$A$11:$ZZ$200,86,FALSE))=TRUE,"",IF(VLOOKUP($A164,parlvotes_lh!$A$11:$ZZ$200,86,FALSE)=0,"",VLOOKUP($A164,parlvotes_lh!$A$11:$ZZ$200,86,FALSE)))</f>
        <v/>
      </c>
      <c r="O164" s="176" t="str">
        <f>IF(ISERROR(VLOOKUP($A164,parlvotes_lh!$A$11:$ZZ$200,106,FALSE))=TRUE,"",IF(VLOOKUP($A164,parlvotes_lh!$A$11:$ZZ$200,106,FALSE)=0,"",VLOOKUP($A164,parlvotes_lh!$A$11:$ZZ$200,106,FALSE)))</f>
        <v/>
      </c>
      <c r="P164" s="176" t="str">
        <f>IF(ISERROR(VLOOKUP($A164,parlvotes_lh!$A$11:$ZZ$200,126,FALSE))=TRUE,"",IF(VLOOKUP($A164,parlvotes_lh!$A$11:$ZZ$200,126,FALSE)=0,"",VLOOKUP($A164,parlvotes_lh!$A$11:$ZZ$200,126,FALSE)))</f>
        <v/>
      </c>
      <c r="Q164" s="177" t="str">
        <f>IF(ISERROR(VLOOKUP($A164,parlvotes_lh!$A$11:$ZZ$200,146,FALSE))=TRUE,"",IF(VLOOKUP($A164,parlvotes_lh!$A$11:$ZZ$200,146,FALSE)=0,"",VLOOKUP($A164,parlvotes_lh!$A$11:$ZZ$200,146,FALSE)))</f>
        <v/>
      </c>
      <c r="R164" s="177" t="str">
        <f>IF(ISERROR(VLOOKUP($A164,parlvotes_lh!$A$11:$ZZ$200,166,FALSE))=TRUE,"",IF(VLOOKUP($A164,parlvotes_lh!$A$11:$ZZ$200,166,FALSE)=0,"",VLOOKUP($A164,parlvotes_lh!$A$11:$ZZ$200,166,FALSE)))</f>
        <v/>
      </c>
      <c r="S164" s="177" t="str">
        <f>IF(ISERROR(VLOOKUP($A164,parlvotes_lh!$A$11:$ZZ$200,186,FALSE))=TRUE,"",IF(VLOOKUP($A164,parlvotes_lh!$A$11:$ZZ$200,186,FALSE)=0,"",VLOOKUP($A164,parlvotes_lh!$A$11:$ZZ$200,186,FALSE)))</f>
        <v/>
      </c>
      <c r="T164" s="177" t="str">
        <f>IF(ISERROR(VLOOKUP($A164,parlvotes_lh!$A$11:$ZZ$200,206,FALSE))=TRUE,"",IF(VLOOKUP($A164,parlvotes_lh!$A$11:$ZZ$200,206,FALSE)=0,"",VLOOKUP($A164,parlvotes_lh!$A$11:$ZZ$200,206,FALSE)))</f>
        <v/>
      </c>
      <c r="U164" s="177" t="str">
        <f>IF(ISERROR(VLOOKUP($A164,parlvotes_lh!$A$11:$ZZ$200,226,FALSE))=TRUE,"",IF(VLOOKUP($A164,parlvotes_lh!$A$11:$ZZ$200,226,FALSE)=0,"",VLOOKUP($A164,parlvotes_lh!$A$11:$ZZ$200,226,FALSE)))</f>
        <v/>
      </c>
      <c r="V164" s="177" t="str">
        <f>IF(ISERROR(VLOOKUP($A164,parlvotes_lh!$A$11:$ZZ$200,246,FALSE))=TRUE,"",IF(VLOOKUP($A164,parlvotes_lh!$A$11:$ZZ$200,246,FALSE)=0,"",VLOOKUP($A164,parlvotes_lh!$A$11:$ZZ$200,246,FALSE)))</f>
        <v/>
      </c>
      <c r="W164" s="177" t="str">
        <f>IF(ISERROR(VLOOKUP($A164,parlvotes_lh!$A$11:$ZZ$200,266,FALSE))=TRUE,"",IF(VLOOKUP($A164,parlvotes_lh!$A$11:$ZZ$200,266,FALSE)=0,"",VLOOKUP($A164,parlvotes_lh!$A$11:$ZZ$200,266,FALSE)))</f>
        <v/>
      </c>
      <c r="X164" s="177" t="str">
        <f>IF(ISERROR(VLOOKUP($A164,parlvotes_lh!$A$11:$ZZ$200,286,FALSE))=TRUE,"",IF(VLOOKUP($A164,parlvotes_lh!$A$11:$ZZ$200,286,FALSE)=0,"",VLOOKUP($A164,parlvotes_lh!$A$11:$ZZ$200,286,FALSE)))</f>
        <v/>
      </c>
      <c r="Y164" s="177" t="str">
        <f>IF(ISERROR(VLOOKUP($A164,parlvotes_lh!$A$11:$ZZ$200,306,FALSE))=TRUE,"",IF(VLOOKUP($A164,parlvotes_lh!$A$11:$ZZ$200,306,FALSE)=0,"",VLOOKUP($A164,parlvotes_lh!$A$11:$ZZ$200,306,FALSE)))</f>
        <v/>
      </c>
      <c r="Z164" s="177" t="str">
        <f>IF(ISERROR(VLOOKUP($A164,parlvotes_lh!$A$11:$ZZ$200,326,FALSE))=TRUE,"",IF(VLOOKUP($A164,parlvotes_lh!$A$11:$ZZ$200,326,FALSE)=0,"",VLOOKUP($A164,parlvotes_lh!$A$11:$ZZ$200,326,FALSE)))</f>
        <v/>
      </c>
      <c r="AA164" s="177" t="str">
        <f>IF(ISERROR(VLOOKUP($A164,parlvotes_lh!$A$11:$ZZ$200,346,FALSE))=TRUE,"",IF(VLOOKUP($A164,parlvotes_lh!$A$11:$ZZ$200,346,FALSE)=0,"",VLOOKUP($A164,parlvotes_lh!$A$11:$ZZ$200,346,FALSE)))</f>
        <v/>
      </c>
      <c r="AB164" s="177" t="str">
        <f>IF(ISERROR(VLOOKUP($A164,parlvotes_lh!$A$11:$ZZ$200,366,FALSE))=TRUE,"",IF(VLOOKUP($A164,parlvotes_lh!$A$11:$ZZ$200,366,FALSE)=0,"",VLOOKUP($A164,parlvotes_lh!$A$11:$ZZ$200,366,FALSE)))</f>
        <v/>
      </c>
      <c r="AC164" s="177" t="str">
        <f>IF(ISERROR(VLOOKUP($A164,parlvotes_lh!$A$11:$ZZ$200,386,FALSE))=TRUE,"",IF(VLOOKUP($A164,parlvotes_lh!$A$11:$ZZ$200,386,FALSE)=0,"",VLOOKUP($A164,parlvotes_lh!$A$11:$ZZ$200,386,FALSE)))</f>
        <v/>
      </c>
    </row>
    <row r="165" spans="1:29" ht="13.5" customHeight="1" x14ac:dyDescent="0.25">
      <c r="A165" s="171"/>
      <c r="B165" s="99" t="str">
        <f>IF(A165="","",MID(info_weblinks!$C$3,32,3))</f>
        <v/>
      </c>
      <c r="C165" s="99" t="str">
        <f>IF(info_parties!G165="","",info_parties!G165)</f>
        <v/>
      </c>
      <c r="D165" s="99" t="str">
        <f>IF(info_parties!K165="","",info_parties!K165)</f>
        <v/>
      </c>
      <c r="E165" s="99" t="str">
        <f>IF(info_parties!H165="","",info_parties!H165)</f>
        <v/>
      </c>
      <c r="F165" s="172" t="str">
        <f t="shared" si="8"/>
        <v/>
      </c>
      <c r="G165" s="173" t="str">
        <f t="shared" si="9"/>
        <v/>
      </c>
      <c r="H165" s="174" t="str">
        <f t="shared" si="10"/>
        <v/>
      </c>
      <c r="I165" s="175" t="str">
        <f t="shared" si="11"/>
        <v/>
      </c>
      <c r="J165" s="176" t="str">
        <f>IF(ISERROR(VLOOKUP($A165,parlvotes_lh!$A$11:$ZZ$200,6,FALSE))=TRUE,"",IF(VLOOKUP($A165,parlvotes_lh!$A$11:$ZZ$200,6,FALSE)=0,"",VLOOKUP($A165,parlvotes_lh!$A$11:$ZZ$200,6,FALSE)))</f>
        <v/>
      </c>
      <c r="K165" s="176" t="str">
        <f>IF(ISERROR(VLOOKUP($A165,parlvotes_lh!$A$11:$ZZ$200,26,FALSE))=TRUE,"",IF(VLOOKUP($A165,parlvotes_lh!$A$11:$ZZ$200,26,FALSE)=0,"",VLOOKUP($A165,parlvotes_lh!$A$11:$ZZ$200,26,FALSE)))</f>
        <v/>
      </c>
      <c r="L165" s="176" t="str">
        <f>IF(ISERROR(VLOOKUP($A165,parlvotes_lh!$A$11:$ZZ$200,46,FALSE))=TRUE,"",IF(VLOOKUP($A165,parlvotes_lh!$A$11:$ZZ$200,46,FALSE)=0,"",VLOOKUP($A165,parlvotes_lh!$A$11:$ZZ$200,46,FALSE)))</f>
        <v/>
      </c>
      <c r="M165" s="176" t="str">
        <f>IF(ISERROR(VLOOKUP($A165,parlvotes_lh!$A$11:$ZZ$200,66,FALSE))=TRUE,"",IF(VLOOKUP($A165,parlvotes_lh!$A$11:$ZZ$200,66,FALSE)=0,"",VLOOKUP($A165,parlvotes_lh!$A$11:$ZZ$200,66,FALSE)))</f>
        <v/>
      </c>
      <c r="N165" s="176" t="str">
        <f>IF(ISERROR(VLOOKUP($A165,parlvotes_lh!$A$11:$ZZ$200,86,FALSE))=TRUE,"",IF(VLOOKUP($A165,parlvotes_lh!$A$11:$ZZ$200,86,FALSE)=0,"",VLOOKUP($A165,parlvotes_lh!$A$11:$ZZ$200,86,FALSE)))</f>
        <v/>
      </c>
      <c r="O165" s="176" t="str">
        <f>IF(ISERROR(VLOOKUP($A165,parlvotes_lh!$A$11:$ZZ$200,106,FALSE))=TRUE,"",IF(VLOOKUP($A165,parlvotes_lh!$A$11:$ZZ$200,106,FALSE)=0,"",VLOOKUP($A165,parlvotes_lh!$A$11:$ZZ$200,106,FALSE)))</f>
        <v/>
      </c>
      <c r="P165" s="176" t="str">
        <f>IF(ISERROR(VLOOKUP($A165,parlvotes_lh!$A$11:$ZZ$200,126,FALSE))=TRUE,"",IF(VLOOKUP($A165,parlvotes_lh!$A$11:$ZZ$200,126,FALSE)=0,"",VLOOKUP($A165,parlvotes_lh!$A$11:$ZZ$200,126,FALSE)))</f>
        <v/>
      </c>
      <c r="Q165" s="177" t="str">
        <f>IF(ISERROR(VLOOKUP($A165,parlvotes_lh!$A$11:$ZZ$200,146,FALSE))=TRUE,"",IF(VLOOKUP($A165,parlvotes_lh!$A$11:$ZZ$200,146,FALSE)=0,"",VLOOKUP($A165,parlvotes_lh!$A$11:$ZZ$200,146,FALSE)))</f>
        <v/>
      </c>
      <c r="R165" s="177" t="str">
        <f>IF(ISERROR(VLOOKUP($A165,parlvotes_lh!$A$11:$ZZ$200,166,FALSE))=TRUE,"",IF(VLOOKUP($A165,parlvotes_lh!$A$11:$ZZ$200,166,FALSE)=0,"",VLOOKUP($A165,parlvotes_lh!$A$11:$ZZ$200,166,FALSE)))</f>
        <v/>
      </c>
      <c r="S165" s="177" t="str">
        <f>IF(ISERROR(VLOOKUP($A165,parlvotes_lh!$A$11:$ZZ$200,186,FALSE))=TRUE,"",IF(VLOOKUP($A165,parlvotes_lh!$A$11:$ZZ$200,186,FALSE)=0,"",VLOOKUP($A165,parlvotes_lh!$A$11:$ZZ$200,186,FALSE)))</f>
        <v/>
      </c>
      <c r="T165" s="177" t="str">
        <f>IF(ISERROR(VLOOKUP($A165,parlvotes_lh!$A$11:$ZZ$200,206,FALSE))=TRUE,"",IF(VLOOKUP($A165,parlvotes_lh!$A$11:$ZZ$200,206,FALSE)=0,"",VLOOKUP($A165,parlvotes_lh!$A$11:$ZZ$200,206,FALSE)))</f>
        <v/>
      </c>
      <c r="U165" s="177" t="str">
        <f>IF(ISERROR(VLOOKUP($A165,parlvotes_lh!$A$11:$ZZ$200,226,FALSE))=TRUE,"",IF(VLOOKUP($A165,parlvotes_lh!$A$11:$ZZ$200,226,FALSE)=0,"",VLOOKUP($A165,parlvotes_lh!$A$11:$ZZ$200,226,FALSE)))</f>
        <v/>
      </c>
      <c r="V165" s="177" t="str">
        <f>IF(ISERROR(VLOOKUP($A165,parlvotes_lh!$A$11:$ZZ$200,246,FALSE))=TRUE,"",IF(VLOOKUP($A165,parlvotes_lh!$A$11:$ZZ$200,246,FALSE)=0,"",VLOOKUP($A165,parlvotes_lh!$A$11:$ZZ$200,246,FALSE)))</f>
        <v/>
      </c>
      <c r="W165" s="177" t="str">
        <f>IF(ISERROR(VLOOKUP($A165,parlvotes_lh!$A$11:$ZZ$200,266,FALSE))=TRUE,"",IF(VLOOKUP($A165,parlvotes_lh!$A$11:$ZZ$200,266,FALSE)=0,"",VLOOKUP($A165,parlvotes_lh!$A$11:$ZZ$200,266,FALSE)))</f>
        <v/>
      </c>
      <c r="X165" s="177" t="str">
        <f>IF(ISERROR(VLOOKUP($A165,parlvotes_lh!$A$11:$ZZ$200,286,FALSE))=TRUE,"",IF(VLOOKUP($A165,parlvotes_lh!$A$11:$ZZ$200,286,FALSE)=0,"",VLOOKUP($A165,parlvotes_lh!$A$11:$ZZ$200,286,FALSE)))</f>
        <v/>
      </c>
      <c r="Y165" s="177" t="str">
        <f>IF(ISERROR(VLOOKUP($A165,parlvotes_lh!$A$11:$ZZ$200,306,FALSE))=TRUE,"",IF(VLOOKUP($A165,parlvotes_lh!$A$11:$ZZ$200,306,FALSE)=0,"",VLOOKUP($A165,parlvotes_lh!$A$11:$ZZ$200,306,FALSE)))</f>
        <v/>
      </c>
      <c r="Z165" s="177" t="str">
        <f>IF(ISERROR(VLOOKUP($A165,parlvotes_lh!$A$11:$ZZ$200,326,FALSE))=TRUE,"",IF(VLOOKUP($A165,parlvotes_lh!$A$11:$ZZ$200,326,FALSE)=0,"",VLOOKUP($A165,parlvotes_lh!$A$11:$ZZ$200,326,FALSE)))</f>
        <v/>
      </c>
      <c r="AA165" s="177" t="str">
        <f>IF(ISERROR(VLOOKUP($A165,parlvotes_lh!$A$11:$ZZ$200,346,FALSE))=TRUE,"",IF(VLOOKUP($A165,parlvotes_lh!$A$11:$ZZ$200,346,FALSE)=0,"",VLOOKUP($A165,parlvotes_lh!$A$11:$ZZ$200,346,FALSE)))</f>
        <v/>
      </c>
      <c r="AB165" s="177" t="str">
        <f>IF(ISERROR(VLOOKUP($A165,parlvotes_lh!$A$11:$ZZ$200,366,FALSE))=TRUE,"",IF(VLOOKUP($A165,parlvotes_lh!$A$11:$ZZ$200,366,FALSE)=0,"",VLOOKUP($A165,parlvotes_lh!$A$11:$ZZ$200,366,FALSE)))</f>
        <v/>
      </c>
      <c r="AC165" s="177" t="str">
        <f>IF(ISERROR(VLOOKUP($A165,parlvotes_lh!$A$11:$ZZ$200,386,FALSE))=TRUE,"",IF(VLOOKUP($A165,parlvotes_lh!$A$11:$ZZ$200,386,FALSE)=0,"",VLOOKUP($A165,parlvotes_lh!$A$11:$ZZ$200,386,FALSE)))</f>
        <v/>
      </c>
    </row>
    <row r="166" spans="1:29" ht="13.5" customHeight="1" x14ac:dyDescent="0.25">
      <c r="A166" s="171"/>
      <c r="B166" s="99" t="str">
        <f>IF(A166="","",MID(info_weblinks!$C$3,32,3))</f>
        <v/>
      </c>
      <c r="C166" s="99" t="str">
        <f>IF(info_parties!G166="","",info_parties!G166)</f>
        <v/>
      </c>
      <c r="D166" s="99" t="str">
        <f>IF(info_parties!K166="","",info_parties!K166)</f>
        <v/>
      </c>
      <c r="E166" s="99" t="str">
        <f>IF(info_parties!H166="","",info_parties!H166)</f>
        <v/>
      </c>
      <c r="F166" s="172" t="str">
        <f t="shared" si="8"/>
        <v/>
      </c>
      <c r="G166" s="173" t="str">
        <f t="shared" si="9"/>
        <v/>
      </c>
      <c r="H166" s="174" t="str">
        <f t="shared" si="10"/>
        <v/>
      </c>
      <c r="I166" s="175" t="str">
        <f t="shared" si="11"/>
        <v/>
      </c>
      <c r="J166" s="176" t="str">
        <f>IF(ISERROR(VLOOKUP($A166,parlvotes_lh!$A$11:$ZZ$200,6,FALSE))=TRUE,"",IF(VLOOKUP($A166,parlvotes_lh!$A$11:$ZZ$200,6,FALSE)=0,"",VLOOKUP($A166,parlvotes_lh!$A$11:$ZZ$200,6,FALSE)))</f>
        <v/>
      </c>
      <c r="K166" s="176" t="str">
        <f>IF(ISERROR(VLOOKUP($A166,parlvotes_lh!$A$11:$ZZ$200,26,FALSE))=TRUE,"",IF(VLOOKUP($A166,parlvotes_lh!$A$11:$ZZ$200,26,FALSE)=0,"",VLOOKUP($A166,parlvotes_lh!$A$11:$ZZ$200,26,FALSE)))</f>
        <v/>
      </c>
      <c r="L166" s="176" t="str">
        <f>IF(ISERROR(VLOOKUP($A166,parlvotes_lh!$A$11:$ZZ$200,46,FALSE))=TRUE,"",IF(VLOOKUP($A166,parlvotes_lh!$A$11:$ZZ$200,46,FALSE)=0,"",VLOOKUP($A166,parlvotes_lh!$A$11:$ZZ$200,46,FALSE)))</f>
        <v/>
      </c>
      <c r="M166" s="176" t="str">
        <f>IF(ISERROR(VLOOKUP($A166,parlvotes_lh!$A$11:$ZZ$200,66,FALSE))=TRUE,"",IF(VLOOKUP($A166,parlvotes_lh!$A$11:$ZZ$200,66,FALSE)=0,"",VLOOKUP($A166,parlvotes_lh!$A$11:$ZZ$200,66,FALSE)))</f>
        <v/>
      </c>
      <c r="N166" s="176" t="str">
        <f>IF(ISERROR(VLOOKUP($A166,parlvotes_lh!$A$11:$ZZ$200,86,FALSE))=TRUE,"",IF(VLOOKUP($A166,parlvotes_lh!$A$11:$ZZ$200,86,FALSE)=0,"",VLOOKUP($A166,parlvotes_lh!$A$11:$ZZ$200,86,FALSE)))</f>
        <v/>
      </c>
      <c r="O166" s="176" t="str">
        <f>IF(ISERROR(VLOOKUP($A166,parlvotes_lh!$A$11:$ZZ$200,106,FALSE))=TRUE,"",IF(VLOOKUP($A166,parlvotes_lh!$A$11:$ZZ$200,106,FALSE)=0,"",VLOOKUP($A166,parlvotes_lh!$A$11:$ZZ$200,106,FALSE)))</f>
        <v/>
      </c>
      <c r="P166" s="176" t="str">
        <f>IF(ISERROR(VLOOKUP($A166,parlvotes_lh!$A$11:$ZZ$200,126,FALSE))=TRUE,"",IF(VLOOKUP($A166,parlvotes_lh!$A$11:$ZZ$200,126,FALSE)=0,"",VLOOKUP($A166,parlvotes_lh!$A$11:$ZZ$200,126,FALSE)))</f>
        <v/>
      </c>
      <c r="Q166" s="177" t="str">
        <f>IF(ISERROR(VLOOKUP($A166,parlvotes_lh!$A$11:$ZZ$200,146,FALSE))=TRUE,"",IF(VLOOKUP($A166,parlvotes_lh!$A$11:$ZZ$200,146,FALSE)=0,"",VLOOKUP($A166,parlvotes_lh!$A$11:$ZZ$200,146,FALSE)))</f>
        <v/>
      </c>
      <c r="R166" s="177" t="str">
        <f>IF(ISERROR(VLOOKUP($A166,parlvotes_lh!$A$11:$ZZ$200,166,FALSE))=TRUE,"",IF(VLOOKUP($A166,parlvotes_lh!$A$11:$ZZ$200,166,FALSE)=0,"",VLOOKUP($A166,parlvotes_lh!$A$11:$ZZ$200,166,FALSE)))</f>
        <v/>
      </c>
      <c r="S166" s="177" t="str">
        <f>IF(ISERROR(VLOOKUP($A166,parlvotes_lh!$A$11:$ZZ$200,186,FALSE))=TRUE,"",IF(VLOOKUP($A166,parlvotes_lh!$A$11:$ZZ$200,186,FALSE)=0,"",VLOOKUP($A166,parlvotes_lh!$A$11:$ZZ$200,186,FALSE)))</f>
        <v/>
      </c>
      <c r="T166" s="177" t="str">
        <f>IF(ISERROR(VLOOKUP($A166,parlvotes_lh!$A$11:$ZZ$200,206,FALSE))=TRUE,"",IF(VLOOKUP($A166,parlvotes_lh!$A$11:$ZZ$200,206,FALSE)=0,"",VLOOKUP($A166,parlvotes_lh!$A$11:$ZZ$200,206,FALSE)))</f>
        <v/>
      </c>
      <c r="U166" s="177" t="str">
        <f>IF(ISERROR(VLOOKUP($A166,parlvotes_lh!$A$11:$ZZ$200,226,FALSE))=TRUE,"",IF(VLOOKUP($A166,parlvotes_lh!$A$11:$ZZ$200,226,FALSE)=0,"",VLOOKUP($A166,parlvotes_lh!$A$11:$ZZ$200,226,FALSE)))</f>
        <v/>
      </c>
      <c r="V166" s="177" t="str">
        <f>IF(ISERROR(VLOOKUP($A166,parlvotes_lh!$A$11:$ZZ$200,246,FALSE))=TRUE,"",IF(VLOOKUP($A166,parlvotes_lh!$A$11:$ZZ$200,246,FALSE)=0,"",VLOOKUP($A166,parlvotes_lh!$A$11:$ZZ$200,246,FALSE)))</f>
        <v/>
      </c>
      <c r="W166" s="177" t="str">
        <f>IF(ISERROR(VLOOKUP($A166,parlvotes_lh!$A$11:$ZZ$200,266,FALSE))=TRUE,"",IF(VLOOKUP($A166,parlvotes_lh!$A$11:$ZZ$200,266,FALSE)=0,"",VLOOKUP($A166,parlvotes_lh!$A$11:$ZZ$200,266,FALSE)))</f>
        <v/>
      </c>
      <c r="X166" s="177" t="str">
        <f>IF(ISERROR(VLOOKUP($A166,parlvotes_lh!$A$11:$ZZ$200,286,FALSE))=TRUE,"",IF(VLOOKUP($A166,parlvotes_lh!$A$11:$ZZ$200,286,FALSE)=0,"",VLOOKUP($A166,parlvotes_lh!$A$11:$ZZ$200,286,FALSE)))</f>
        <v/>
      </c>
      <c r="Y166" s="177" t="str">
        <f>IF(ISERROR(VLOOKUP($A166,parlvotes_lh!$A$11:$ZZ$200,306,FALSE))=TRUE,"",IF(VLOOKUP($A166,parlvotes_lh!$A$11:$ZZ$200,306,FALSE)=0,"",VLOOKUP($A166,parlvotes_lh!$A$11:$ZZ$200,306,FALSE)))</f>
        <v/>
      </c>
      <c r="Z166" s="177" t="str">
        <f>IF(ISERROR(VLOOKUP($A166,parlvotes_lh!$A$11:$ZZ$200,326,FALSE))=TRUE,"",IF(VLOOKUP($A166,parlvotes_lh!$A$11:$ZZ$200,326,FALSE)=0,"",VLOOKUP($A166,parlvotes_lh!$A$11:$ZZ$200,326,FALSE)))</f>
        <v/>
      </c>
      <c r="AA166" s="177" t="str">
        <f>IF(ISERROR(VLOOKUP($A166,parlvotes_lh!$A$11:$ZZ$200,346,FALSE))=TRUE,"",IF(VLOOKUP($A166,parlvotes_lh!$A$11:$ZZ$200,346,FALSE)=0,"",VLOOKUP($A166,parlvotes_lh!$A$11:$ZZ$200,346,FALSE)))</f>
        <v/>
      </c>
      <c r="AB166" s="177" t="str">
        <f>IF(ISERROR(VLOOKUP($A166,parlvotes_lh!$A$11:$ZZ$200,366,FALSE))=TRUE,"",IF(VLOOKUP($A166,parlvotes_lh!$A$11:$ZZ$200,366,FALSE)=0,"",VLOOKUP($A166,parlvotes_lh!$A$11:$ZZ$200,366,FALSE)))</f>
        <v/>
      </c>
      <c r="AC166" s="177" t="str">
        <f>IF(ISERROR(VLOOKUP($A166,parlvotes_lh!$A$11:$ZZ$200,386,FALSE))=TRUE,"",IF(VLOOKUP($A166,parlvotes_lh!$A$11:$ZZ$200,386,FALSE)=0,"",VLOOKUP($A166,parlvotes_lh!$A$11:$ZZ$200,386,FALSE)))</f>
        <v/>
      </c>
    </row>
    <row r="167" spans="1:29" ht="13.5" customHeight="1" x14ac:dyDescent="0.25">
      <c r="A167" s="171"/>
      <c r="B167" s="99" t="str">
        <f>IF(A167="","",MID(info_weblinks!$C$3,32,3))</f>
        <v/>
      </c>
      <c r="C167" s="99" t="str">
        <f>IF(info_parties!G167="","",info_parties!G167)</f>
        <v/>
      </c>
      <c r="D167" s="99" t="str">
        <f>IF(info_parties!K167="","",info_parties!K167)</f>
        <v/>
      </c>
      <c r="E167" s="99" t="str">
        <f>IF(info_parties!H167="","",info_parties!H167)</f>
        <v/>
      </c>
      <c r="F167" s="172" t="str">
        <f t="shared" si="8"/>
        <v/>
      </c>
      <c r="G167" s="173" t="str">
        <f t="shared" si="9"/>
        <v/>
      </c>
      <c r="H167" s="174" t="str">
        <f t="shared" si="10"/>
        <v/>
      </c>
      <c r="I167" s="175" t="str">
        <f t="shared" si="11"/>
        <v/>
      </c>
      <c r="J167" s="176" t="str">
        <f>IF(ISERROR(VLOOKUP($A167,parlvotes_lh!$A$11:$ZZ$200,6,FALSE))=TRUE,"",IF(VLOOKUP($A167,parlvotes_lh!$A$11:$ZZ$200,6,FALSE)=0,"",VLOOKUP($A167,parlvotes_lh!$A$11:$ZZ$200,6,FALSE)))</f>
        <v/>
      </c>
      <c r="K167" s="176" t="str">
        <f>IF(ISERROR(VLOOKUP($A167,parlvotes_lh!$A$11:$ZZ$200,26,FALSE))=TRUE,"",IF(VLOOKUP($A167,parlvotes_lh!$A$11:$ZZ$200,26,FALSE)=0,"",VLOOKUP($A167,parlvotes_lh!$A$11:$ZZ$200,26,FALSE)))</f>
        <v/>
      </c>
      <c r="L167" s="176" t="str">
        <f>IF(ISERROR(VLOOKUP($A167,parlvotes_lh!$A$11:$ZZ$200,46,FALSE))=TRUE,"",IF(VLOOKUP($A167,parlvotes_lh!$A$11:$ZZ$200,46,FALSE)=0,"",VLOOKUP($A167,parlvotes_lh!$A$11:$ZZ$200,46,FALSE)))</f>
        <v/>
      </c>
      <c r="M167" s="176" t="str">
        <f>IF(ISERROR(VLOOKUP($A167,parlvotes_lh!$A$11:$ZZ$200,66,FALSE))=TRUE,"",IF(VLOOKUP($A167,parlvotes_lh!$A$11:$ZZ$200,66,FALSE)=0,"",VLOOKUP($A167,parlvotes_lh!$A$11:$ZZ$200,66,FALSE)))</f>
        <v/>
      </c>
      <c r="N167" s="176" t="str">
        <f>IF(ISERROR(VLOOKUP($A167,parlvotes_lh!$A$11:$ZZ$200,86,FALSE))=TRUE,"",IF(VLOOKUP($A167,parlvotes_lh!$A$11:$ZZ$200,86,FALSE)=0,"",VLOOKUP($A167,parlvotes_lh!$A$11:$ZZ$200,86,FALSE)))</f>
        <v/>
      </c>
      <c r="O167" s="176" t="str">
        <f>IF(ISERROR(VLOOKUP($A167,parlvotes_lh!$A$11:$ZZ$200,106,FALSE))=TRUE,"",IF(VLOOKUP($A167,parlvotes_lh!$A$11:$ZZ$200,106,FALSE)=0,"",VLOOKUP($A167,parlvotes_lh!$A$11:$ZZ$200,106,FALSE)))</f>
        <v/>
      </c>
      <c r="P167" s="176" t="str">
        <f>IF(ISERROR(VLOOKUP($A167,parlvotes_lh!$A$11:$ZZ$200,126,FALSE))=TRUE,"",IF(VLOOKUP($A167,parlvotes_lh!$A$11:$ZZ$200,126,FALSE)=0,"",VLOOKUP($A167,parlvotes_lh!$A$11:$ZZ$200,126,FALSE)))</f>
        <v/>
      </c>
      <c r="Q167" s="177" t="str">
        <f>IF(ISERROR(VLOOKUP($A167,parlvotes_lh!$A$11:$ZZ$200,146,FALSE))=TRUE,"",IF(VLOOKUP($A167,parlvotes_lh!$A$11:$ZZ$200,146,FALSE)=0,"",VLOOKUP($A167,parlvotes_lh!$A$11:$ZZ$200,146,FALSE)))</f>
        <v/>
      </c>
      <c r="R167" s="177" t="str">
        <f>IF(ISERROR(VLOOKUP($A167,parlvotes_lh!$A$11:$ZZ$200,166,FALSE))=TRUE,"",IF(VLOOKUP($A167,parlvotes_lh!$A$11:$ZZ$200,166,FALSE)=0,"",VLOOKUP($A167,parlvotes_lh!$A$11:$ZZ$200,166,FALSE)))</f>
        <v/>
      </c>
      <c r="S167" s="177" t="str">
        <f>IF(ISERROR(VLOOKUP($A167,parlvotes_lh!$A$11:$ZZ$200,186,FALSE))=TRUE,"",IF(VLOOKUP($A167,parlvotes_lh!$A$11:$ZZ$200,186,FALSE)=0,"",VLOOKUP($A167,parlvotes_lh!$A$11:$ZZ$200,186,FALSE)))</f>
        <v/>
      </c>
      <c r="T167" s="177" t="str">
        <f>IF(ISERROR(VLOOKUP($A167,parlvotes_lh!$A$11:$ZZ$200,206,FALSE))=TRUE,"",IF(VLOOKUP($A167,parlvotes_lh!$A$11:$ZZ$200,206,FALSE)=0,"",VLOOKUP($A167,parlvotes_lh!$A$11:$ZZ$200,206,FALSE)))</f>
        <v/>
      </c>
      <c r="U167" s="177" t="str">
        <f>IF(ISERROR(VLOOKUP($A167,parlvotes_lh!$A$11:$ZZ$200,226,FALSE))=TRUE,"",IF(VLOOKUP($A167,parlvotes_lh!$A$11:$ZZ$200,226,FALSE)=0,"",VLOOKUP($A167,parlvotes_lh!$A$11:$ZZ$200,226,FALSE)))</f>
        <v/>
      </c>
      <c r="V167" s="177" t="str">
        <f>IF(ISERROR(VLOOKUP($A167,parlvotes_lh!$A$11:$ZZ$200,246,FALSE))=TRUE,"",IF(VLOOKUP($A167,parlvotes_lh!$A$11:$ZZ$200,246,FALSE)=0,"",VLOOKUP($A167,parlvotes_lh!$A$11:$ZZ$200,246,FALSE)))</f>
        <v/>
      </c>
      <c r="W167" s="177" t="str">
        <f>IF(ISERROR(VLOOKUP($A167,parlvotes_lh!$A$11:$ZZ$200,266,FALSE))=TRUE,"",IF(VLOOKUP($A167,parlvotes_lh!$A$11:$ZZ$200,266,FALSE)=0,"",VLOOKUP($A167,parlvotes_lh!$A$11:$ZZ$200,266,FALSE)))</f>
        <v/>
      </c>
      <c r="X167" s="177" t="str">
        <f>IF(ISERROR(VLOOKUP($A167,parlvotes_lh!$A$11:$ZZ$200,286,FALSE))=TRUE,"",IF(VLOOKUP($A167,parlvotes_lh!$A$11:$ZZ$200,286,FALSE)=0,"",VLOOKUP($A167,parlvotes_lh!$A$11:$ZZ$200,286,FALSE)))</f>
        <v/>
      </c>
      <c r="Y167" s="177" t="str">
        <f>IF(ISERROR(VLOOKUP($A167,parlvotes_lh!$A$11:$ZZ$200,306,FALSE))=TRUE,"",IF(VLOOKUP($A167,parlvotes_lh!$A$11:$ZZ$200,306,FALSE)=0,"",VLOOKUP($A167,parlvotes_lh!$A$11:$ZZ$200,306,FALSE)))</f>
        <v/>
      </c>
      <c r="Z167" s="177" t="str">
        <f>IF(ISERROR(VLOOKUP($A167,parlvotes_lh!$A$11:$ZZ$200,326,FALSE))=TRUE,"",IF(VLOOKUP($A167,parlvotes_lh!$A$11:$ZZ$200,326,FALSE)=0,"",VLOOKUP($A167,parlvotes_lh!$A$11:$ZZ$200,326,FALSE)))</f>
        <v/>
      </c>
      <c r="AA167" s="177" t="str">
        <f>IF(ISERROR(VLOOKUP($A167,parlvotes_lh!$A$11:$ZZ$200,346,FALSE))=TRUE,"",IF(VLOOKUP($A167,parlvotes_lh!$A$11:$ZZ$200,346,FALSE)=0,"",VLOOKUP($A167,parlvotes_lh!$A$11:$ZZ$200,346,FALSE)))</f>
        <v/>
      </c>
      <c r="AB167" s="177" t="str">
        <f>IF(ISERROR(VLOOKUP($A167,parlvotes_lh!$A$11:$ZZ$200,366,FALSE))=TRUE,"",IF(VLOOKUP($A167,parlvotes_lh!$A$11:$ZZ$200,366,FALSE)=0,"",VLOOKUP($A167,parlvotes_lh!$A$11:$ZZ$200,366,FALSE)))</f>
        <v/>
      </c>
      <c r="AC167" s="177" t="str">
        <f>IF(ISERROR(VLOOKUP($A167,parlvotes_lh!$A$11:$ZZ$200,386,FALSE))=TRUE,"",IF(VLOOKUP($A167,parlvotes_lh!$A$11:$ZZ$200,386,FALSE)=0,"",VLOOKUP($A167,parlvotes_lh!$A$11:$ZZ$200,386,FALSE)))</f>
        <v/>
      </c>
    </row>
    <row r="168" spans="1:29" ht="13.5" customHeight="1" x14ac:dyDescent="0.25">
      <c r="A168" s="171"/>
      <c r="B168" s="99" t="str">
        <f>IF(A168="","",MID(info_weblinks!$C$3,32,3))</f>
        <v/>
      </c>
      <c r="C168" s="99" t="str">
        <f>IF(info_parties!G168="","",info_parties!G168)</f>
        <v/>
      </c>
      <c r="D168" s="99" t="str">
        <f>IF(info_parties!K168="","",info_parties!K168)</f>
        <v/>
      </c>
      <c r="E168" s="99" t="str">
        <f>IF(info_parties!H168="","",info_parties!H168)</f>
        <v/>
      </c>
      <c r="F168" s="172" t="str">
        <f t="shared" si="8"/>
        <v/>
      </c>
      <c r="G168" s="173" t="str">
        <f t="shared" si="9"/>
        <v/>
      </c>
      <c r="H168" s="174" t="str">
        <f t="shared" si="10"/>
        <v/>
      </c>
      <c r="I168" s="175" t="str">
        <f t="shared" si="11"/>
        <v/>
      </c>
      <c r="J168" s="176" t="str">
        <f>IF(ISERROR(VLOOKUP($A168,parlvotes_lh!$A$11:$ZZ$200,6,FALSE))=TRUE,"",IF(VLOOKUP($A168,parlvotes_lh!$A$11:$ZZ$200,6,FALSE)=0,"",VLOOKUP($A168,parlvotes_lh!$A$11:$ZZ$200,6,FALSE)))</f>
        <v/>
      </c>
      <c r="K168" s="176" t="str">
        <f>IF(ISERROR(VLOOKUP($A168,parlvotes_lh!$A$11:$ZZ$200,26,FALSE))=TRUE,"",IF(VLOOKUP($A168,parlvotes_lh!$A$11:$ZZ$200,26,FALSE)=0,"",VLOOKUP($A168,parlvotes_lh!$A$11:$ZZ$200,26,FALSE)))</f>
        <v/>
      </c>
      <c r="L168" s="176" t="str">
        <f>IF(ISERROR(VLOOKUP($A168,parlvotes_lh!$A$11:$ZZ$200,46,FALSE))=TRUE,"",IF(VLOOKUP($A168,parlvotes_lh!$A$11:$ZZ$200,46,FALSE)=0,"",VLOOKUP($A168,parlvotes_lh!$A$11:$ZZ$200,46,FALSE)))</f>
        <v/>
      </c>
      <c r="M168" s="176" t="str">
        <f>IF(ISERROR(VLOOKUP($A168,parlvotes_lh!$A$11:$ZZ$200,66,FALSE))=TRUE,"",IF(VLOOKUP($A168,parlvotes_lh!$A$11:$ZZ$200,66,FALSE)=0,"",VLOOKUP($A168,parlvotes_lh!$A$11:$ZZ$200,66,FALSE)))</f>
        <v/>
      </c>
      <c r="N168" s="176" t="str">
        <f>IF(ISERROR(VLOOKUP($A168,parlvotes_lh!$A$11:$ZZ$200,86,FALSE))=TRUE,"",IF(VLOOKUP($A168,parlvotes_lh!$A$11:$ZZ$200,86,FALSE)=0,"",VLOOKUP($A168,parlvotes_lh!$A$11:$ZZ$200,86,FALSE)))</f>
        <v/>
      </c>
      <c r="O168" s="176" t="str">
        <f>IF(ISERROR(VLOOKUP($A168,parlvotes_lh!$A$11:$ZZ$200,106,FALSE))=TRUE,"",IF(VLOOKUP($A168,parlvotes_lh!$A$11:$ZZ$200,106,FALSE)=0,"",VLOOKUP($A168,parlvotes_lh!$A$11:$ZZ$200,106,FALSE)))</f>
        <v/>
      </c>
      <c r="P168" s="176" t="str">
        <f>IF(ISERROR(VLOOKUP($A168,parlvotes_lh!$A$11:$ZZ$200,126,FALSE))=TRUE,"",IF(VLOOKUP($A168,parlvotes_lh!$A$11:$ZZ$200,126,FALSE)=0,"",VLOOKUP($A168,parlvotes_lh!$A$11:$ZZ$200,126,FALSE)))</f>
        <v/>
      </c>
      <c r="Q168" s="177" t="str">
        <f>IF(ISERROR(VLOOKUP($A168,parlvotes_lh!$A$11:$ZZ$200,146,FALSE))=TRUE,"",IF(VLOOKUP($A168,parlvotes_lh!$A$11:$ZZ$200,146,FALSE)=0,"",VLOOKUP($A168,parlvotes_lh!$A$11:$ZZ$200,146,FALSE)))</f>
        <v/>
      </c>
      <c r="R168" s="177" t="str">
        <f>IF(ISERROR(VLOOKUP($A168,parlvotes_lh!$A$11:$ZZ$200,166,FALSE))=TRUE,"",IF(VLOOKUP($A168,parlvotes_lh!$A$11:$ZZ$200,166,FALSE)=0,"",VLOOKUP($A168,parlvotes_lh!$A$11:$ZZ$200,166,FALSE)))</f>
        <v/>
      </c>
      <c r="S168" s="177" t="str">
        <f>IF(ISERROR(VLOOKUP($A168,parlvotes_lh!$A$11:$ZZ$200,186,FALSE))=TRUE,"",IF(VLOOKUP($A168,parlvotes_lh!$A$11:$ZZ$200,186,FALSE)=0,"",VLOOKUP($A168,parlvotes_lh!$A$11:$ZZ$200,186,FALSE)))</f>
        <v/>
      </c>
      <c r="T168" s="177" t="str">
        <f>IF(ISERROR(VLOOKUP($A168,parlvotes_lh!$A$11:$ZZ$200,206,FALSE))=TRUE,"",IF(VLOOKUP($A168,parlvotes_lh!$A$11:$ZZ$200,206,FALSE)=0,"",VLOOKUP($A168,parlvotes_lh!$A$11:$ZZ$200,206,FALSE)))</f>
        <v/>
      </c>
      <c r="U168" s="177" t="str">
        <f>IF(ISERROR(VLOOKUP($A168,parlvotes_lh!$A$11:$ZZ$200,226,FALSE))=TRUE,"",IF(VLOOKUP($A168,parlvotes_lh!$A$11:$ZZ$200,226,FALSE)=0,"",VLOOKUP($A168,parlvotes_lh!$A$11:$ZZ$200,226,FALSE)))</f>
        <v/>
      </c>
      <c r="V168" s="177" t="str">
        <f>IF(ISERROR(VLOOKUP($A168,parlvotes_lh!$A$11:$ZZ$200,246,FALSE))=TRUE,"",IF(VLOOKUP($A168,parlvotes_lh!$A$11:$ZZ$200,246,FALSE)=0,"",VLOOKUP($A168,parlvotes_lh!$A$11:$ZZ$200,246,FALSE)))</f>
        <v/>
      </c>
      <c r="W168" s="177" t="str">
        <f>IF(ISERROR(VLOOKUP($A168,parlvotes_lh!$A$11:$ZZ$200,266,FALSE))=TRUE,"",IF(VLOOKUP($A168,parlvotes_lh!$A$11:$ZZ$200,266,FALSE)=0,"",VLOOKUP($A168,parlvotes_lh!$A$11:$ZZ$200,266,FALSE)))</f>
        <v/>
      </c>
      <c r="X168" s="177" t="str">
        <f>IF(ISERROR(VLOOKUP($A168,parlvotes_lh!$A$11:$ZZ$200,286,FALSE))=TRUE,"",IF(VLOOKUP($A168,parlvotes_lh!$A$11:$ZZ$200,286,FALSE)=0,"",VLOOKUP($A168,parlvotes_lh!$A$11:$ZZ$200,286,FALSE)))</f>
        <v/>
      </c>
      <c r="Y168" s="177" t="str">
        <f>IF(ISERROR(VLOOKUP($A168,parlvotes_lh!$A$11:$ZZ$200,306,FALSE))=TRUE,"",IF(VLOOKUP($A168,parlvotes_lh!$A$11:$ZZ$200,306,FALSE)=0,"",VLOOKUP($A168,parlvotes_lh!$A$11:$ZZ$200,306,FALSE)))</f>
        <v/>
      </c>
      <c r="Z168" s="177" t="str">
        <f>IF(ISERROR(VLOOKUP($A168,parlvotes_lh!$A$11:$ZZ$200,326,FALSE))=TRUE,"",IF(VLOOKUP($A168,parlvotes_lh!$A$11:$ZZ$200,326,FALSE)=0,"",VLOOKUP($A168,parlvotes_lh!$A$11:$ZZ$200,326,FALSE)))</f>
        <v/>
      </c>
      <c r="AA168" s="177" t="str">
        <f>IF(ISERROR(VLOOKUP($A168,parlvotes_lh!$A$11:$ZZ$200,346,FALSE))=TRUE,"",IF(VLOOKUP($A168,parlvotes_lh!$A$11:$ZZ$200,346,FALSE)=0,"",VLOOKUP($A168,parlvotes_lh!$A$11:$ZZ$200,346,FALSE)))</f>
        <v/>
      </c>
      <c r="AB168" s="177" t="str">
        <f>IF(ISERROR(VLOOKUP($A168,parlvotes_lh!$A$11:$ZZ$200,366,FALSE))=TRUE,"",IF(VLOOKUP($A168,parlvotes_lh!$A$11:$ZZ$200,366,FALSE)=0,"",VLOOKUP($A168,parlvotes_lh!$A$11:$ZZ$200,366,FALSE)))</f>
        <v/>
      </c>
      <c r="AC168" s="177" t="str">
        <f>IF(ISERROR(VLOOKUP($A168,parlvotes_lh!$A$11:$ZZ$200,386,FALSE))=TRUE,"",IF(VLOOKUP($A168,parlvotes_lh!$A$11:$ZZ$200,386,FALSE)=0,"",VLOOKUP($A168,parlvotes_lh!$A$11:$ZZ$200,386,FALSE)))</f>
        <v/>
      </c>
    </row>
    <row r="169" spans="1:29" ht="13.5" customHeight="1" x14ac:dyDescent="0.25">
      <c r="A169" s="171"/>
      <c r="B169" s="99" t="str">
        <f>IF(A169="","",MID(info_weblinks!$C$3,32,3))</f>
        <v/>
      </c>
      <c r="C169" s="99" t="str">
        <f>IF(info_parties!G169="","",info_parties!G169)</f>
        <v/>
      </c>
      <c r="D169" s="99" t="str">
        <f>IF(info_parties!K169="","",info_parties!K169)</f>
        <v/>
      </c>
      <c r="E169" s="99" t="str">
        <f>IF(info_parties!H169="","",info_parties!H169)</f>
        <v/>
      </c>
      <c r="F169" s="172" t="str">
        <f t="shared" si="8"/>
        <v/>
      </c>
      <c r="G169" s="173" t="str">
        <f t="shared" si="9"/>
        <v/>
      </c>
      <c r="H169" s="174" t="str">
        <f t="shared" si="10"/>
        <v/>
      </c>
      <c r="I169" s="175" t="str">
        <f t="shared" si="11"/>
        <v/>
      </c>
      <c r="J169" s="176" t="str">
        <f>IF(ISERROR(VLOOKUP($A169,parlvotes_lh!$A$11:$ZZ$200,6,FALSE))=TRUE,"",IF(VLOOKUP($A169,parlvotes_lh!$A$11:$ZZ$200,6,FALSE)=0,"",VLOOKUP($A169,parlvotes_lh!$A$11:$ZZ$200,6,FALSE)))</f>
        <v/>
      </c>
      <c r="K169" s="176" t="str">
        <f>IF(ISERROR(VLOOKUP($A169,parlvotes_lh!$A$11:$ZZ$200,26,FALSE))=TRUE,"",IF(VLOOKUP($A169,parlvotes_lh!$A$11:$ZZ$200,26,FALSE)=0,"",VLOOKUP($A169,parlvotes_lh!$A$11:$ZZ$200,26,FALSE)))</f>
        <v/>
      </c>
      <c r="L169" s="176" t="str">
        <f>IF(ISERROR(VLOOKUP($A169,parlvotes_lh!$A$11:$ZZ$200,46,FALSE))=TRUE,"",IF(VLOOKUP($A169,parlvotes_lh!$A$11:$ZZ$200,46,FALSE)=0,"",VLOOKUP($A169,parlvotes_lh!$A$11:$ZZ$200,46,FALSE)))</f>
        <v/>
      </c>
      <c r="M169" s="176" t="str">
        <f>IF(ISERROR(VLOOKUP($A169,parlvotes_lh!$A$11:$ZZ$200,66,FALSE))=TRUE,"",IF(VLOOKUP($A169,parlvotes_lh!$A$11:$ZZ$200,66,FALSE)=0,"",VLOOKUP($A169,parlvotes_lh!$A$11:$ZZ$200,66,FALSE)))</f>
        <v/>
      </c>
      <c r="N169" s="176" t="str">
        <f>IF(ISERROR(VLOOKUP($A169,parlvotes_lh!$A$11:$ZZ$200,86,FALSE))=TRUE,"",IF(VLOOKUP($A169,parlvotes_lh!$A$11:$ZZ$200,86,FALSE)=0,"",VLOOKUP($A169,parlvotes_lh!$A$11:$ZZ$200,86,FALSE)))</f>
        <v/>
      </c>
      <c r="O169" s="176" t="str">
        <f>IF(ISERROR(VLOOKUP($A169,parlvotes_lh!$A$11:$ZZ$200,106,FALSE))=TRUE,"",IF(VLOOKUP($A169,parlvotes_lh!$A$11:$ZZ$200,106,FALSE)=0,"",VLOOKUP($A169,parlvotes_lh!$A$11:$ZZ$200,106,FALSE)))</f>
        <v/>
      </c>
      <c r="P169" s="176" t="str">
        <f>IF(ISERROR(VLOOKUP($A169,parlvotes_lh!$A$11:$ZZ$200,126,FALSE))=TRUE,"",IF(VLOOKUP($A169,parlvotes_lh!$A$11:$ZZ$200,126,FALSE)=0,"",VLOOKUP($A169,parlvotes_lh!$A$11:$ZZ$200,126,FALSE)))</f>
        <v/>
      </c>
      <c r="Q169" s="177" t="str">
        <f>IF(ISERROR(VLOOKUP($A169,parlvotes_lh!$A$11:$ZZ$200,146,FALSE))=TRUE,"",IF(VLOOKUP($A169,parlvotes_lh!$A$11:$ZZ$200,146,FALSE)=0,"",VLOOKUP($A169,parlvotes_lh!$A$11:$ZZ$200,146,FALSE)))</f>
        <v/>
      </c>
      <c r="R169" s="177" t="str">
        <f>IF(ISERROR(VLOOKUP($A169,parlvotes_lh!$A$11:$ZZ$200,166,FALSE))=TRUE,"",IF(VLOOKUP($A169,parlvotes_lh!$A$11:$ZZ$200,166,FALSE)=0,"",VLOOKUP($A169,parlvotes_lh!$A$11:$ZZ$200,166,FALSE)))</f>
        <v/>
      </c>
      <c r="S169" s="177" t="str">
        <f>IF(ISERROR(VLOOKUP($A169,parlvotes_lh!$A$11:$ZZ$200,186,FALSE))=TRUE,"",IF(VLOOKUP($A169,parlvotes_lh!$A$11:$ZZ$200,186,FALSE)=0,"",VLOOKUP($A169,parlvotes_lh!$A$11:$ZZ$200,186,FALSE)))</f>
        <v/>
      </c>
      <c r="T169" s="177" t="str">
        <f>IF(ISERROR(VLOOKUP($A169,parlvotes_lh!$A$11:$ZZ$200,206,FALSE))=TRUE,"",IF(VLOOKUP($A169,parlvotes_lh!$A$11:$ZZ$200,206,FALSE)=0,"",VLOOKUP($A169,parlvotes_lh!$A$11:$ZZ$200,206,FALSE)))</f>
        <v/>
      </c>
      <c r="U169" s="177" t="str">
        <f>IF(ISERROR(VLOOKUP($A169,parlvotes_lh!$A$11:$ZZ$200,226,FALSE))=TRUE,"",IF(VLOOKUP($A169,parlvotes_lh!$A$11:$ZZ$200,226,FALSE)=0,"",VLOOKUP($A169,parlvotes_lh!$A$11:$ZZ$200,226,FALSE)))</f>
        <v/>
      </c>
      <c r="V169" s="177" t="str">
        <f>IF(ISERROR(VLOOKUP($A169,parlvotes_lh!$A$11:$ZZ$200,246,FALSE))=TRUE,"",IF(VLOOKUP($A169,parlvotes_lh!$A$11:$ZZ$200,246,FALSE)=0,"",VLOOKUP($A169,parlvotes_lh!$A$11:$ZZ$200,246,FALSE)))</f>
        <v/>
      </c>
      <c r="W169" s="177" t="str">
        <f>IF(ISERROR(VLOOKUP($A169,parlvotes_lh!$A$11:$ZZ$200,266,FALSE))=TRUE,"",IF(VLOOKUP($A169,parlvotes_lh!$A$11:$ZZ$200,266,FALSE)=0,"",VLOOKUP($A169,parlvotes_lh!$A$11:$ZZ$200,266,FALSE)))</f>
        <v/>
      </c>
      <c r="X169" s="177" t="str">
        <f>IF(ISERROR(VLOOKUP($A169,parlvotes_lh!$A$11:$ZZ$200,286,FALSE))=TRUE,"",IF(VLOOKUP($A169,parlvotes_lh!$A$11:$ZZ$200,286,FALSE)=0,"",VLOOKUP($A169,parlvotes_lh!$A$11:$ZZ$200,286,FALSE)))</f>
        <v/>
      </c>
      <c r="Y169" s="177" t="str">
        <f>IF(ISERROR(VLOOKUP($A169,parlvotes_lh!$A$11:$ZZ$200,306,FALSE))=TRUE,"",IF(VLOOKUP($A169,parlvotes_lh!$A$11:$ZZ$200,306,FALSE)=0,"",VLOOKUP($A169,parlvotes_lh!$A$11:$ZZ$200,306,FALSE)))</f>
        <v/>
      </c>
      <c r="Z169" s="177" t="str">
        <f>IF(ISERROR(VLOOKUP($A169,parlvotes_lh!$A$11:$ZZ$200,326,FALSE))=TRUE,"",IF(VLOOKUP($A169,parlvotes_lh!$A$11:$ZZ$200,326,FALSE)=0,"",VLOOKUP($A169,parlvotes_lh!$A$11:$ZZ$200,326,FALSE)))</f>
        <v/>
      </c>
      <c r="AA169" s="177" t="str">
        <f>IF(ISERROR(VLOOKUP($A169,parlvotes_lh!$A$11:$ZZ$200,346,FALSE))=TRUE,"",IF(VLOOKUP($A169,parlvotes_lh!$A$11:$ZZ$200,346,FALSE)=0,"",VLOOKUP($A169,parlvotes_lh!$A$11:$ZZ$200,346,FALSE)))</f>
        <v/>
      </c>
      <c r="AB169" s="177" t="str">
        <f>IF(ISERROR(VLOOKUP($A169,parlvotes_lh!$A$11:$ZZ$200,366,FALSE))=TRUE,"",IF(VLOOKUP($A169,parlvotes_lh!$A$11:$ZZ$200,366,FALSE)=0,"",VLOOKUP($A169,parlvotes_lh!$A$11:$ZZ$200,366,FALSE)))</f>
        <v/>
      </c>
      <c r="AC169" s="177" t="str">
        <f>IF(ISERROR(VLOOKUP($A169,parlvotes_lh!$A$11:$ZZ$200,386,FALSE))=TRUE,"",IF(VLOOKUP($A169,parlvotes_lh!$A$11:$ZZ$200,386,FALSE)=0,"",VLOOKUP($A169,parlvotes_lh!$A$11:$ZZ$200,386,FALSE)))</f>
        <v/>
      </c>
    </row>
    <row r="170" spans="1:29" ht="13.5" customHeight="1" x14ac:dyDescent="0.25">
      <c r="A170" s="171"/>
      <c r="B170" s="99" t="str">
        <f>IF(A170="","",MID(info_weblinks!$C$3,32,3))</f>
        <v/>
      </c>
      <c r="C170" s="99" t="str">
        <f>IF(info_parties!G170="","",info_parties!G170)</f>
        <v/>
      </c>
      <c r="D170" s="99" t="str">
        <f>IF(info_parties!K170="","",info_parties!K170)</f>
        <v/>
      </c>
      <c r="E170" s="99" t="str">
        <f>IF(info_parties!H170="","",info_parties!H170)</f>
        <v/>
      </c>
      <c r="F170" s="172" t="str">
        <f t="shared" si="8"/>
        <v/>
      </c>
      <c r="G170" s="173" t="str">
        <f t="shared" si="9"/>
        <v/>
      </c>
      <c r="H170" s="174" t="str">
        <f t="shared" si="10"/>
        <v/>
      </c>
      <c r="I170" s="175" t="str">
        <f t="shared" si="11"/>
        <v/>
      </c>
      <c r="J170" s="176" t="str">
        <f>IF(ISERROR(VLOOKUP($A170,parlvotes_lh!$A$11:$ZZ$200,6,FALSE))=TRUE,"",IF(VLOOKUP($A170,parlvotes_lh!$A$11:$ZZ$200,6,FALSE)=0,"",VLOOKUP($A170,parlvotes_lh!$A$11:$ZZ$200,6,FALSE)))</f>
        <v/>
      </c>
      <c r="K170" s="176" t="str">
        <f>IF(ISERROR(VLOOKUP($A170,parlvotes_lh!$A$11:$ZZ$200,26,FALSE))=TRUE,"",IF(VLOOKUP($A170,parlvotes_lh!$A$11:$ZZ$200,26,FALSE)=0,"",VLOOKUP($A170,parlvotes_lh!$A$11:$ZZ$200,26,FALSE)))</f>
        <v/>
      </c>
      <c r="L170" s="176" t="str">
        <f>IF(ISERROR(VLOOKUP($A170,parlvotes_lh!$A$11:$ZZ$200,46,FALSE))=TRUE,"",IF(VLOOKUP($A170,parlvotes_lh!$A$11:$ZZ$200,46,FALSE)=0,"",VLOOKUP($A170,parlvotes_lh!$A$11:$ZZ$200,46,FALSE)))</f>
        <v/>
      </c>
      <c r="M170" s="176" t="str">
        <f>IF(ISERROR(VLOOKUP($A170,parlvotes_lh!$A$11:$ZZ$200,66,FALSE))=TRUE,"",IF(VLOOKUP($A170,parlvotes_lh!$A$11:$ZZ$200,66,FALSE)=0,"",VLOOKUP($A170,parlvotes_lh!$A$11:$ZZ$200,66,FALSE)))</f>
        <v/>
      </c>
      <c r="N170" s="176" t="str">
        <f>IF(ISERROR(VLOOKUP($A170,parlvotes_lh!$A$11:$ZZ$200,86,FALSE))=TRUE,"",IF(VLOOKUP($A170,parlvotes_lh!$A$11:$ZZ$200,86,FALSE)=0,"",VLOOKUP($A170,parlvotes_lh!$A$11:$ZZ$200,86,FALSE)))</f>
        <v/>
      </c>
      <c r="O170" s="176" t="str">
        <f>IF(ISERROR(VLOOKUP($A170,parlvotes_lh!$A$11:$ZZ$200,106,FALSE))=TRUE,"",IF(VLOOKUP($A170,parlvotes_lh!$A$11:$ZZ$200,106,FALSE)=0,"",VLOOKUP($A170,parlvotes_lh!$A$11:$ZZ$200,106,FALSE)))</f>
        <v/>
      </c>
      <c r="P170" s="176" t="str">
        <f>IF(ISERROR(VLOOKUP($A170,parlvotes_lh!$A$11:$ZZ$200,126,FALSE))=TRUE,"",IF(VLOOKUP($A170,parlvotes_lh!$A$11:$ZZ$200,126,FALSE)=0,"",VLOOKUP($A170,parlvotes_lh!$A$11:$ZZ$200,126,FALSE)))</f>
        <v/>
      </c>
      <c r="Q170" s="177" t="str">
        <f>IF(ISERROR(VLOOKUP($A170,parlvotes_lh!$A$11:$ZZ$200,146,FALSE))=TRUE,"",IF(VLOOKUP($A170,parlvotes_lh!$A$11:$ZZ$200,146,FALSE)=0,"",VLOOKUP($A170,parlvotes_lh!$A$11:$ZZ$200,146,FALSE)))</f>
        <v/>
      </c>
      <c r="R170" s="177" t="str">
        <f>IF(ISERROR(VLOOKUP($A170,parlvotes_lh!$A$11:$ZZ$200,166,FALSE))=TRUE,"",IF(VLOOKUP($A170,parlvotes_lh!$A$11:$ZZ$200,166,FALSE)=0,"",VLOOKUP($A170,parlvotes_lh!$A$11:$ZZ$200,166,FALSE)))</f>
        <v/>
      </c>
      <c r="S170" s="177" t="str">
        <f>IF(ISERROR(VLOOKUP($A170,parlvotes_lh!$A$11:$ZZ$200,186,FALSE))=TRUE,"",IF(VLOOKUP($A170,parlvotes_lh!$A$11:$ZZ$200,186,FALSE)=0,"",VLOOKUP($A170,parlvotes_lh!$A$11:$ZZ$200,186,FALSE)))</f>
        <v/>
      </c>
      <c r="T170" s="177" t="str">
        <f>IF(ISERROR(VLOOKUP($A170,parlvotes_lh!$A$11:$ZZ$200,206,FALSE))=TRUE,"",IF(VLOOKUP($A170,parlvotes_lh!$A$11:$ZZ$200,206,FALSE)=0,"",VLOOKUP($A170,parlvotes_lh!$A$11:$ZZ$200,206,FALSE)))</f>
        <v/>
      </c>
      <c r="U170" s="177" t="str">
        <f>IF(ISERROR(VLOOKUP($A170,parlvotes_lh!$A$11:$ZZ$200,226,FALSE))=TRUE,"",IF(VLOOKUP($A170,parlvotes_lh!$A$11:$ZZ$200,226,FALSE)=0,"",VLOOKUP($A170,parlvotes_lh!$A$11:$ZZ$200,226,FALSE)))</f>
        <v/>
      </c>
      <c r="V170" s="177" t="str">
        <f>IF(ISERROR(VLOOKUP($A170,parlvotes_lh!$A$11:$ZZ$200,246,FALSE))=TRUE,"",IF(VLOOKUP($A170,parlvotes_lh!$A$11:$ZZ$200,246,FALSE)=0,"",VLOOKUP($A170,parlvotes_lh!$A$11:$ZZ$200,246,FALSE)))</f>
        <v/>
      </c>
      <c r="W170" s="177" t="str">
        <f>IF(ISERROR(VLOOKUP($A170,parlvotes_lh!$A$11:$ZZ$200,266,FALSE))=TRUE,"",IF(VLOOKUP($A170,parlvotes_lh!$A$11:$ZZ$200,266,FALSE)=0,"",VLOOKUP($A170,parlvotes_lh!$A$11:$ZZ$200,266,FALSE)))</f>
        <v/>
      </c>
      <c r="X170" s="177" t="str">
        <f>IF(ISERROR(VLOOKUP($A170,parlvotes_lh!$A$11:$ZZ$200,286,FALSE))=TRUE,"",IF(VLOOKUP($A170,parlvotes_lh!$A$11:$ZZ$200,286,FALSE)=0,"",VLOOKUP($A170,parlvotes_lh!$A$11:$ZZ$200,286,FALSE)))</f>
        <v/>
      </c>
      <c r="Y170" s="177" t="str">
        <f>IF(ISERROR(VLOOKUP($A170,parlvotes_lh!$A$11:$ZZ$200,306,FALSE))=TRUE,"",IF(VLOOKUP($A170,parlvotes_lh!$A$11:$ZZ$200,306,FALSE)=0,"",VLOOKUP($A170,parlvotes_lh!$A$11:$ZZ$200,306,FALSE)))</f>
        <v/>
      </c>
      <c r="Z170" s="177" t="str">
        <f>IF(ISERROR(VLOOKUP($A170,parlvotes_lh!$A$11:$ZZ$200,326,FALSE))=TRUE,"",IF(VLOOKUP($A170,parlvotes_lh!$A$11:$ZZ$200,326,FALSE)=0,"",VLOOKUP($A170,parlvotes_lh!$A$11:$ZZ$200,326,FALSE)))</f>
        <v/>
      </c>
      <c r="AA170" s="177" t="str">
        <f>IF(ISERROR(VLOOKUP($A170,parlvotes_lh!$A$11:$ZZ$200,346,FALSE))=TRUE,"",IF(VLOOKUP($A170,parlvotes_lh!$A$11:$ZZ$200,346,FALSE)=0,"",VLOOKUP($A170,parlvotes_lh!$A$11:$ZZ$200,346,FALSE)))</f>
        <v/>
      </c>
      <c r="AB170" s="177" t="str">
        <f>IF(ISERROR(VLOOKUP($A170,parlvotes_lh!$A$11:$ZZ$200,366,FALSE))=TRUE,"",IF(VLOOKUP($A170,parlvotes_lh!$A$11:$ZZ$200,366,FALSE)=0,"",VLOOKUP($A170,parlvotes_lh!$A$11:$ZZ$200,366,FALSE)))</f>
        <v/>
      </c>
      <c r="AC170" s="177" t="str">
        <f>IF(ISERROR(VLOOKUP($A170,parlvotes_lh!$A$11:$ZZ$200,386,FALSE))=TRUE,"",IF(VLOOKUP($A170,parlvotes_lh!$A$11:$ZZ$200,386,FALSE)=0,"",VLOOKUP($A170,parlvotes_lh!$A$11:$ZZ$200,386,FALSE)))</f>
        <v/>
      </c>
    </row>
    <row r="171" spans="1:29" ht="13.5" customHeight="1" x14ac:dyDescent="0.25">
      <c r="A171" s="171"/>
      <c r="B171" s="99" t="str">
        <f>IF(A171="","",MID(info_weblinks!$C$3,32,3))</f>
        <v/>
      </c>
      <c r="C171" s="99" t="str">
        <f>IF(info_parties!G171="","",info_parties!G171)</f>
        <v/>
      </c>
      <c r="D171" s="99" t="str">
        <f>IF(info_parties!K171="","",info_parties!K171)</f>
        <v/>
      </c>
      <c r="E171" s="99" t="str">
        <f>IF(info_parties!H171="","",info_parties!H171)</f>
        <v/>
      </c>
      <c r="F171" s="172" t="str">
        <f t="shared" si="8"/>
        <v/>
      </c>
      <c r="G171" s="173" t="str">
        <f t="shared" si="9"/>
        <v/>
      </c>
      <c r="H171" s="174" t="str">
        <f t="shared" si="10"/>
        <v/>
      </c>
      <c r="I171" s="175" t="str">
        <f t="shared" si="11"/>
        <v/>
      </c>
      <c r="J171" s="176" t="str">
        <f>IF(ISERROR(VLOOKUP($A171,parlvotes_lh!$A$11:$ZZ$200,6,FALSE))=TRUE,"",IF(VLOOKUP($A171,parlvotes_lh!$A$11:$ZZ$200,6,FALSE)=0,"",VLOOKUP($A171,parlvotes_lh!$A$11:$ZZ$200,6,FALSE)))</f>
        <v/>
      </c>
      <c r="K171" s="176" t="str">
        <f>IF(ISERROR(VLOOKUP($A171,parlvotes_lh!$A$11:$ZZ$200,26,FALSE))=TRUE,"",IF(VLOOKUP($A171,parlvotes_lh!$A$11:$ZZ$200,26,FALSE)=0,"",VLOOKUP($A171,parlvotes_lh!$A$11:$ZZ$200,26,FALSE)))</f>
        <v/>
      </c>
      <c r="L171" s="176" t="str">
        <f>IF(ISERROR(VLOOKUP($A171,parlvotes_lh!$A$11:$ZZ$200,46,FALSE))=TRUE,"",IF(VLOOKUP($A171,parlvotes_lh!$A$11:$ZZ$200,46,FALSE)=0,"",VLOOKUP($A171,parlvotes_lh!$A$11:$ZZ$200,46,FALSE)))</f>
        <v/>
      </c>
      <c r="M171" s="176" t="str">
        <f>IF(ISERROR(VLOOKUP($A171,parlvotes_lh!$A$11:$ZZ$200,66,FALSE))=TRUE,"",IF(VLOOKUP($A171,parlvotes_lh!$A$11:$ZZ$200,66,FALSE)=0,"",VLOOKUP($A171,parlvotes_lh!$A$11:$ZZ$200,66,FALSE)))</f>
        <v/>
      </c>
      <c r="N171" s="176" t="str">
        <f>IF(ISERROR(VLOOKUP($A171,parlvotes_lh!$A$11:$ZZ$200,86,FALSE))=TRUE,"",IF(VLOOKUP($A171,parlvotes_lh!$A$11:$ZZ$200,86,FALSE)=0,"",VLOOKUP($A171,parlvotes_lh!$A$11:$ZZ$200,86,FALSE)))</f>
        <v/>
      </c>
      <c r="O171" s="176" t="str">
        <f>IF(ISERROR(VLOOKUP($A171,parlvotes_lh!$A$11:$ZZ$200,106,FALSE))=TRUE,"",IF(VLOOKUP($A171,parlvotes_lh!$A$11:$ZZ$200,106,FALSE)=0,"",VLOOKUP($A171,parlvotes_lh!$A$11:$ZZ$200,106,FALSE)))</f>
        <v/>
      </c>
      <c r="P171" s="176" t="str">
        <f>IF(ISERROR(VLOOKUP($A171,parlvotes_lh!$A$11:$ZZ$200,126,FALSE))=TRUE,"",IF(VLOOKUP($A171,parlvotes_lh!$A$11:$ZZ$200,126,FALSE)=0,"",VLOOKUP($A171,parlvotes_lh!$A$11:$ZZ$200,126,FALSE)))</f>
        <v/>
      </c>
      <c r="Q171" s="177" t="str">
        <f>IF(ISERROR(VLOOKUP($A171,parlvotes_lh!$A$11:$ZZ$200,146,FALSE))=TRUE,"",IF(VLOOKUP($A171,parlvotes_lh!$A$11:$ZZ$200,146,FALSE)=0,"",VLOOKUP($A171,parlvotes_lh!$A$11:$ZZ$200,146,FALSE)))</f>
        <v/>
      </c>
      <c r="R171" s="177" t="str">
        <f>IF(ISERROR(VLOOKUP($A171,parlvotes_lh!$A$11:$ZZ$200,166,FALSE))=TRUE,"",IF(VLOOKUP($A171,parlvotes_lh!$A$11:$ZZ$200,166,FALSE)=0,"",VLOOKUP($A171,parlvotes_lh!$A$11:$ZZ$200,166,FALSE)))</f>
        <v/>
      </c>
      <c r="S171" s="177" t="str">
        <f>IF(ISERROR(VLOOKUP($A171,parlvotes_lh!$A$11:$ZZ$200,186,FALSE))=TRUE,"",IF(VLOOKUP($A171,parlvotes_lh!$A$11:$ZZ$200,186,FALSE)=0,"",VLOOKUP($A171,parlvotes_lh!$A$11:$ZZ$200,186,FALSE)))</f>
        <v/>
      </c>
      <c r="T171" s="177" t="str">
        <f>IF(ISERROR(VLOOKUP($A171,parlvotes_lh!$A$11:$ZZ$200,206,FALSE))=TRUE,"",IF(VLOOKUP($A171,parlvotes_lh!$A$11:$ZZ$200,206,FALSE)=0,"",VLOOKUP($A171,parlvotes_lh!$A$11:$ZZ$200,206,FALSE)))</f>
        <v/>
      </c>
      <c r="U171" s="177" t="str">
        <f>IF(ISERROR(VLOOKUP($A171,parlvotes_lh!$A$11:$ZZ$200,226,FALSE))=TRUE,"",IF(VLOOKUP($A171,parlvotes_lh!$A$11:$ZZ$200,226,FALSE)=0,"",VLOOKUP($A171,parlvotes_lh!$A$11:$ZZ$200,226,FALSE)))</f>
        <v/>
      </c>
      <c r="V171" s="177" t="str">
        <f>IF(ISERROR(VLOOKUP($A171,parlvotes_lh!$A$11:$ZZ$200,246,FALSE))=TRUE,"",IF(VLOOKUP($A171,parlvotes_lh!$A$11:$ZZ$200,246,FALSE)=0,"",VLOOKUP($A171,parlvotes_lh!$A$11:$ZZ$200,246,FALSE)))</f>
        <v/>
      </c>
      <c r="W171" s="177" t="str">
        <f>IF(ISERROR(VLOOKUP($A171,parlvotes_lh!$A$11:$ZZ$200,266,FALSE))=TRUE,"",IF(VLOOKUP($A171,parlvotes_lh!$A$11:$ZZ$200,266,FALSE)=0,"",VLOOKUP($A171,parlvotes_lh!$A$11:$ZZ$200,266,FALSE)))</f>
        <v/>
      </c>
      <c r="X171" s="177" t="str">
        <f>IF(ISERROR(VLOOKUP($A171,parlvotes_lh!$A$11:$ZZ$200,286,FALSE))=TRUE,"",IF(VLOOKUP($A171,parlvotes_lh!$A$11:$ZZ$200,286,FALSE)=0,"",VLOOKUP($A171,parlvotes_lh!$A$11:$ZZ$200,286,FALSE)))</f>
        <v/>
      </c>
      <c r="Y171" s="177" t="str">
        <f>IF(ISERROR(VLOOKUP($A171,parlvotes_lh!$A$11:$ZZ$200,306,FALSE))=TRUE,"",IF(VLOOKUP($A171,parlvotes_lh!$A$11:$ZZ$200,306,FALSE)=0,"",VLOOKUP($A171,parlvotes_lh!$A$11:$ZZ$200,306,FALSE)))</f>
        <v/>
      </c>
      <c r="Z171" s="177" t="str">
        <f>IF(ISERROR(VLOOKUP($A171,parlvotes_lh!$A$11:$ZZ$200,326,FALSE))=TRUE,"",IF(VLOOKUP($A171,parlvotes_lh!$A$11:$ZZ$200,326,FALSE)=0,"",VLOOKUP($A171,parlvotes_lh!$A$11:$ZZ$200,326,FALSE)))</f>
        <v/>
      </c>
      <c r="AA171" s="177" t="str">
        <f>IF(ISERROR(VLOOKUP($A171,parlvotes_lh!$A$11:$ZZ$200,346,FALSE))=TRUE,"",IF(VLOOKUP($A171,parlvotes_lh!$A$11:$ZZ$200,346,FALSE)=0,"",VLOOKUP($A171,parlvotes_lh!$A$11:$ZZ$200,346,FALSE)))</f>
        <v/>
      </c>
      <c r="AB171" s="177" t="str">
        <f>IF(ISERROR(VLOOKUP($A171,parlvotes_lh!$A$11:$ZZ$200,366,FALSE))=TRUE,"",IF(VLOOKUP($A171,parlvotes_lh!$A$11:$ZZ$200,366,FALSE)=0,"",VLOOKUP($A171,parlvotes_lh!$A$11:$ZZ$200,366,FALSE)))</f>
        <v/>
      </c>
      <c r="AC171" s="177" t="str">
        <f>IF(ISERROR(VLOOKUP($A171,parlvotes_lh!$A$11:$ZZ$200,386,FALSE))=TRUE,"",IF(VLOOKUP($A171,parlvotes_lh!$A$11:$ZZ$200,386,FALSE)=0,"",VLOOKUP($A171,parlvotes_lh!$A$11:$ZZ$200,386,FALSE)))</f>
        <v/>
      </c>
    </row>
    <row r="172" spans="1:29" ht="13.5" customHeight="1" x14ac:dyDescent="0.25">
      <c r="A172" s="171"/>
      <c r="B172" s="99" t="str">
        <f>IF(A172="","",MID(info_weblinks!$C$3,32,3))</f>
        <v/>
      </c>
      <c r="C172" s="99" t="str">
        <f>IF(info_parties!G172="","",info_parties!G172)</f>
        <v/>
      </c>
      <c r="D172" s="99" t="str">
        <f>IF(info_parties!K172="","",info_parties!K172)</f>
        <v/>
      </c>
      <c r="E172" s="99" t="str">
        <f>IF(info_parties!H172="","",info_parties!H172)</f>
        <v/>
      </c>
      <c r="F172" s="172" t="str">
        <f t="shared" si="8"/>
        <v/>
      </c>
      <c r="G172" s="173" t="str">
        <f t="shared" si="9"/>
        <v/>
      </c>
      <c r="H172" s="174" t="str">
        <f t="shared" si="10"/>
        <v/>
      </c>
      <c r="I172" s="175" t="str">
        <f t="shared" si="11"/>
        <v/>
      </c>
      <c r="J172" s="176" t="str">
        <f>IF(ISERROR(VLOOKUP($A172,parlvotes_lh!$A$11:$ZZ$200,6,FALSE))=TRUE,"",IF(VLOOKUP($A172,parlvotes_lh!$A$11:$ZZ$200,6,FALSE)=0,"",VLOOKUP($A172,parlvotes_lh!$A$11:$ZZ$200,6,FALSE)))</f>
        <v/>
      </c>
      <c r="K172" s="176" t="str">
        <f>IF(ISERROR(VLOOKUP($A172,parlvotes_lh!$A$11:$ZZ$200,26,FALSE))=TRUE,"",IF(VLOOKUP($A172,parlvotes_lh!$A$11:$ZZ$200,26,FALSE)=0,"",VLOOKUP($A172,parlvotes_lh!$A$11:$ZZ$200,26,FALSE)))</f>
        <v/>
      </c>
      <c r="L172" s="176" t="str">
        <f>IF(ISERROR(VLOOKUP($A172,parlvotes_lh!$A$11:$ZZ$200,46,FALSE))=TRUE,"",IF(VLOOKUP($A172,parlvotes_lh!$A$11:$ZZ$200,46,FALSE)=0,"",VLOOKUP($A172,parlvotes_lh!$A$11:$ZZ$200,46,FALSE)))</f>
        <v/>
      </c>
      <c r="M172" s="176" t="str">
        <f>IF(ISERROR(VLOOKUP($A172,parlvotes_lh!$A$11:$ZZ$200,66,FALSE))=TRUE,"",IF(VLOOKUP($A172,parlvotes_lh!$A$11:$ZZ$200,66,FALSE)=0,"",VLOOKUP($A172,parlvotes_lh!$A$11:$ZZ$200,66,FALSE)))</f>
        <v/>
      </c>
      <c r="N172" s="176" t="str">
        <f>IF(ISERROR(VLOOKUP($A172,parlvotes_lh!$A$11:$ZZ$200,86,FALSE))=TRUE,"",IF(VLOOKUP($A172,parlvotes_lh!$A$11:$ZZ$200,86,FALSE)=0,"",VLOOKUP($A172,parlvotes_lh!$A$11:$ZZ$200,86,FALSE)))</f>
        <v/>
      </c>
      <c r="O172" s="176" t="str">
        <f>IF(ISERROR(VLOOKUP($A172,parlvotes_lh!$A$11:$ZZ$200,106,FALSE))=TRUE,"",IF(VLOOKUP($A172,parlvotes_lh!$A$11:$ZZ$200,106,FALSE)=0,"",VLOOKUP($A172,parlvotes_lh!$A$11:$ZZ$200,106,FALSE)))</f>
        <v/>
      </c>
      <c r="P172" s="176" t="str">
        <f>IF(ISERROR(VLOOKUP($A172,parlvotes_lh!$A$11:$ZZ$200,126,FALSE))=TRUE,"",IF(VLOOKUP($A172,parlvotes_lh!$A$11:$ZZ$200,126,FALSE)=0,"",VLOOKUP($A172,parlvotes_lh!$A$11:$ZZ$200,126,FALSE)))</f>
        <v/>
      </c>
      <c r="Q172" s="177" t="str">
        <f>IF(ISERROR(VLOOKUP($A172,parlvotes_lh!$A$11:$ZZ$200,146,FALSE))=TRUE,"",IF(VLOOKUP($A172,parlvotes_lh!$A$11:$ZZ$200,146,FALSE)=0,"",VLOOKUP($A172,parlvotes_lh!$A$11:$ZZ$200,146,FALSE)))</f>
        <v/>
      </c>
      <c r="R172" s="177" t="str">
        <f>IF(ISERROR(VLOOKUP($A172,parlvotes_lh!$A$11:$ZZ$200,166,FALSE))=TRUE,"",IF(VLOOKUP($A172,parlvotes_lh!$A$11:$ZZ$200,166,FALSE)=0,"",VLOOKUP($A172,parlvotes_lh!$A$11:$ZZ$200,166,FALSE)))</f>
        <v/>
      </c>
      <c r="S172" s="177" t="str">
        <f>IF(ISERROR(VLOOKUP($A172,parlvotes_lh!$A$11:$ZZ$200,186,FALSE))=TRUE,"",IF(VLOOKUP($A172,parlvotes_lh!$A$11:$ZZ$200,186,FALSE)=0,"",VLOOKUP($A172,parlvotes_lh!$A$11:$ZZ$200,186,FALSE)))</f>
        <v/>
      </c>
      <c r="T172" s="177" t="str">
        <f>IF(ISERROR(VLOOKUP($A172,parlvotes_lh!$A$11:$ZZ$200,206,FALSE))=TRUE,"",IF(VLOOKUP($A172,parlvotes_lh!$A$11:$ZZ$200,206,FALSE)=0,"",VLOOKUP($A172,parlvotes_lh!$A$11:$ZZ$200,206,FALSE)))</f>
        <v/>
      </c>
      <c r="U172" s="177" t="str">
        <f>IF(ISERROR(VLOOKUP($A172,parlvotes_lh!$A$11:$ZZ$200,226,FALSE))=TRUE,"",IF(VLOOKUP($A172,parlvotes_lh!$A$11:$ZZ$200,226,FALSE)=0,"",VLOOKUP($A172,parlvotes_lh!$A$11:$ZZ$200,226,FALSE)))</f>
        <v/>
      </c>
      <c r="V172" s="177" t="str">
        <f>IF(ISERROR(VLOOKUP($A172,parlvotes_lh!$A$11:$ZZ$200,246,FALSE))=TRUE,"",IF(VLOOKUP($A172,parlvotes_lh!$A$11:$ZZ$200,246,FALSE)=0,"",VLOOKUP($A172,parlvotes_lh!$A$11:$ZZ$200,246,FALSE)))</f>
        <v/>
      </c>
      <c r="W172" s="177" t="str">
        <f>IF(ISERROR(VLOOKUP($A172,parlvotes_lh!$A$11:$ZZ$200,266,FALSE))=TRUE,"",IF(VLOOKUP($A172,parlvotes_lh!$A$11:$ZZ$200,266,FALSE)=0,"",VLOOKUP($A172,parlvotes_lh!$A$11:$ZZ$200,266,FALSE)))</f>
        <v/>
      </c>
      <c r="X172" s="177" t="str">
        <f>IF(ISERROR(VLOOKUP($A172,parlvotes_lh!$A$11:$ZZ$200,286,FALSE))=TRUE,"",IF(VLOOKUP($A172,parlvotes_lh!$A$11:$ZZ$200,286,FALSE)=0,"",VLOOKUP($A172,parlvotes_lh!$A$11:$ZZ$200,286,FALSE)))</f>
        <v/>
      </c>
      <c r="Y172" s="177" t="str">
        <f>IF(ISERROR(VLOOKUP($A172,parlvotes_lh!$A$11:$ZZ$200,306,FALSE))=TRUE,"",IF(VLOOKUP($A172,parlvotes_lh!$A$11:$ZZ$200,306,FALSE)=0,"",VLOOKUP($A172,parlvotes_lh!$A$11:$ZZ$200,306,FALSE)))</f>
        <v/>
      </c>
      <c r="Z172" s="177" t="str">
        <f>IF(ISERROR(VLOOKUP($A172,parlvotes_lh!$A$11:$ZZ$200,326,FALSE))=TRUE,"",IF(VLOOKUP($A172,parlvotes_lh!$A$11:$ZZ$200,326,FALSE)=0,"",VLOOKUP($A172,parlvotes_lh!$A$11:$ZZ$200,326,FALSE)))</f>
        <v/>
      </c>
      <c r="AA172" s="177" t="str">
        <f>IF(ISERROR(VLOOKUP($A172,parlvotes_lh!$A$11:$ZZ$200,346,FALSE))=TRUE,"",IF(VLOOKUP($A172,parlvotes_lh!$A$11:$ZZ$200,346,FALSE)=0,"",VLOOKUP($A172,parlvotes_lh!$A$11:$ZZ$200,346,FALSE)))</f>
        <v/>
      </c>
      <c r="AB172" s="177" t="str">
        <f>IF(ISERROR(VLOOKUP($A172,parlvotes_lh!$A$11:$ZZ$200,366,FALSE))=TRUE,"",IF(VLOOKUP($A172,parlvotes_lh!$A$11:$ZZ$200,366,FALSE)=0,"",VLOOKUP($A172,parlvotes_lh!$A$11:$ZZ$200,366,FALSE)))</f>
        <v/>
      </c>
      <c r="AC172" s="177" t="str">
        <f>IF(ISERROR(VLOOKUP($A172,parlvotes_lh!$A$11:$ZZ$200,386,FALSE))=TRUE,"",IF(VLOOKUP($A172,parlvotes_lh!$A$11:$ZZ$200,386,FALSE)=0,"",VLOOKUP($A172,parlvotes_lh!$A$11:$ZZ$200,386,FALSE)))</f>
        <v/>
      </c>
    </row>
    <row r="173" spans="1:29" ht="13.5" customHeight="1" x14ac:dyDescent="0.25">
      <c r="A173" s="171"/>
      <c r="B173" s="99" t="str">
        <f>IF(A173="","",MID(info_weblinks!$C$3,32,3))</f>
        <v/>
      </c>
      <c r="C173" s="99" t="str">
        <f>IF(info_parties!G173="","",info_parties!G173)</f>
        <v/>
      </c>
      <c r="D173" s="99" t="str">
        <f>IF(info_parties!K173="","",info_parties!K173)</f>
        <v/>
      </c>
      <c r="E173" s="99" t="str">
        <f>IF(info_parties!H173="","",info_parties!H173)</f>
        <v/>
      </c>
      <c r="F173" s="172" t="str">
        <f t="shared" si="8"/>
        <v/>
      </c>
      <c r="G173" s="173" t="str">
        <f t="shared" si="9"/>
        <v/>
      </c>
      <c r="H173" s="174" t="str">
        <f t="shared" si="10"/>
        <v/>
      </c>
      <c r="I173" s="175" t="str">
        <f t="shared" si="11"/>
        <v/>
      </c>
      <c r="J173" s="176" t="str">
        <f>IF(ISERROR(VLOOKUP($A173,parlvotes_lh!$A$11:$ZZ$200,6,FALSE))=TRUE,"",IF(VLOOKUP($A173,parlvotes_lh!$A$11:$ZZ$200,6,FALSE)=0,"",VLOOKUP($A173,parlvotes_lh!$A$11:$ZZ$200,6,FALSE)))</f>
        <v/>
      </c>
      <c r="K173" s="176" t="str">
        <f>IF(ISERROR(VLOOKUP($A173,parlvotes_lh!$A$11:$ZZ$200,26,FALSE))=TRUE,"",IF(VLOOKUP($A173,parlvotes_lh!$A$11:$ZZ$200,26,FALSE)=0,"",VLOOKUP($A173,parlvotes_lh!$A$11:$ZZ$200,26,FALSE)))</f>
        <v/>
      </c>
      <c r="L173" s="176" t="str">
        <f>IF(ISERROR(VLOOKUP($A173,parlvotes_lh!$A$11:$ZZ$200,46,FALSE))=TRUE,"",IF(VLOOKUP($A173,parlvotes_lh!$A$11:$ZZ$200,46,FALSE)=0,"",VLOOKUP($A173,parlvotes_lh!$A$11:$ZZ$200,46,FALSE)))</f>
        <v/>
      </c>
      <c r="M173" s="176" t="str">
        <f>IF(ISERROR(VLOOKUP($A173,parlvotes_lh!$A$11:$ZZ$200,66,FALSE))=TRUE,"",IF(VLOOKUP($A173,parlvotes_lh!$A$11:$ZZ$200,66,FALSE)=0,"",VLOOKUP($A173,parlvotes_lh!$A$11:$ZZ$200,66,FALSE)))</f>
        <v/>
      </c>
      <c r="N173" s="176" t="str">
        <f>IF(ISERROR(VLOOKUP($A173,parlvotes_lh!$A$11:$ZZ$200,86,FALSE))=TRUE,"",IF(VLOOKUP($A173,parlvotes_lh!$A$11:$ZZ$200,86,FALSE)=0,"",VLOOKUP($A173,parlvotes_lh!$A$11:$ZZ$200,86,FALSE)))</f>
        <v/>
      </c>
      <c r="O173" s="176" t="str">
        <f>IF(ISERROR(VLOOKUP($A173,parlvotes_lh!$A$11:$ZZ$200,106,FALSE))=TRUE,"",IF(VLOOKUP($A173,parlvotes_lh!$A$11:$ZZ$200,106,FALSE)=0,"",VLOOKUP($A173,parlvotes_lh!$A$11:$ZZ$200,106,FALSE)))</f>
        <v/>
      </c>
      <c r="P173" s="176" t="str">
        <f>IF(ISERROR(VLOOKUP($A173,parlvotes_lh!$A$11:$ZZ$200,126,FALSE))=TRUE,"",IF(VLOOKUP($A173,parlvotes_lh!$A$11:$ZZ$200,126,FALSE)=0,"",VLOOKUP($A173,parlvotes_lh!$A$11:$ZZ$200,126,FALSE)))</f>
        <v/>
      </c>
      <c r="Q173" s="177" t="str">
        <f>IF(ISERROR(VLOOKUP($A173,parlvotes_lh!$A$11:$ZZ$200,146,FALSE))=TRUE,"",IF(VLOOKUP($A173,parlvotes_lh!$A$11:$ZZ$200,146,FALSE)=0,"",VLOOKUP($A173,parlvotes_lh!$A$11:$ZZ$200,146,FALSE)))</f>
        <v/>
      </c>
      <c r="R173" s="177" t="str">
        <f>IF(ISERROR(VLOOKUP($A173,parlvotes_lh!$A$11:$ZZ$200,166,FALSE))=TRUE,"",IF(VLOOKUP($A173,parlvotes_lh!$A$11:$ZZ$200,166,FALSE)=0,"",VLOOKUP($A173,parlvotes_lh!$A$11:$ZZ$200,166,FALSE)))</f>
        <v/>
      </c>
      <c r="S173" s="177" t="str">
        <f>IF(ISERROR(VLOOKUP($A173,parlvotes_lh!$A$11:$ZZ$200,186,FALSE))=TRUE,"",IF(VLOOKUP($A173,parlvotes_lh!$A$11:$ZZ$200,186,FALSE)=0,"",VLOOKUP($A173,parlvotes_lh!$A$11:$ZZ$200,186,FALSE)))</f>
        <v/>
      </c>
      <c r="T173" s="177" t="str">
        <f>IF(ISERROR(VLOOKUP($A173,parlvotes_lh!$A$11:$ZZ$200,206,FALSE))=TRUE,"",IF(VLOOKUP($A173,parlvotes_lh!$A$11:$ZZ$200,206,FALSE)=0,"",VLOOKUP($A173,parlvotes_lh!$A$11:$ZZ$200,206,FALSE)))</f>
        <v/>
      </c>
      <c r="U173" s="177" t="str">
        <f>IF(ISERROR(VLOOKUP($A173,parlvotes_lh!$A$11:$ZZ$200,226,FALSE))=TRUE,"",IF(VLOOKUP($A173,parlvotes_lh!$A$11:$ZZ$200,226,FALSE)=0,"",VLOOKUP($A173,parlvotes_lh!$A$11:$ZZ$200,226,FALSE)))</f>
        <v/>
      </c>
      <c r="V173" s="177" t="str">
        <f>IF(ISERROR(VLOOKUP($A173,parlvotes_lh!$A$11:$ZZ$200,246,FALSE))=TRUE,"",IF(VLOOKUP($A173,parlvotes_lh!$A$11:$ZZ$200,246,FALSE)=0,"",VLOOKUP($A173,parlvotes_lh!$A$11:$ZZ$200,246,FALSE)))</f>
        <v/>
      </c>
      <c r="W173" s="177" t="str">
        <f>IF(ISERROR(VLOOKUP($A173,parlvotes_lh!$A$11:$ZZ$200,266,FALSE))=TRUE,"",IF(VLOOKUP($A173,parlvotes_lh!$A$11:$ZZ$200,266,FALSE)=0,"",VLOOKUP($A173,parlvotes_lh!$A$11:$ZZ$200,266,FALSE)))</f>
        <v/>
      </c>
      <c r="X173" s="177" t="str">
        <f>IF(ISERROR(VLOOKUP($A173,parlvotes_lh!$A$11:$ZZ$200,286,FALSE))=TRUE,"",IF(VLOOKUP($A173,parlvotes_lh!$A$11:$ZZ$200,286,FALSE)=0,"",VLOOKUP($A173,parlvotes_lh!$A$11:$ZZ$200,286,FALSE)))</f>
        <v/>
      </c>
      <c r="Y173" s="177" t="str">
        <f>IF(ISERROR(VLOOKUP($A173,parlvotes_lh!$A$11:$ZZ$200,306,FALSE))=TRUE,"",IF(VLOOKUP($A173,parlvotes_lh!$A$11:$ZZ$200,306,FALSE)=0,"",VLOOKUP($A173,parlvotes_lh!$A$11:$ZZ$200,306,FALSE)))</f>
        <v/>
      </c>
      <c r="Z173" s="177" t="str">
        <f>IF(ISERROR(VLOOKUP($A173,parlvotes_lh!$A$11:$ZZ$200,326,FALSE))=TRUE,"",IF(VLOOKUP($A173,parlvotes_lh!$A$11:$ZZ$200,326,FALSE)=0,"",VLOOKUP($A173,parlvotes_lh!$A$11:$ZZ$200,326,FALSE)))</f>
        <v/>
      </c>
      <c r="AA173" s="177" t="str">
        <f>IF(ISERROR(VLOOKUP($A173,parlvotes_lh!$A$11:$ZZ$200,346,FALSE))=TRUE,"",IF(VLOOKUP($A173,parlvotes_lh!$A$11:$ZZ$200,346,FALSE)=0,"",VLOOKUP($A173,parlvotes_lh!$A$11:$ZZ$200,346,FALSE)))</f>
        <v/>
      </c>
      <c r="AB173" s="177" t="str">
        <f>IF(ISERROR(VLOOKUP($A173,parlvotes_lh!$A$11:$ZZ$200,366,FALSE))=TRUE,"",IF(VLOOKUP($A173,parlvotes_lh!$A$11:$ZZ$200,366,FALSE)=0,"",VLOOKUP($A173,parlvotes_lh!$A$11:$ZZ$200,366,FALSE)))</f>
        <v/>
      </c>
      <c r="AC173" s="177" t="str">
        <f>IF(ISERROR(VLOOKUP($A173,parlvotes_lh!$A$11:$ZZ$200,386,FALSE))=TRUE,"",IF(VLOOKUP($A173,parlvotes_lh!$A$11:$ZZ$200,386,FALSE)=0,"",VLOOKUP($A173,parlvotes_lh!$A$11:$ZZ$200,386,FALSE)))</f>
        <v/>
      </c>
    </row>
    <row r="174" spans="1:29" ht="13.5" customHeight="1" x14ac:dyDescent="0.25">
      <c r="A174" s="171"/>
      <c r="B174" s="99" t="str">
        <f>IF(A174="","",MID(info_weblinks!$C$3,32,3))</f>
        <v/>
      </c>
      <c r="C174" s="99" t="str">
        <f>IF(info_parties!G174="","",info_parties!G174)</f>
        <v/>
      </c>
      <c r="D174" s="99" t="str">
        <f>IF(info_parties!K174="","",info_parties!K174)</f>
        <v/>
      </c>
      <c r="E174" s="99" t="str">
        <f>IF(info_parties!H174="","",info_parties!H174)</f>
        <v/>
      </c>
      <c r="F174" s="172" t="str">
        <f t="shared" si="8"/>
        <v/>
      </c>
      <c r="G174" s="173" t="str">
        <f t="shared" si="9"/>
        <v/>
      </c>
      <c r="H174" s="174" t="str">
        <f t="shared" si="10"/>
        <v/>
      </c>
      <c r="I174" s="175" t="str">
        <f t="shared" si="11"/>
        <v/>
      </c>
      <c r="J174" s="176" t="str">
        <f>IF(ISERROR(VLOOKUP($A174,parlvotes_lh!$A$11:$ZZ$200,6,FALSE))=TRUE,"",IF(VLOOKUP($A174,parlvotes_lh!$A$11:$ZZ$200,6,FALSE)=0,"",VLOOKUP($A174,parlvotes_lh!$A$11:$ZZ$200,6,FALSE)))</f>
        <v/>
      </c>
      <c r="K174" s="176" t="str">
        <f>IF(ISERROR(VLOOKUP($A174,parlvotes_lh!$A$11:$ZZ$200,26,FALSE))=TRUE,"",IF(VLOOKUP($A174,parlvotes_lh!$A$11:$ZZ$200,26,FALSE)=0,"",VLOOKUP($A174,parlvotes_lh!$A$11:$ZZ$200,26,FALSE)))</f>
        <v/>
      </c>
      <c r="L174" s="176" t="str">
        <f>IF(ISERROR(VLOOKUP($A174,parlvotes_lh!$A$11:$ZZ$200,46,FALSE))=TRUE,"",IF(VLOOKUP($A174,parlvotes_lh!$A$11:$ZZ$200,46,FALSE)=0,"",VLOOKUP($A174,parlvotes_lh!$A$11:$ZZ$200,46,FALSE)))</f>
        <v/>
      </c>
      <c r="M174" s="176" t="str">
        <f>IF(ISERROR(VLOOKUP($A174,parlvotes_lh!$A$11:$ZZ$200,66,FALSE))=TRUE,"",IF(VLOOKUP($A174,parlvotes_lh!$A$11:$ZZ$200,66,FALSE)=0,"",VLOOKUP($A174,parlvotes_lh!$A$11:$ZZ$200,66,FALSE)))</f>
        <v/>
      </c>
      <c r="N174" s="176" t="str">
        <f>IF(ISERROR(VLOOKUP($A174,parlvotes_lh!$A$11:$ZZ$200,86,FALSE))=TRUE,"",IF(VLOOKUP($A174,parlvotes_lh!$A$11:$ZZ$200,86,FALSE)=0,"",VLOOKUP($A174,parlvotes_lh!$A$11:$ZZ$200,86,FALSE)))</f>
        <v/>
      </c>
      <c r="O174" s="176" t="str">
        <f>IF(ISERROR(VLOOKUP($A174,parlvotes_lh!$A$11:$ZZ$200,106,FALSE))=TRUE,"",IF(VLOOKUP($A174,parlvotes_lh!$A$11:$ZZ$200,106,FALSE)=0,"",VLOOKUP($A174,parlvotes_lh!$A$11:$ZZ$200,106,FALSE)))</f>
        <v/>
      </c>
      <c r="P174" s="176" t="str">
        <f>IF(ISERROR(VLOOKUP($A174,parlvotes_lh!$A$11:$ZZ$200,126,FALSE))=TRUE,"",IF(VLOOKUP($A174,parlvotes_lh!$A$11:$ZZ$200,126,FALSE)=0,"",VLOOKUP($A174,parlvotes_lh!$A$11:$ZZ$200,126,FALSE)))</f>
        <v/>
      </c>
      <c r="Q174" s="177" t="str">
        <f>IF(ISERROR(VLOOKUP($A174,parlvotes_lh!$A$11:$ZZ$200,146,FALSE))=TRUE,"",IF(VLOOKUP($A174,parlvotes_lh!$A$11:$ZZ$200,146,FALSE)=0,"",VLOOKUP($A174,parlvotes_lh!$A$11:$ZZ$200,146,FALSE)))</f>
        <v/>
      </c>
      <c r="R174" s="177" t="str">
        <f>IF(ISERROR(VLOOKUP($A174,parlvotes_lh!$A$11:$ZZ$200,166,FALSE))=TRUE,"",IF(VLOOKUP($A174,parlvotes_lh!$A$11:$ZZ$200,166,FALSE)=0,"",VLOOKUP($A174,parlvotes_lh!$A$11:$ZZ$200,166,FALSE)))</f>
        <v/>
      </c>
      <c r="S174" s="177" t="str">
        <f>IF(ISERROR(VLOOKUP($A174,parlvotes_lh!$A$11:$ZZ$200,186,FALSE))=TRUE,"",IF(VLOOKUP($A174,parlvotes_lh!$A$11:$ZZ$200,186,FALSE)=0,"",VLOOKUP($A174,parlvotes_lh!$A$11:$ZZ$200,186,FALSE)))</f>
        <v/>
      </c>
      <c r="T174" s="177" t="str">
        <f>IF(ISERROR(VLOOKUP($A174,parlvotes_lh!$A$11:$ZZ$200,206,FALSE))=TRUE,"",IF(VLOOKUP($A174,parlvotes_lh!$A$11:$ZZ$200,206,FALSE)=0,"",VLOOKUP($A174,parlvotes_lh!$A$11:$ZZ$200,206,FALSE)))</f>
        <v/>
      </c>
      <c r="U174" s="177" t="str">
        <f>IF(ISERROR(VLOOKUP($A174,parlvotes_lh!$A$11:$ZZ$200,226,FALSE))=TRUE,"",IF(VLOOKUP($A174,parlvotes_lh!$A$11:$ZZ$200,226,FALSE)=0,"",VLOOKUP($A174,parlvotes_lh!$A$11:$ZZ$200,226,FALSE)))</f>
        <v/>
      </c>
      <c r="V174" s="177" t="str">
        <f>IF(ISERROR(VLOOKUP($A174,parlvotes_lh!$A$11:$ZZ$200,246,FALSE))=TRUE,"",IF(VLOOKUP($A174,parlvotes_lh!$A$11:$ZZ$200,246,FALSE)=0,"",VLOOKUP($A174,parlvotes_lh!$A$11:$ZZ$200,246,FALSE)))</f>
        <v/>
      </c>
      <c r="W174" s="177" t="str">
        <f>IF(ISERROR(VLOOKUP($A174,parlvotes_lh!$A$11:$ZZ$200,266,FALSE))=TRUE,"",IF(VLOOKUP($A174,parlvotes_lh!$A$11:$ZZ$200,266,FALSE)=0,"",VLOOKUP($A174,parlvotes_lh!$A$11:$ZZ$200,266,FALSE)))</f>
        <v/>
      </c>
      <c r="X174" s="177" t="str">
        <f>IF(ISERROR(VLOOKUP($A174,parlvotes_lh!$A$11:$ZZ$200,286,FALSE))=TRUE,"",IF(VLOOKUP($A174,parlvotes_lh!$A$11:$ZZ$200,286,FALSE)=0,"",VLOOKUP($A174,parlvotes_lh!$A$11:$ZZ$200,286,FALSE)))</f>
        <v/>
      </c>
      <c r="Y174" s="177" t="str">
        <f>IF(ISERROR(VLOOKUP($A174,parlvotes_lh!$A$11:$ZZ$200,306,FALSE))=TRUE,"",IF(VLOOKUP($A174,parlvotes_lh!$A$11:$ZZ$200,306,FALSE)=0,"",VLOOKUP($A174,parlvotes_lh!$A$11:$ZZ$200,306,FALSE)))</f>
        <v/>
      </c>
      <c r="Z174" s="177" t="str">
        <f>IF(ISERROR(VLOOKUP($A174,parlvotes_lh!$A$11:$ZZ$200,326,FALSE))=TRUE,"",IF(VLOOKUP($A174,parlvotes_lh!$A$11:$ZZ$200,326,FALSE)=0,"",VLOOKUP($A174,parlvotes_lh!$A$11:$ZZ$200,326,FALSE)))</f>
        <v/>
      </c>
      <c r="AA174" s="177" t="str">
        <f>IF(ISERROR(VLOOKUP($A174,parlvotes_lh!$A$11:$ZZ$200,346,FALSE))=TRUE,"",IF(VLOOKUP($A174,parlvotes_lh!$A$11:$ZZ$200,346,FALSE)=0,"",VLOOKUP($A174,parlvotes_lh!$A$11:$ZZ$200,346,FALSE)))</f>
        <v/>
      </c>
      <c r="AB174" s="177" t="str">
        <f>IF(ISERROR(VLOOKUP($A174,parlvotes_lh!$A$11:$ZZ$200,366,FALSE))=TRUE,"",IF(VLOOKUP($A174,parlvotes_lh!$A$11:$ZZ$200,366,FALSE)=0,"",VLOOKUP($A174,parlvotes_lh!$A$11:$ZZ$200,366,FALSE)))</f>
        <v/>
      </c>
      <c r="AC174" s="177" t="str">
        <f>IF(ISERROR(VLOOKUP($A174,parlvotes_lh!$A$11:$ZZ$200,386,FALSE))=TRUE,"",IF(VLOOKUP($A174,parlvotes_lh!$A$11:$ZZ$200,386,FALSE)=0,"",VLOOKUP($A174,parlvotes_lh!$A$11:$ZZ$200,386,FALSE)))</f>
        <v/>
      </c>
    </row>
    <row r="175" spans="1:29" ht="13.5" customHeight="1" x14ac:dyDescent="0.25">
      <c r="A175" s="171"/>
      <c r="B175" s="99" t="str">
        <f>IF(A175="","",MID(info_weblinks!$C$3,32,3))</f>
        <v/>
      </c>
      <c r="C175" s="99" t="str">
        <f>IF(info_parties!G175="","",info_parties!G175)</f>
        <v/>
      </c>
      <c r="D175" s="99" t="str">
        <f>IF(info_parties!K175="","",info_parties!K175)</f>
        <v/>
      </c>
      <c r="E175" s="99" t="str">
        <f>IF(info_parties!H175="","",info_parties!H175)</f>
        <v/>
      </c>
      <c r="F175" s="172" t="str">
        <f t="shared" si="8"/>
        <v/>
      </c>
      <c r="G175" s="173" t="str">
        <f t="shared" si="9"/>
        <v/>
      </c>
      <c r="H175" s="174" t="str">
        <f t="shared" si="10"/>
        <v/>
      </c>
      <c r="I175" s="175" t="str">
        <f t="shared" si="11"/>
        <v/>
      </c>
      <c r="J175" s="176" t="str">
        <f>IF(ISERROR(VLOOKUP($A175,parlvotes_lh!$A$11:$ZZ$200,6,FALSE))=TRUE,"",IF(VLOOKUP($A175,parlvotes_lh!$A$11:$ZZ$200,6,FALSE)=0,"",VLOOKUP($A175,parlvotes_lh!$A$11:$ZZ$200,6,FALSE)))</f>
        <v/>
      </c>
      <c r="K175" s="176" t="str">
        <f>IF(ISERROR(VLOOKUP($A175,parlvotes_lh!$A$11:$ZZ$200,26,FALSE))=TRUE,"",IF(VLOOKUP($A175,parlvotes_lh!$A$11:$ZZ$200,26,FALSE)=0,"",VLOOKUP($A175,parlvotes_lh!$A$11:$ZZ$200,26,FALSE)))</f>
        <v/>
      </c>
      <c r="L175" s="176" t="str">
        <f>IF(ISERROR(VLOOKUP($A175,parlvotes_lh!$A$11:$ZZ$200,46,FALSE))=TRUE,"",IF(VLOOKUP($A175,parlvotes_lh!$A$11:$ZZ$200,46,FALSE)=0,"",VLOOKUP($A175,parlvotes_lh!$A$11:$ZZ$200,46,FALSE)))</f>
        <v/>
      </c>
      <c r="M175" s="176" t="str">
        <f>IF(ISERROR(VLOOKUP($A175,parlvotes_lh!$A$11:$ZZ$200,66,FALSE))=TRUE,"",IF(VLOOKUP($A175,parlvotes_lh!$A$11:$ZZ$200,66,FALSE)=0,"",VLOOKUP($A175,parlvotes_lh!$A$11:$ZZ$200,66,FALSE)))</f>
        <v/>
      </c>
      <c r="N175" s="176" t="str">
        <f>IF(ISERROR(VLOOKUP($A175,parlvotes_lh!$A$11:$ZZ$200,86,FALSE))=TRUE,"",IF(VLOOKUP($A175,parlvotes_lh!$A$11:$ZZ$200,86,FALSE)=0,"",VLOOKUP($A175,parlvotes_lh!$A$11:$ZZ$200,86,FALSE)))</f>
        <v/>
      </c>
      <c r="O175" s="176" t="str">
        <f>IF(ISERROR(VLOOKUP($A175,parlvotes_lh!$A$11:$ZZ$200,106,FALSE))=TRUE,"",IF(VLOOKUP($A175,parlvotes_lh!$A$11:$ZZ$200,106,FALSE)=0,"",VLOOKUP($A175,parlvotes_lh!$A$11:$ZZ$200,106,FALSE)))</f>
        <v/>
      </c>
      <c r="P175" s="176" t="str">
        <f>IF(ISERROR(VLOOKUP($A175,parlvotes_lh!$A$11:$ZZ$200,126,FALSE))=TRUE,"",IF(VLOOKUP($A175,parlvotes_lh!$A$11:$ZZ$200,126,FALSE)=0,"",VLOOKUP($A175,parlvotes_lh!$A$11:$ZZ$200,126,FALSE)))</f>
        <v/>
      </c>
      <c r="Q175" s="177" t="str">
        <f>IF(ISERROR(VLOOKUP($A175,parlvotes_lh!$A$11:$ZZ$200,146,FALSE))=TRUE,"",IF(VLOOKUP($A175,parlvotes_lh!$A$11:$ZZ$200,146,FALSE)=0,"",VLOOKUP($A175,parlvotes_lh!$A$11:$ZZ$200,146,FALSE)))</f>
        <v/>
      </c>
      <c r="R175" s="177" t="str">
        <f>IF(ISERROR(VLOOKUP($A175,parlvotes_lh!$A$11:$ZZ$200,166,FALSE))=TRUE,"",IF(VLOOKUP($A175,parlvotes_lh!$A$11:$ZZ$200,166,FALSE)=0,"",VLOOKUP($A175,parlvotes_lh!$A$11:$ZZ$200,166,FALSE)))</f>
        <v/>
      </c>
      <c r="S175" s="177" t="str">
        <f>IF(ISERROR(VLOOKUP($A175,parlvotes_lh!$A$11:$ZZ$200,186,FALSE))=TRUE,"",IF(VLOOKUP($A175,parlvotes_lh!$A$11:$ZZ$200,186,FALSE)=0,"",VLOOKUP($A175,parlvotes_lh!$A$11:$ZZ$200,186,FALSE)))</f>
        <v/>
      </c>
      <c r="T175" s="177" t="str">
        <f>IF(ISERROR(VLOOKUP($A175,parlvotes_lh!$A$11:$ZZ$200,206,FALSE))=TRUE,"",IF(VLOOKUP($A175,parlvotes_lh!$A$11:$ZZ$200,206,FALSE)=0,"",VLOOKUP($A175,parlvotes_lh!$A$11:$ZZ$200,206,FALSE)))</f>
        <v/>
      </c>
      <c r="U175" s="177" t="str">
        <f>IF(ISERROR(VLOOKUP($A175,parlvotes_lh!$A$11:$ZZ$200,226,FALSE))=TRUE,"",IF(VLOOKUP($A175,parlvotes_lh!$A$11:$ZZ$200,226,FALSE)=0,"",VLOOKUP($A175,parlvotes_lh!$A$11:$ZZ$200,226,FALSE)))</f>
        <v/>
      </c>
      <c r="V175" s="177" t="str">
        <f>IF(ISERROR(VLOOKUP($A175,parlvotes_lh!$A$11:$ZZ$200,246,FALSE))=TRUE,"",IF(VLOOKUP($A175,parlvotes_lh!$A$11:$ZZ$200,246,FALSE)=0,"",VLOOKUP($A175,parlvotes_lh!$A$11:$ZZ$200,246,FALSE)))</f>
        <v/>
      </c>
      <c r="W175" s="177" t="str">
        <f>IF(ISERROR(VLOOKUP($A175,parlvotes_lh!$A$11:$ZZ$200,266,FALSE))=TRUE,"",IF(VLOOKUP($A175,parlvotes_lh!$A$11:$ZZ$200,266,FALSE)=0,"",VLOOKUP($A175,parlvotes_lh!$A$11:$ZZ$200,266,FALSE)))</f>
        <v/>
      </c>
      <c r="X175" s="177" t="str">
        <f>IF(ISERROR(VLOOKUP($A175,parlvotes_lh!$A$11:$ZZ$200,286,FALSE))=TRUE,"",IF(VLOOKUP($A175,parlvotes_lh!$A$11:$ZZ$200,286,FALSE)=0,"",VLOOKUP($A175,parlvotes_lh!$A$11:$ZZ$200,286,FALSE)))</f>
        <v/>
      </c>
      <c r="Y175" s="177" t="str">
        <f>IF(ISERROR(VLOOKUP($A175,parlvotes_lh!$A$11:$ZZ$200,306,FALSE))=TRUE,"",IF(VLOOKUP($A175,parlvotes_lh!$A$11:$ZZ$200,306,FALSE)=0,"",VLOOKUP($A175,parlvotes_lh!$A$11:$ZZ$200,306,FALSE)))</f>
        <v/>
      </c>
      <c r="Z175" s="177" t="str">
        <f>IF(ISERROR(VLOOKUP($A175,parlvotes_lh!$A$11:$ZZ$200,326,FALSE))=TRUE,"",IF(VLOOKUP($A175,parlvotes_lh!$A$11:$ZZ$200,326,FALSE)=0,"",VLOOKUP($A175,parlvotes_lh!$A$11:$ZZ$200,326,FALSE)))</f>
        <v/>
      </c>
      <c r="AA175" s="177" t="str">
        <f>IF(ISERROR(VLOOKUP($A175,parlvotes_lh!$A$11:$ZZ$200,346,FALSE))=TRUE,"",IF(VLOOKUP($A175,parlvotes_lh!$A$11:$ZZ$200,346,FALSE)=0,"",VLOOKUP($A175,parlvotes_lh!$A$11:$ZZ$200,346,FALSE)))</f>
        <v/>
      </c>
      <c r="AB175" s="177" t="str">
        <f>IF(ISERROR(VLOOKUP($A175,parlvotes_lh!$A$11:$ZZ$200,366,FALSE))=TRUE,"",IF(VLOOKUP($A175,parlvotes_lh!$A$11:$ZZ$200,366,FALSE)=0,"",VLOOKUP($A175,parlvotes_lh!$A$11:$ZZ$200,366,FALSE)))</f>
        <v/>
      </c>
      <c r="AC175" s="177" t="str">
        <f>IF(ISERROR(VLOOKUP($A175,parlvotes_lh!$A$11:$ZZ$200,386,FALSE))=TRUE,"",IF(VLOOKUP($A175,parlvotes_lh!$A$11:$ZZ$200,386,FALSE)=0,"",VLOOKUP($A175,parlvotes_lh!$A$11:$ZZ$200,386,FALSE)))</f>
        <v/>
      </c>
    </row>
    <row r="176" spans="1:29" ht="13.5" customHeight="1" x14ac:dyDescent="0.25">
      <c r="A176" s="171"/>
      <c r="B176" s="99" t="str">
        <f>IF(A176="","",MID(info_weblinks!$C$3,32,3))</f>
        <v/>
      </c>
      <c r="C176" s="99" t="str">
        <f>IF(info_parties!G176="","",info_parties!G176)</f>
        <v/>
      </c>
      <c r="D176" s="99" t="str">
        <f>IF(info_parties!K176="","",info_parties!K176)</f>
        <v/>
      </c>
      <c r="E176" s="99" t="str">
        <f>IF(info_parties!H176="","",info_parties!H176)</f>
        <v/>
      </c>
      <c r="F176" s="172" t="str">
        <f t="shared" si="8"/>
        <v/>
      </c>
      <c r="G176" s="173" t="str">
        <f t="shared" si="9"/>
        <v/>
      </c>
      <c r="H176" s="174" t="str">
        <f t="shared" si="10"/>
        <v/>
      </c>
      <c r="I176" s="175" t="str">
        <f t="shared" si="11"/>
        <v/>
      </c>
      <c r="J176" s="176" t="str">
        <f>IF(ISERROR(VLOOKUP($A176,parlvotes_lh!$A$11:$ZZ$200,6,FALSE))=TRUE,"",IF(VLOOKUP($A176,parlvotes_lh!$A$11:$ZZ$200,6,FALSE)=0,"",VLOOKUP($A176,parlvotes_lh!$A$11:$ZZ$200,6,FALSE)))</f>
        <v/>
      </c>
      <c r="K176" s="176" t="str">
        <f>IF(ISERROR(VLOOKUP($A176,parlvotes_lh!$A$11:$ZZ$200,26,FALSE))=TRUE,"",IF(VLOOKUP($A176,parlvotes_lh!$A$11:$ZZ$200,26,FALSE)=0,"",VLOOKUP($A176,parlvotes_lh!$A$11:$ZZ$200,26,FALSE)))</f>
        <v/>
      </c>
      <c r="L176" s="176" t="str">
        <f>IF(ISERROR(VLOOKUP($A176,parlvotes_lh!$A$11:$ZZ$200,46,FALSE))=TRUE,"",IF(VLOOKUP($A176,parlvotes_lh!$A$11:$ZZ$200,46,FALSE)=0,"",VLOOKUP($A176,parlvotes_lh!$A$11:$ZZ$200,46,FALSE)))</f>
        <v/>
      </c>
      <c r="M176" s="176" t="str">
        <f>IF(ISERROR(VLOOKUP($A176,parlvotes_lh!$A$11:$ZZ$200,66,FALSE))=TRUE,"",IF(VLOOKUP($A176,parlvotes_lh!$A$11:$ZZ$200,66,FALSE)=0,"",VLOOKUP($A176,parlvotes_lh!$A$11:$ZZ$200,66,FALSE)))</f>
        <v/>
      </c>
      <c r="N176" s="176" t="str">
        <f>IF(ISERROR(VLOOKUP($A176,parlvotes_lh!$A$11:$ZZ$200,86,FALSE))=TRUE,"",IF(VLOOKUP($A176,parlvotes_lh!$A$11:$ZZ$200,86,FALSE)=0,"",VLOOKUP($A176,parlvotes_lh!$A$11:$ZZ$200,86,FALSE)))</f>
        <v/>
      </c>
      <c r="O176" s="176" t="str">
        <f>IF(ISERROR(VLOOKUP($A176,parlvotes_lh!$A$11:$ZZ$200,106,FALSE))=TRUE,"",IF(VLOOKUP($A176,parlvotes_lh!$A$11:$ZZ$200,106,FALSE)=0,"",VLOOKUP($A176,parlvotes_lh!$A$11:$ZZ$200,106,FALSE)))</f>
        <v/>
      </c>
      <c r="P176" s="176" t="str">
        <f>IF(ISERROR(VLOOKUP($A176,parlvotes_lh!$A$11:$ZZ$200,126,FALSE))=TRUE,"",IF(VLOOKUP($A176,parlvotes_lh!$A$11:$ZZ$200,126,FALSE)=0,"",VLOOKUP($A176,parlvotes_lh!$A$11:$ZZ$200,126,FALSE)))</f>
        <v/>
      </c>
      <c r="Q176" s="177" t="str">
        <f>IF(ISERROR(VLOOKUP($A176,parlvotes_lh!$A$11:$ZZ$200,146,FALSE))=TRUE,"",IF(VLOOKUP($A176,parlvotes_lh!$A$11:$ZZ$200,146,FALSE)=0,"",VLOOKUP($A176,parlvotes_lh!$A$11:$ZZ$200,146,FALSE)))</f>
        <v/>
      </c>
      <c r="R176" s="177" t="str">
        <f>IF(ISERROR(VLOOKUP($A176,parlvotes_lh!$A$11:$ZZ$200,166,FALSE))=TRUE,"",IF(VLOOKUP($A176,parlvotes_lh!$A$11:$ZZ$200,166,FALSE)=0,"",VLOOKUP($A176,parlvotes_lh!$A$11:$ZZ$200,166,FALSE)))</f>
        <v/>
      </c>
      <c r="S176" s="177" t="str">
        <f>IF(ISERROR(VLOOKUP($A176,parlvotes_lh!$A$11:$ZZ$200,186,FALSE))=TRUE,"",IF(VLOOKUP($A176,parlvotes_lh!$A$11:$ZZ$200,186,FALSE)=0,"",VLOOKUP($A176,parlvotes_lh!$A$11:$ZZ$200,186,FALSE)))</f>
        <v/>
      </c>
      <c r="T176" s="177" t="str">
        <f>IF(ISERROR(VLOOKUP($A176,parlvotes_lh!$A$11:$ZZ$200,206,FALSE))=TRUE,"",IF(VLOOKUP($A176,parlvotes_lh!$A$11:$ZZ$200,206,FALSE)=0,"",VLOOKUP($A176,parlvotes_lh!$A$11:$ZZ$200,206,FALSE)))</f>
        <v/>
      </c>
      <c r="U176" s="177" t="str">
        <f>IF(ISERROR(VLOOKUP($A176,parlvotes_lh!$A$11:$ZZ$200,226,FALSE))=TRUE,"",IF(VLOOKUP($A176,parlvotes_lh!$A$11:$ZZ$200,226,FALSE)=0,"",VLOOKUP($A176,parlvotes_lh!$A$11:$ZZ$200,226,FALSE)))</f>
        <v/>
      </c>
      <c r="V176" s="177" t="str">
        <f>IF(ISERROR(VLOOKUP($A176,parlvotes_lh!$A$11:$ZZ$200,246,FALSE))=TRUE,"",IF(VLOOKUP($A176,parlvotes_lh!$A$11:$ZZ$200,246,FALSE)=0,"",VLOOKUP($A176,parlvotes_lh!$A$11:$ZZ$200,246,FALSE)))</f>
        <v/>
      </c>
      <c r="W176" s="177" t="str">
        <f>IF(ISERROR(VLOOKUP($A176,parlvotes_lh!$A$11:$ZZ$200,266,FALSE))=TRUE,"",IF(VLOOKUP($A176,parlvotes_lh!$A$11:$ZZ$200,266,FALSE)=0,"",VLOOKUP($A176,parlvotes_lh!$A$11:$ZZ$200,266,FALSE)))</f>
        <v/>
      </c>
      <c r="X176" s="177" t="str">
        <f>IF(ISERROR(VLOOKUP($A176,parlvotes_lh!$A$11:$ZZ$200,286,FALSE))=TRUE,"",IF(VLOOKUP($A176,parlvotes_lh!$A$11:$ZZ$200,286,FALSE)=0,"",VLOOKUP($A176,parlvotes_lh!$A$11:$ZZ$200,286,FALSE)))</f>
        <v/>
      </c>
      <c r="Y176" s="177" t="str">
        <f>IF(ISERROR(VLOOKUP($A176,parlvotes_lh!$A$11:$ZZ$200,306,FALSE))=TRUE,"",IF(VLOOKUP($A176,parlvotes_lh!$A$11:$ZZ$200,306,FALSE)=0,"",VLOOKUP($A176,parlvotes_lh!$A$11:$ZZ$200,306,FALSE)))</f>
        <v/>
      </c>
      <c r="Z176" s="177" t="str">
        <f>IF(ISERROR(VLOOKUP($A176,parlvotes_lh!$A$11:$ZZ$200,326,FALSE))=TRUE,"",IF(VLOOKUP($A176,parlvotes_lh!$A$11:$ZZ$200,326,FALSE)=0,"",VLOOKUP($A176,parlvotes_lh!$A$11:$ZZ$200,326,FALSE)))</f>
        <v/>
      </c>
      <c r="AA176" s="177" t="str">
        <f>IF(ISERROR(VLOOKUP($A176,parlvotes_lh!$A$11:$ZZ$200,346,FALSE))=TRUE,"",IF(VLOOKUP($A176,parlvotes_lh!$A$11:$ZZ$200,346,FALSE)=0,"",VLOOKUP($A176,parlvotes_lh!$A$11:$ZZ$200,346,FALSE)))</f>
        <v/>
      </c>
      <c r="AB176" s="177" t="str">
        <f>IF(ISERROR(VLOOKUP($A176,parlvotes_lh!$A$11:$ZZ$200,366,FALSE))=TRUE,"",IF(VLOOKUP($A176,parlvotes_lh!$A$11:$ZZ$200,366,FALSE)=0,"",VLOOKUP($A176,parlvotes_lh!$A$11:$ZZ$200,366,FALSE)))</f>
        <v/>
      </c>
      <c r="AC176" s="177" t="str">
        <f>IF(ISERROR(VLOOKUP($A176,parlvotes_lh!$A$11:$ZZ$200,386,FALSE))=TRUE,"",IF(VLOOKUP($A176,parlvotes_lh!$A$11:$ZZ$200,386,FALSE)=0,"",VLOOKUP($A176,parlvotes_lh!$A$11:$ZZ$200,386,FALSE)))</f>
        <v/>
      </c>
    </row>
    <row r="177" spans="1:29" ht="13.5" customHeight="1" x14ac:dyDescent="0.25">
      <c r="A177" s="171"/>
      <c r="B177" s="99" t="str">
        <f>IF(A177="","",MID(info_weblinks!$C$3,32,3))</f>
        <v/>
      </c>
      <c r="C177" s="99" t="str">
        <f>IF(info_parties!G177="","",info_parties!G177)</f>
        <v/>
      </c>
      <c r="D177" s="99" t="str">
        <f>IF(info_parties!K177="","",info_parties!K177)</f>
        <v/>
      </c>
      <c r="E177" s="99" t="str">
        <f>IF(info_parties!H177="","",info_parties!H177)</f>
        <v/>
      </c>
      <c r="F177" s="172" t="str">
        <f t="shared" si="8"/>
        <v/>
      </c>
      <c r="G177" s="173" t="str">
        <f t="shared" si="9"/>
        <v/>
      </c>
      <c r="H177" s="174" t="str">
        <f t="shared" si="10"/>
        <v/>
      </c>
      <c r="I177" s="175" t="str">
        <f t="shared" si="11"/>
        <v/>
      </c>
      <c r="J177" s="176" t="str">
        <f>IF(ISERROR(VLOOKUP($A177,parlvotes_lh!$A$11:$ZZ$200,6,FALSE))=TRUE,"",IF(VLOOKUP($A177,parlvotes_lh!$A$11:$ZZ$200,6,FALSE)=0,"",VLOOKUP($A177,parlvotes_lh!$A$11:$ZZ$200,6,FALSE)))</f>
        <v/>
      </c>
      <c r="K177" s="176" t="str">
        <f>IF(ISERROR(VLOOKUP($A177,parlvotes_lh!$A$11:$ZZ$200,26,FALSE))=TRUE,"",IF(VLOOKUP($A177,parlvotes_lh!$A$11:$ZZ$200,26,FALSE)=0,"",VLOOKUP($A177,parlvotes_lh!$A$11:$ZZ$200,26,FALSE)))</f>
        <v/>
      </c>
      <c r="L177" s="176" t="str">
        <f>IF(ISERROR(VLOOKUP($A177,parlvotes_lh!$A$11:$ZZ$200,46,FALSE))=TRUE,"",IF(VLOOKUP($A177,parlvotes_lh!$A$11:$ZZ$200,46,FALSE)=0,"",VLOOKUP($A177,parlvotes_lh!$A$11:$ZZ$200,46,FALSE)))</f>
        <v/>
      </c>
      <c r="M177" s="176" t="str">
        <f>IF(ISERROR(VLOOKUP($A177,parlvotes_lh!$A$11:$ZZ$200,66,FALSE))=TRUE,"",IF(VLOOKUP($A177,parlvotes_lh!$A$11:$ZZ$200,66,FALSE)=0,"",VLOOKUP($A177,parlvotes_lh!$A$11:$ZZ$200,66,FALSE)))</f>
        <v/>
      </c>
      <c r="N177" s="176" t="str">
        <f>IF(ISERROR(VLOOKUP($A177,parlvotes_lh!$A$11:$ZZ$200,86,FALSE))=TRUE,"",IF(VLOOKUP($A177,parlvotes_lh!$A$11:$ZZ$200,86,FALSE)=0,"",VLOOKUP($A177,parlvotes_lh!$A$11:$ZZ$200,86,FALSE)))</f>
        <v/>
      </c>
      <c r="O177" s="176" t="str">
        <f>IF(ISERROR(VLOOKUP($A177,parlvotes_lh!$A$11:$ZZ$200,106,FALSE))=TRUE,"",IF(VLOOKUP($A177,parlvotes_lh!$A$11:$ZZ$200,106,FALSE)=0,"",VLOOKUP($A177,parlvotes_lh!$A$11:$ZZ$200,106,FALSE)))</f>
        <v/>
      </c>
      <c r="P177" s="176" t="str">
        <f>IF(ISERROR(VLOOKUP($A177,parlvotes_lh!$A$11:$ZZ$200,126,FALSE))=TRUE,"",IF(VLOOKUP($A177,parlvotes_lh!$A$11:$ZZ$200,126,FALSE)=0,"",VLOOKUP($A177,parlvotes_lh!$A$11:$ZZ$200,126,FALSE)))</f>
        <v/>
      </c>
      <c r="Q177" s="177" t="str">
        <f>IF(ISERROR(VLOOKUP($A177,parlvotes_lh!$A$11:$ZZ$200,146,FALSE))=TRUE,"",IF(VLOOKUP($A177,parlvotes_lh!$A$11:$ZZ$200,146,FALSE)=0,"",VLOOKUP($A177,parlvotes_lh!$A$11:$ZZ$200,146,FALSE)))</f>
        <v/>
      </c>
      <c r="R177" s="177" t="str">
        <f>IF(ISERROR(VLOOKUP($A177,parlvotes_lh!$A$11:$ZZ$200,166,FALSE))=TRUE,"",IF(VLOOKUP($A177,parlvotes_lh!$A$11:$ZZ$200,166,FALSE)=0,"",VLOOKUP($A177,parlvotes_lh!$A$11:$ZZ$200,166,FALSE)))</f>
        <v/>
      </c>
      <c r="S177" s="177" t="str">
        <f>IF(ISERROR(VLOOKUP($A177,parlvotes_lh!$A$11:$ZZ$200,186,FALSE))=TRUE,"",IF(VLOOKUP($A177,parlvotes_lh!$A$11:$ZZ$200,186,FALSE)=0,"",VLOOKUP($A177,parlvotes_lh!$A$11:$ZZ$200,186,FALSE)))</f>
        <v/>
      </c>
      <c r="T177" s="177" t="str">
        <f>IF(ISERROR(VLOOKUP($A177,parlvotes_lh!$A$11:$ZZ$200,206,FALSE))=TRUE,"",IF(VLOOKUP($A177,parlvotes_lh!$A$11:$ZZ$200,206,FALSE)=0,"",VLOOKUP($A177,parlvotes_lh!$A$11:$ZZ$200,206,FALSE)))</f>
        <v/>
      </c>
      <c r="U177" s="177" t="str">
        <f>IF(ISERROR(VLOOKUP($A177,parlvotes_lh!$A$11:$ZZ$200,226,FALSE))=TRUE,"",IF(VLOOKUP($A177,parlvotes_lh!$A$11:$ZZ$200,226,FALSE)=0,"",VLOOKUP($A177,parlvotes_lh!$A$11:$ZZ$200,226,FALSE)))</f>
        <v/>
      </c>
      <c r="V177" s="177" t="str">
        <f>IF(ISERROR(VLOOKUP($A177,parlvotes_lh!$A$11:$ZZ$200,246,FALSE))=TRUE,"",IF(VLOOKUP($A177,parlvotes_lh!$A$11:$ZZ$200,246,FALSE)=0,"",VLOOKUP($A177,parlvotes_lh!$A$11:$ZZ$200,246,FALSE)))</f>
        <v/>
      </c>
      <c r="W177" s="177" t="str">
        <f>IF(ISERROR(VLOOKUP($A177,parlvotes_lh!$A$11:$ZZ$200,266,FALSE))=TRUE,"",IF(VLOOKUP($A177,parlvotes_lh!$A$11:$ZZ$200,266,FALSE)=0,"",VLOOKUP($A177,parlvotes_lh!$A$11:$ZZ$200,266,FALSE)))</f>
        <v/>
      </c>
      <c r="X177" s="177" t="str">
        <f>IF(ISERROR(VLOOKUP($A177,parlvotes_lh!$A$11:$ZZ$200,286,FALSE))=TRUE,"",IF(VLOOKUP($A177,parlvotes_lh!$A$11:$ZZ$200,286,FALSE)=0,"",VLOOKUP($A177,parlvotes_lh!$A$11:$ZZ$200,286,FALSE)))</f>
        <v/>
      </c>
      <c r="Y177" s="177" t="str">
        <f>IF(ISERROR(VLOOKUP($A177,parlvotes_lh!$A$11:$ZZ$200,306,FALSE))=TRUE,"",IF(VLOOKUP($A177,parlvotes_lh!$A$11:$ZZ$200,306,FALSE)=0,"",VLOOKUP($A177,parlvotes_lh!$A$11:$ZZ$200,306,FALSE)))</f>
        <v/>
      </c>
      <c r="Z177" s="177" t="str">
        <f>IF(ISERROR(VLOOKUP($A177,parlvotes_lh!$A$11:$ZZ$200,326,FALSE))=TRUE,"",IF(VLOOKUP($A177,parlvotes_lh!$A$11:$ZZ$200,326,FALSE)=0,"",VLOOKUP($A177,parlvotes_lh!$A$11:$ZZ$200,326,FALSE)))</f>
        <v/>
      </c>
      <c r="AA177" s="177" t="str">
        <f>IF(ISERROR(VLOOKUP($A177,parlvotes_lh!$A$11:$ZZ$200,346,FALSE))=TRUE,"",IF(VLOOKUP($A177,parlvotes_lh!$A$11:$ZZ$200,346,FALSE)=0,"",VLOOKUP($A177,parlvotes_lh!$A$11:$ZZ$200,346,FALSE)))</f>
        <v/>
      </c>
      <c r="AB177" s="177" t="str">
        <f>IF(ISERROR(VLOOKUP($A177,parlvotes_lh!$A$11:$ZZ$200,366,FALSE))=TRUE,"",IF(VLOOKUP($A177,parlvotes_lh!$A$11:$ZZ$200,366,FALSE)=0,"",VLOOKUP($A177,parlvotes_lh!$A$11:$ZZ$200,366,FALSE)))</f>
        <v/>
      </c>
      <c r="AC177" s="177" t="str">
        <f>IF(ISERROR(VLOOKUP($A177,parlvotes_lh!$A$11:$ZZ$200,386,FALSE))=TRUE,"",IF(VLOOKUP($A177,parlvotes_lh!$A$11:$ZZ$200,386,FALSE)=0,"",VLOOKUP($A177,parlvotes_lh!$A$11:$ZZ$200,386,FALSE)))</f>
        <v/>
      </c>
    </row>
    <row r="178" spans="1:29" ht="13.5" customHeight="1" x14ac:dyDescent="0.25">
      <c r="A178" s="171"/>
      <c r="B178" s="99" t="str">
        <f>IF(A178="","",MID(info_weblinks!$C$3,32,3))</f>
        <v/>
      </c>
      <c r="C178" s="99" t="str">
        <f>IF(info_parties!G178="","",info_parties!G178)</f>
        <v/>
      </c>
      <c r="D178" s="99" t="str">
        <f>IF(info_parties!K178="","",info_parties!K178)</f>
        <v/>
      </c>
      <c r="E178" s="99" t="str">
        <f>IF(info_parties!H178="","",info_parties!H178)</f>
        <v/>
      </c>
      <c r="F178" s="172" t="str">
        <f t="shared" si="8"/>
        <v/>
      </c>
      <c r="G178" s="173" t="str">
        <f t="shared" si="9"/>
        <v/>
      </c>
      <c r="H178" s="174" t="str">
        <f t="shared" si="10"/>
        <v/>
      </c>
      <c r="I178" s="175" t="str">
        <f t="shared" si="11"/>
        <v/>
      </c>
      <c r="J178" s="176" t="str">
        <f>IF(ISERROR(VLOOKUP($A178,parlvotes_lh!$A$11:$ZZ$200,6,FALSE))=TRUE,"",IF(VLOOKUP($A178,parlvotes_lh!$A$11:$ZZ$200,6,FALSE)=0,"",VLOOKUP($A178,parlvotes_lh!$A$11:$ZZ$200,6,FALSE)))</f>
        <v/>
      </c>
      <c r="K178" s="176" t="str">
        <f>IF(ISERROR(VLOOKUP($A178,parlvotes_lh!$A$11:$ZZ$200,26,FALSE))=TRUE,"",IF(VLOOKUP($A178,parlvotes_lh!$A$11:$ZZ$200,26,FALSE)=0,"",VLOOKUP($A178,parlvotes_lh!$A$11:$ZZ$200,26,FALSE)))</f>
        <v/>
      </c>
      <c r="L178" s="176" t="str">
        <f>IF(ISERROR(VLOOKUP($A178,parlvotes_lh!$A$11:$ZZ$200,46,FALSE))=TRUE,"",IF(VLOOKUP($A178,parlvotes_lh!$A$11:$ZZ$200,46,FALSE)=0,"",VLOOKUP($A178,parlvotes_lh!$A$11:$ZZ$200,46,FALSE)))</f>
        <v/>
      </c>
      <c r="M178" s="176" t="str">
        <f>IF(ISERROR(VLOOKUP($A178,parlvotes_lh!$A$11:$ZZ$200,66,FALSE))=TRUE,"",IF(VLOOKUP($A178,parlvotes_lh!$A$11:$ZZ$200,66,FALSE)=0,"",VLOOKUP($A178,parlvotes_lh!$A$11:$ZZ$200,66,FALSE)))</f>
        <v/>
      </c>
      <c r="N178" s="176" t="str">
        <f>IF(ISERROR(VLOOKUP($A178,parlvotes_lh!$A$11:$ZZ$200,86,FALSE))=TRUE,"",IF(VLOOKUP($A178,parlvotes_lh!$A$11:$ZZ$200,86,FALSE)=0,"",VLOOKUP($A178,parlvotes_lh!$A$11:$ZZ$200,86,FALSE)))</f>
        <v/>
      </c>
      <c r="O178" s="176" t="str">
        <f>IF(ISERROR(VLOOKUP($A178,parlvotes_lh!$A$11:$ZZ$200,106,FALSE))=TRUE,"",IF(VLOOKUP($A178,parlvotes_lh!$A$11:$ZZ$200,106,FALSE)=0,"",VLOOKUP($A178,parlvotes_lh!$A$11:$ZZ$200,106,FALSE)))</f>
        <v/>
      </c>
      <c r="P178" s="176" t="str">
        <f>IF(ISERROR(VLOOKUP($A178,parlvotes_lh!$A$11:$ZZ$200,126,FALSE))=TRUE,"",IF(VLOOKUP($A178,parlvotes_lh!$A$11:$ZZ$200,126,FALSE)=0,"",VLOOKUP($A178,parlvotes_lh!$A$11:$ZZ$200,126,FALSE)))</f>
        <v/>
      </c>
      <c r="Q178" s="177" t="str">
        <f>IF(ISERROR(VLOOKUP($A178,parlvotes_lh!$A$11:$ZZ$200,146,FALSE))=TRUE,"",IF(VLOOKUP($A178,parlvotes_lh!$A$11:$ZZ$200,146,FALSE)=0,"",VLOOKUP($A178,parlvotes_lh!$A$11:$ZZ$200,146,FALSE)))</f>
        <v/>
      </c>
      <c r="R178" s="177" t="str">
        <f>IF(ISERROR(VLOOKUP($A178,parlvotes_lh!$A$11:$ZZ$200,166,FALSE))=TRUE,"",IF(VLOOKUP($A178,parlvotes_lh!$A$11:$ZZ$200,166,FALSE)=0,"",VLOOKUP($A178,parlvotes_lh!$A$11:$ZZ$200,166,FALSE)))</f>
        <v/>
      </c>
      <c r="S178" s="177" t="str">
        <f>IF(ISERROR(VLOOKUP($A178,parlvotes_lh!$A$11:$ZZ$200,186,FALSE))=TRUE,"",IF(VLOOKUP($A178,parlvotes_lh!$A$11:$ZZ$200,186,FALSE)=0,"",VLOOKUP($A178,parlvotes_lh!$A$11:$ZZ$200,186,FALSE)))</f>
        <v/>
      </c>
      <c r="T178" s="177" t="str">
        <f>IF(ISERROR(VLOOKUP($A178,parlvotes_lh!$A$11:$ZZ$200,206,FALSE))=TRUE,"",IF(VLOOKUP($A178,parlvotes_lh!$A$11:$ZZ$200,206,FALSE)=0,"",VLOOKUP($A178,parlvotes_lh!$A$11:$ZZ$200,206,FALSE)))</f>
        <v/>
      </c>
      <c r="U178" s="177" t="str">
        <f>IF(ISERROR(VLOOKUP($A178,parlvotes_lh!$A$11:$ZZ$200,226,FALSE))=TRUE,"",IF(VLOOKUP($A178,parlvotes_lh!$A$11:$ZZ$200,226,FALSE)=0,"",VLOOKUP($A178,parlvotes_lh!$A$11:$ZZ$200,226,FALSE)))</f>
        <v/>
      </c>
      <c r="V178" s="177" t="str">
        <f>IF(ISERROR(VLOOKUP($A178,parlvotes_lh!$A$11:$ZZ$200,246,FALSE))=TRUE,"",IF(VLOOKUP($A178,parlvotes_lh!$A$11:$ZZ$200,246,FALSE)=0,"",VLOOKUP($A178,parlvotes_lh!$A$11:$ZZ$200,246,FALSE)))</f>
        <v/>
      </c>
      <c r="W178" s="177" t="str">
        <f>IF(ISERROR(VLOOKUP($A178,parlvotes_lh!$A$11:$ZZ$200,266,FALSE))=TRUE,"",IF(VLOOKUP($A178,parlvotes_lh!$A$11:$ZZ$200,266,FALSE)=0,"",VLOOKUP($A178,parlvotes_lh!$A$11:$ZZ$200,266,FALSE)))</f>
        <v/>
      </c>
      <c r="X178" s="177" t="str">
        <f>IF(ISERROR(VLOOKUP($A178,parlvotes_lh!$A$11:$ZZ$200,286,FALSE))=TRUE,"",IF(VLOOKUP($A178,parlvotes_lh!$A$11:$ZZ$200,286,FALSE)=0,"",VLOOKUP($A178,parlvotes_lh!$A$11:$ZZ$200,286,FALSE)))</f>
        <v/>
      </c>
      <c r="Y178" s="177" t="str">
        <f>IF(ISERROR(VLOOKUP($A178,parlvotes_lh!$A$11:$ZZ$200,306,FALSE))=TRUE,"",IF(VLOOKUP($A178,parlvotes_lh!$A$11:$ZZ$200,306,FALSE)=0,"",VLOOKUP($A178,parlvotes_lh!$A$11:$ZZ$200,306,FALSE)))</f>
        <v/>
      </c>
      <c r="Z178" s="177" t="str">
        <f>IF(ISERROR(VLOOKUP($A178,parlvotes_lh!$A$11:$ZZ$200,326,FALSE))=TRUE,"",IF(VLOOKUP($A178,parlvotes_lh!$A$11:$ZZ$200,326,FALSE)=0,"",VLOOKUP($A178,parlvotes_lh!$A$11:$ZZ$200,326,FALSE)))</f>
        <v/>
      </c>
      <c r="AA178" s="177" t="str">
        <f>IF(ISERROR(VLOOKUP($A178,parlvotes_lh!$A$11:$ZZ$200,346,FALSE))=TRUE,"",IF(VLOOKUP($A178,parlvotes_lh!$A$11:$ZZ$200,346,FALSE)=0,"",VLOOKUP($A178,parlvotes_lh!$A$11:$ZZ$200,346,FALSE)))</f>
        <v/>
      </c>
      <c r="AB178" s="177" t="str">
        <f>IF(ISERROR(VLOOKUP($A178,parlvotes_lh!$A$11:$ZZ$200,366,FALSE))=TRUE,"",IF(VLOOKUP($A178,parlvotes_lh!$A$11:$ZZ$200,366,FALSE)=0,"",VLOOKUP($A178,parlvotes_lh!$A$11:$ZZ$200,366,FALSE)))</f>
        <v/>
      </c>
      <c r="AC178" s="177" t="str">
        <f>IF(ISERROR(VLOOKUP($A178,parlvotes_lh!$A$11:$ZZ$200,386,FALSE))=TRUE,"",IF(VLOOKUP($A178,parlvotes_lh!$A$11:$ZZ$200,386,FALSE)=0,"",VLOOKUP($A178,parlvotes_lh!$A$11:$ZZ$200,386,FALSE)))</f>
        <v/>
      </c>
    </row>
    <row r="179" spans="1:29" ht="13.5" customHeight="1" x14ac:dyDescent="0.25">
      <c r="A179" s="171"/>
      <c r="B179" s="99" t="str">
        <f>IF(A179="","",MID(info_weblinks!$C$3,32,3))</f>
        <v/>
      </c>
      <c r="C179" s="99" t="str">
        <f>IF(info_parties!G179="","",info_parties!G179)</f>
        <v/>
      </c>
      <c r="D179" s="99" t="str">
        <f>IF(info_parties!K179="","",info_parties!K179)</f>
        <v/>
      </c>
      <c r="E179" s="99" t="str">
        <f>IF(info_parties!H179="","",info_parties!H179)</f>
        <v/>
      </c>
      <c r="F179" s="172" t="str">
        <f t="shared" si="8"/>
        <v/>
      </c>
      <c r="G179" s="173" t="str">
        <f t="shared" si="9"/>
        <v/>
      </c>
      <c r="H179" s="174" t="str">
        <f t="shared" si="10"/>
        <v/>
      </c>
      <c r="I179" s="175" t="str">
        <f t="shared" si="11"/>
        <v/>
      </c>
      <c r="J179" s="176" t="str">
        <f>IF(ISERROR(VLOOKUP($A179,parlvotes_lh!$A$11:$ZZ$200,6,FALSE))=TRUE,"",IF(VLOOKUP($A179,parlvotes_lh!$A$11:$ZZ$200,6,FALSE)=0,"",VLOOKUP($A179,parlvotes_lh!$A$11:$ZZ$200,6,FALSE)))</f>
        <v/>
      </c>
      <c r="K179" s="176" t="str">
        <f>IF(ISERROR(VLOOKUP($A179,parlvotes_lh!$A$11:$ZZ$200,26,FALSE))=TRUE,"",IF(VLOOKUP($A179,parlvotes_lh!$A$11:$ZZ$200,26,FALSE)=0,"",VLOOKUP($A179,parlvotes_lh!$A$11:$ZZ$200,26,FALSE)))</f>
        <v/>
      </c>
      <c r="L179" s="176" t="str">
        <f>IF(ISERROR(VLOOKUP($A179,parlvotes_lh!$A$11:$ZZ$200,46,FALSE))=TRUE,"",IF(VLOOKUP($A179,parlvotes_lh!$A$11:$ZZ$200,46,FALSE)=0,"",VLOOKUP($A179,parlvotes_lh!$A$11:$ZZ$200,46,FALSE)))</f>
        <v/>
      </c>
      <c r="M179" s="176" t="str">
        <f>IF(ISERROR(VLOOKUP($A179,parlvotes_lh!$A$11:$ZZ$200,66,FALSE))=TRUE,"",IF(VLOOKUP($A179,parlvotes_lh!$A$11:$ZZ$200,66,FALSE)=0,"",VLOOKUP($A179,parlvotes_lh!$A$11:$ZZ$200,66,FALSE)))</f>
        <v/>
      </c>
      <c r="N179" s="176" t="str">
        <f>IF(ISERROR(VLOOKUP($A179,parlvotes_lh!$A$11:$ZZ$200,86,FALSE))=TRUE,"",IF(VLOOKUP($A179,parlvotes_lh!$A$11:$ZZ$200,86,FALSE)=0,"",VLOOKUP($A179,parlvotes_lh!$A$11:$ZZ$200,86,FALSE)))</f>
        <v/>
      </c>
      <c r="O179" s="176" t="str">
        <f>IF(ISERROR(VLOOKUP($A179,parlvotes_lh!$A$11:$ZZ$200,106,FALSE))=TRUE,"",IF(VLOOKUP($A179,parlvotes_lh!$A$11:$ZZ$200,106,FALSE)=0,"",VLOOKUP($A179,parlvotes_lh!$A$11:$ZZ$200,106,FALSE)))</f>
        <v/>
      </c>
      <c r="P179" s="176" t="str">
        <f>IF(ISERROR(VLOOKUP($A179,parlvotes_lh!$A$11:$ZZ$200,126,FALSE))=TRUE,"",IF(VLOOKUP($A179,parlvotes_lh!$A$11:$ZZ$200,126,FALSE)=0,"",VLOOKUP($A179,parlvotes_lh!$A$11:$ZZ$200,126,FALSE)))</f>
        <v/>
      </c>
      <c r="Q179" s="177" t="str">
        <f>IF(ISERROR(VLOOKUP($A179,parlvotes_lh!$A$11:$ZZ$200,146,FALSE))=TRUE,"",IF(VLOOKUP($A179,parlvotes_lh!$A$11:$ZZ$200,146,FALSE)=0,"",VLOOKUP($A179,parlvotes_lh!$A$11:$ZZ$200,146,FALSE)))</f>
        <v/>
      </c>
      <c r="R179" s="177" t="str">
        <f>IF(ISERROR(VLOOKUP($A179,parlvotes_lh!$A$11:$ZZ$200,166,FALSE))=TRUE,"",IF(VLOOKUP($A179,parlvotes_lh!$A$11:$ZZ$200,166,FALSE)=0,"",VLOOKUP($A179,parlvotes_lh!$A$11:$ZZ$200,166,FALSE)))</f>
        <v/>
      </c>
      <c r="S179" s="177" t="str">
        <f>IF(ISERROR(VLOOKUP($A179,parlvotes_lh!$A$11:$ZZ$200,186,FALSE))=TRUE,"",IF(VLOOKUP($A179,parlvotes_lh!$A$11:$ZZ$200,186,FALSE)=0,"",VLOOKUP($A179,parlvotes_lh!$A$11:$ZZ$200,186,FALSE)))</f>
        <v/>
      </c>
      <c r="T179" s="177" t="str">
        <f>IF(ISERROR(VLOOKUP($A179,parlvotes_lh!$A$11:$ZZ$200,206,FALSE))=TRUE,"",IF(VLOOKUP($A179,parlvotes_lh!$A$11:$ZZ$200,206,FALSE)=0,"",VLOOKUP($A179,parlvotes_lh!$A$11:$ZZ$200,206,FALSE)))</f>
        <v/>
      </c>
      <c r="U179" s="177" t="str">
        <f>IF(ISERROR(VLOOKUP($A179,parlvotes_lh!$A$11:$ZZ$200,226,FALSE))=TRUE,"",IF(VLOOKUP($A179,parlvotes_lh!$A$11:$ZZ$200,226,FALSE)=0,"",VLOOKUP($A179,parlvotes_lh!$A$11:$ZZ$200,226,FALSE)))</f>
        <v/>
      </c>
      <c r="V179" s="177" t="str">
        <f>IF(ISERROR(VLOOKUP($A179,parlvotes_lh!$A$11:$ZZ$200,246,FALSE))=TRUE,"",IF(VLOOKUP($A179,parlvotes_lh!$A$11:$ZZ$200,246,FALSE)=0,"",VLOOKUP($A179,parlvotes_lh!$A$11:$ZZ$200,246,FALSE)))</f>
        <v/>
      </c>
      <c r="W179" s="177" t="str">
        <f>IF(ISERROR(VLOOKUP($A179,parlvotes_lh!$A$11:$ZZ$200,266,FALSE))=TRUE,"",IF(VLOOKUP($A179,parlvotes_lh!$A$11:$ZZ$200,266,FALSE)=0,"",VLOOKUP($A179,parlvotes_lh!$A$11:$ZZ$200,266,FALSE)))</f>
        <v/>
      </c>
      <c r="X179" s="177" t="str">
        <f>IF(ISERROR(VLOOKUP($A179,parlvotes_lh!$A$11:$ZZ$200,286,FALSE))=TRUE,"",IF(VLOOKUP($A179,parlvotes_lh!$A$11:$ZZ$200,286,FALSE)=0,"",VLOOKUP($A179,parlvotes_lh!$A$11:$ZZ$200,286,FALSE)))</f>
        <v/>
      </c>
      <c r="Y179" s="177" t="str">
        <f>IF(ISERROR(VLOOKUP($A179,parlvotes_lh!$A$11:$ZZ$200,306,FALSE))=TRUE,"",IF(VLOOKUP($A179,parlvotes_lh!$A$11:$ZZ$200,306,FALSE)=0,"",VLOOKUP($A179,parlvotes_lh!$A$11:$ZZ$200,306,FALSE)))</f>
        <v/>
      </c>
      <c r="Z179" s="177" t="str">
        <f>IF(ISERROR(VLOOKUP($A179,parlvotes_lh!$A$11:$ZZ$200,326,FALSE))=TRUE,"",IF(VLOOKUP($A179,parlvotes_lh!$A$11:$ZZ$200,326,FALSE)=0,"",VLOOKUP($A179,parlvotes_lh!$A$11:$ZZ$200,326,FALSE)))</f>
        <v/>
      </c>
      <c r="AA179" s="177" t="str">
        <f>IF(ISERROR(VLOOKUP($A179,parlvotes_lh!$A$11:$ZZ$200,346,FALSE))=TRUE,"",IF(VLOOKUP($A179,parlvotes_lh!$A$11:$ZZ$200,346,FALSE)=0,"",VLOOKUP($A179,parlvotes_lh!$A$11:$ZZ$200,346,FALSE)))</f>
        <v/>
      </c>
      <c r="AB179" s="177" t="str">
        <f>IF(ISERROR(VLOOKUP($A179,parlvotes_lh!$A$11:$ZZ$200,366,FALSE))=TRUE,"",IF(VLOOKUP($A179,parlvotes_lh!$A$11:$ZZ$200,366,FALSE)=0,"",VLOOKUP($A179,parlvotes_lh!$A$11:$ZZ$200,366,FALSE)))</f>
        <v/>
      </c>
      <c r="AC179" s="177" t="str">
        <f>IF(ISERROR(VLOOKUP($A179,parlvotes_lh!$A$11:$ZZ$200,386,FALSE))=TRUE,"",IF(VLOOKUP($A179,parlvotes_lh!$A$11:$ZZ$200,386,FALSE)=0,"",VLOOKUP($A179,parlvotes_lh!$A$11:$ZZ$200,386,FALSE)))</f>
        <v/>
      </c>
    </row>
    <row r="180" spans="1:29" ht="13.5" customHeight="1" x14ac:dyDescent="0.25">
      <c r="A180" s="171"/>
      <c r="B180" s="99" t="str">
        <f>IF(A180="","",MID(info_weblinks!$C$3,32,3))</f>
        <v/>
      </c>
      <c r="C180" s="99" t="str">
        <f>IF(info_parties!G180="","",info_parties!G180)</f>
        <v/>
      </c>
      <c r="D180" s="99" t="str">
        <f>IF(info_parties!K180="","",info_parties!K180)</f>
        <v/>
      </c>
      <c r="E180" s="99" t="str">
        <f>IF(info_parties!H180="","",info_parties!H180)</f>
        <v/>
      </c>
      <c r="F180" s="172" t="str">
        <f t="shared" si="8"/>
        <v/>
      </c>
      <c r="G180" s="173" t="str">
        <f t="shared" si="9"/>
        <v/>
      </c>
      <c r="H180" s="174" t="str">
        <f t="shared" si="10"/>
        <v/>
      </c>
      <c r="I180" s="175" t="str">
        <f t="shared" si="11"/>
        <v/>
      </c>
      <c r="J180" s="176" t="str">
        <f>IF(ISERROR(VLOOKUP($A180,parlvotes_lh!$A$11:$ZZ$200,6,FALSE))=TRUE,"",IF(VLOOKUP($A180,parlvotes_lh!$A$11:$ZZ$200,6,FALSE)=0,"",VLOOKUP($A180,parlvotes_lh!$A$11:$ZZ$200,6,FALSE)))</f>
        <v/>
      </c>
      <c r="K180" s="176" t="str">
        <f>IF(ISERROR(VLOOKUP($A180,parlvotes_lh!$A$11:$ZZ$200,26,FALSE))=TRUE,"",IF(VLOOKUP($A180,parlvotes_lh!$A$11:$ZZ$200,26,FALSE)=0,"",VLOOKUP($A180,parlvotes_lh!$A$11:$ZZ$200,26,FALSE)))</f>
        <v/>
      </c>
      <c r="L180" s="176" t="str">
        <f>IF(ISERROR(VLOOKUP($A180,parlvotes_lh!$A$11:$ZZ$200,46,FALSE))=TRUE,"",IF(VLOOKUP($A180,parlvotes_lh!$A$11:$ZZ$200,46,FALSE)=0,"",VLOOKUP($A180,parlvotes_lh!$A$11:$ZZ$200,46,FALSE)))</f>
        <v/>
      </c>
      <c r="M180" s="176" t="str">
        <f>IF(ISERROR(VLOOKUP($A180,parlvotes_lh!$A$11:$ZZ$200,66,FALSE))=TRUE,"",IF(VLOOKUP($A180,parlvotes_lh!$A$11:$ZZ$200,66,FALSE)=0,"",VLOOKUP($A180,parlvotes_lh!$A$11:$ZZ$200,66,FALSE)))</f>
        <v/>
      </c>
      <c r="N180" s="176" t="str">
        <f>IF(ISERROR(VLOOKUP($A180,parlvotes_lh!$A$11:$ZZ$200,86,FALSE))=TRUE,"",IF(VLOOKUP($A180,parlvotes_lh!$A$11:$ZZ$200,86,FALSE)=0,"",VLOOKUP($A180,parlvotes_lh!$A$11:$ZZ$200,86,FALSE)))</f>
        <v/>
      </c>
      <c r="O180" s="176" t="str">
        <f>IF(ISERROR(VLOOKUP($A180,parlvotes_lh!$A$11:$ZZ$200,106,FALSE))=TRUE,"",IF(VLOOKUP($A180,parlvotes_lh!$A$11:$ZZ$200,106,FALSE)=0,"",VLOOKUP($A180,parlvotes_lh!$A$11:$ZZ$200,106,FALSE)))</f>
        <v/>
      </c>
      <c r="P180" s="176" t="str">
        <f>IF(ISERROR(VLOOKUP($A180,parlvotes_lh!$A$11:$ZZ$200,126,FALSE))=TRUE,"",IF(VLOOKUP($A180,parlvotes_lh!$A$11:$ZZ$200,126,FALSE)=0,"",VLOOKUP($A180,parlvotes_lh!$A$11:$ZZ$200,126,FALSE)))</f>
        <v/>
      </c>
      <c r="Q180" s="177" t="str">
        <f>IF(ISERROR(VLOOKUP($A180,parlvotes_lh!$A$11:$ZZ$200,146,FALSE))=TRUE,"",IF(VLOOKUP($A180,parlvotes_lh!$A$11:$ZZ$200,146,FALSE)=0,"",VLOOKUP($A180,parlvotes_lh!$A$11:$ZZ$200,146,FALSE)))</f>
        <v/>
      </c>
      <c r="R180" s="177" t="str">
        <f>IF(ISERROR(VLOOKUP($A180,parlvotes_lh!$A$11:$ZZ$200,166,FALSE))=TRUE,"",IF(VLOOKUP($A180,parlvotes_lh!$A$11:$ZZ$200,166,FALSE)=0,"",VLOOKUP($A180,parlvotes_lh!$A$11:$ZZ$200,166,FALSE)))</f>
        <v/>
      </c>
      <c r="S180" s="177" t="str">
        <f>IF(ISERROR(VLOOKUP($A180,parlvotes_lh!$A$11:$ZZ$200,186,FALSE))=TRUE,"",IF(VLOOKUP($A180,parlvotes_lh!$A$11:$ZZ$200,186,FALSE)=0,"",VLOOKUP($A180,parlvotes_lh!$A$11:$ZZ$200,186,FALSE)))</f>
        <v/>
      </c>
      <c r="T180" s="177" t="str">
        <f>IF(ISERROR(VLOOKUP($A180,parlvotes_lh!$A$11:$ZZ$200,206,FALSE))=TRUE,"",IF(VLOOKUP($A180,parlvotes_lh!$A$11:$ZZ$200,206,FALSE)=0,"",VLOOKUP($A180,parlvotes_lh!$A$11:$ZZ$200,206,FALSE)))</f>
        <v/>
      </c>
      <c r="U180" s="177" t="str">
        <f>IF(ISERROR(VLOOKUP($A180,parlvotes_lh!$A$11:$ZZ$200,226,FALSE))=TRUE,"",IF(VLOOKUP($A180,parlvotes_lh!$A$11:$ZZ$200,226,FALSE)=0,"",VLOOKUP($A180,parlvotes_lh!$A$11:$ZZ$200,226,FALSE)))</f>
        <v/>
      </c>
      <c r="V180" s="177" t="str">
        <f>IF(ISERROR(VLOOKUP($A180,parlvotes_lh!$A$11:$ZZ$200,246,FALSE))=TRUE,"",IF(VLOOKUP($A180,parlvotes_lh!$A$11:$ZZ$200,246,FALSE)=0,"",VLOOKUP($A180,parlvotes_lh!$A$11:$ZZ$200,246,FALSE)))</f>
        <v/>
      </c>
      <c r="W180" s="177" t="str">
        <f>IF(ISERROR(VLOOKUP($A180,parlvotes_lh!$A$11:$ZZ$200,266,FALSE))=TRUE,"",IF(VLOOKUP($A180,parlvotes_lh!$A$11:$ZZ$200,266,FALSE)=0,"",VLOOKUP($A180,parlvotes_lh!$A$11:$ZZ$200,266,FALSE)))</f>
        <v/>
      </c>
      <c r="X180" s="177" t="str">
        <f>IF(ISERROR(VLOOKUP($A180,parlvotes_lh!$A$11:$ZZ$200,286,FALSE))=TRUE,"",IF(VLOOKUP($A180,parlvotes_lh!$A$11:$ZZ$200,286,FALSE)=0,"",VLOOKUP($A180,parlvotes_lh!$A$11:$ZZ$200,286,FALSE)))</f>
        <v/>
      </c>
      <c r="Y180" s="177" t="str">
        <f>IF(ISERROR(VLOOKUP($A180,parlvotes_lh!$A$11:$ZZ$200,306,FALSE))=TRUE,"",IF(VLOOKUP($A180,parlvotes_lh!$A$11:$ZZ$200,306,FALSE)=0,"",VLOOKUP($A180,parlvotes_lh!$A$11:$ZZ$200,306,FALSE)))</f>
        <v/>
      </c>
      <c r="Z180" s="177" t="str">
        <f>IF(ISERROR(VLOOKUP($A180,parlvotes_lh!$A$11:$ZZ$200,326,FALSE))=TRUE,"",IF(VLOOKUP($A180,parlvotes_lh!$A$11:$ZZ$200,326,FALSE)=0,"",VLOOKUP($A180,parlvotes_lh!$A$11:$ZZ$200,326,FALSE)))</f>
        <v/>
      </c>
      <c r="AA180" s="177" t="str">
        <f>IF(ISERROR(VLOOKUP($A180,parlvotes_lh!$A$11:$ZZ$200,346,FALSE))=TRUE,"",IF(VLOOKUP($A180,parlvotes_lh!$A$11:$ZZ$200,346,FALSE)=0,"",VLOOKUP($A180,parlvotes_lh!$A$11:$ZZ$200,346,FALSE)))</f>
        <v/>
      </c>
      <c r="AB180" s="177" t="str">
        <f>IF(ISERROR(VLOOKUP($A180,parlvotes_lh!$A$11:$ZZ$200,366,FALSE))=TRUE,"",IF(VLOOKUP($A180,parlvotes_lh!$A$11:$ZZ$200,366,FALSE)=0,"",VLOOKUP($A180,parlvotes_lh!$A$11:$ZZ$200,366,FALSE)))</f>
        <v/>
      </c>
      <c r="AC180" s="177" t="str">
        <f>IF(ISERROR(VLOOKUP($A180,parlvotes_lh!$A$11:$ZZ$200,386,FALSE))=TRUE,"",IF(VLOOKUP($A180,parlvotes_lh!$A$11:$ZZ$200,386,FALSE)=0,"",VLOOKUP($A180,parlvotes_lh!$A$11:$ZZ$200,386,FALSE)))</f>
        <v/>
      </c>
    </row>
    <row r="181" spans="1:29" ht="13.5" customHeight="1" x14ac:dyDescent="0.25">
      <c r="A181" s="171"/>
      <c r="B181" s="99" t="str">
        <f>IF(A181="","",MID(info_weblinks!$C$3,32,3))</f>
        <v/>
      </c>
      <c r="C181" s="99" t="str">
        <f>IF(info_parties!G181="","",info_parties!G181)</f>
        <v/>
      </c>
      <c r="D181" s="99" t="str">
        <f>IF(info_parties!K181="","",info_parties!K181)</f>
        <v/>
      </c>
      <c r="E181" s="99" t="str">
        <f>IF(info_parties!H181="","",info_parties!H181)</f>
        <v/>
      </c>
      <c r="F181" s="172" t="str">
        <f t="shared" si="8"/>
        <v/>
      </c>
      <c r="G181" s="173" t="str">
        <f t="shared" si="9"/>
        <v/>
      </c>
      <c r="H181" s="174" t="str">
        <f t="shared" si="10"/>
        <v/>
      </c>
      <c r="I181" s="175" t="str">
        <f t="shared" si="11"/>
        <v/>
      </c>
      <c r="J181" s="176" t="str">
        <f>IF(ISERROR(VLOOKUP($A181,parlvotes_lh!$A$11:$ZZ$200,6,FALSE))=TRUE,"",IF(VLOOKUP($A181,parlvotes_lh!$A$11:$ZZ$200,6,FALSE)=0,"",VLOOKUP($A181,parlvotes_lh!$A$11:$ZZ$200,6,FALSE)))</f>
        <v/>
      </c>
      <c r="K181" s="176" t="str">
        <f>IF(ISERROR(VLOOKUP($A181,parlvotes_lh!$A$11:$ZZ$200,26,FALSE))=TRUE,"",IF(VLOOKUP($A181,parlvotes_lh!$A$11:$ZZ$200,26,FALSE)=0,"",VLOOKUP($A181,parlvotes_lh!$A$11:$ZZ$200,26,FALSE)))</f>
        <v/>
      </c>
      <c r="L181" s="176" t="str">
        <f>IF(ISERROR(VLOOKUP($A181,parlvotes_lh!$A$11:$ZZ$200,46,FALSE))=TRUE,"",IF(VLOOKUP($A181,parlvotes_lh!$A$11:$ZZ$200,46,FALSE)=0,"",VLOOKUP($A181,parlvotes_lh!$A$11:$ZZ$200,46,FALSE)))</f>
        <v/>
      </c>
      <c r="M181" s="176" t="str">
        <f>IF(ISERROR(VLOOKUP($A181,parlvotes_lh!$A$11:$ZZ$200,66,FALSE))=TRUE,"",IF(VLOOKUP($A181,parlvotes_lh!$A$11:$ZZ$200,66,FALSE)=0,"",VLOOKUP($A181,parlvotes_lh!$A$11:$ZZ$200,66,FALSE)))</f>
        <v/>
      </c>
      <c r="N181" s="176" t="str">
        <f>IF(ISERROR(VLOOKUP($A181,parlvotes_lh!$A$11:$ZZ$200,86,FALSE))=TRUE,"",IF(VLOOKUP($A181,parlvotes_lh!$A$11:$ZZ$200,86,FALSE)=0,"",VLOOKUP($A181,parlvotes_lh!$A$11:$ZZ$200,86,FALSE)))</f>
        <v/>
      </c>
      <c r="O181" s="176" t="str">
        <f>IF(ISERROR(VLOOKUP($A181,parlvotes_lh!$A$11:$ZZ$200,106,FALSE))=TRUE,"",IF(VLOOKUP($A181,parlvotes_lh!$A$11:$ZZ$200,106,FALSE)=0,"",VLOOKUP($A181,parlvotes_lh!$A$11:$ZZ$200,106,FALSE)))</f>
        <v/>
      </c>
      <c r="P181" s="176" t="str">
        <f>IF(ISERROR(VLOOKUP($A181,parlvotes_lh!$A$11:$ZZ$200,126,FALSE))=TRUE,"",IF(VLOOKUP($A181,parlvotes_lh!$A$11:$ZZ$200,126,FALSE)=0,"",VLOOKUP($A181,parlvotes_lh!$A$11:$ZZ$200,126,FALSE)))</f>
        <v/>
      </c>
      <c r="Q181" s="177" t="str">
        <f>IF(ISERROR(VLOOKUP($A181,parlvotes_lh!$A$11:$ZZ$200,146,FALSE))=TRUE,"",IF(VLOOKUP($A181,parlvotes_lh!$A$11:$ZZ$200,146,FALSE)=0,"",VLOOKUP($A181,parlvotes_lh!$A$11:$ZZ$200,146,FALSE)))</f>
        <v/>
      </c>
      <c r="R181" s="177" t="str">
        <f>IF(ISERROR(VLOOKUP($A181,parlvotes_lh!$A$11:$ZZ$200,166,FALSE))=TRUE,"",IF(VLOOKUP($A181,parlvotes_lh!$A$11:$ZZ$200,166,FALSE)=0,"",VLOOKUP($A181,parlvotes_lh!$A$11:$ZZ$200,166,FALSE)))</f>
        <v/>
      </c>
      <c r="S181" s="177" t="str">
        <f>IF(ISERROR(VLOOKUP($A181,parlvotes_lh!$A$11:$ZZ$200,186,FALSE))=TRUE,"",IF(VLOOKUP($A181,parlvotes_lh!$A$11:$ZZ$200,186,FALSE)=0,"",VLOOKUP($A181,parlvotes_lh!$A$11:$ZZ$200,186,FALSE)))</f>
        <v/>
      </c>
      <c r="T181" s="177" t="str">
        <f>IF(ISERROR(VLOOKUP($A181,parlvotes_lh!$A$11:$ZZ$200,206,FALSE))=TRUE,"",IF(VLOOKUP($A181,parlvotes_lh!$A$11:$ZZ$200,206,FALSE)=0,"",VLOOKUP($A181,parlvotes_lh!$A$11:$ZZ$200,206,FALSE)))</f>
        <v/>
      </c>
      <c r="U181" s="177" t="str">
        <f>IF(ISERROR(VLOOKUP($A181,parlvotes_lh!$A$11:$ZZ$200,226,FALSE))=TRUE,"",IF(VLOOKUP($A181,parlvotes_lh!$A$11:$ZZ$200,226,FALSE)=0,"",VLOOKUP($A181,parlvotes_lh!$A$11:$ZZ$200,226,FALSE)))</f>
        <v/>
      </c>
      <c r="V181" s="177" t="str">
        <f>IF(ISERROR(VLOOKUP($A181,parlvotes_lh!$A$11:$ZZ$200,246,FALSE))=TRUE,"",IF(VLOOKUP($A181,parlvotes_lh!$A$11:$ZZ$200,246,FALSE)=0,"",VLOOKUP($A181,parlvotes_lh!$A$11:$ZZ$200,246,FALSE)))</f>
        <v/>
      </c>
      <c r="W181" s="177" t="str">
        <f>IF(ISERROR(VLOOKUP($A181,parlvotes_lh!$A$11:$ZZ$200,266,FALSE))=TRUE,"",IF(VLOOKUP($A181,parlvotes_lh!$A$11:$ZZ$200,266,FALSE)=0,"",VLOOKUP($A181,parlvotes_lh!$A$11:$ZZ$200,266,FALSE)))</f>
        <v/>
      </c>
      <c r="X181" s="177" t="str">
        <f>IF(ISERROR(VLOOKUP($A181,parlvotes_lh!$A$11:$ZZ$200,286,FALSE))=TRUE,"",IF(VLOOKUP($A181,parlvotes_lh!$A$11:$ZZ$200,286,FALSE)=0,"",VLOOKUP($A181,parlvotes_lh!$A$11:$ZZ$200,286,FALSE)))</f>
        <v/>
      </c>
      <c r="Y181" s="177" t="str">
        <f>IF(ISERROR(VLOOKUP($A181,parlvotes_lh!$A$11:$ZZ$200,306,FALSE))=TRUE,"",IF(VLOOKUP($A181,parlvotes_lh!$A$11:$ZZ$200,306,FALSE)=0,"",VLOOKUP($A181,parlvotes_lh!$A$11:$ZZ$200,306,FALSE)))</f>
        <v/>
      </c>
      <c r="Z181" s="177" t="str">
        <f>IF(ISERROR(VLOOKUP($A181,parlvotes_lh!$A$11:$ZZ$200,326,FALSE))=TRUE,"",IF(VLOOKUP($A181,parlvotes_lh!$A$11:$ZZ$200,326,FALSE)=0,"",VLOOKUP($A181,parlvotes_lh!$A$11:$ZZ$200,326,FALSE)))</f>
        <v/>
      </c>
      <c r="AA181" s="177" t="str">
        <f>IF(ISERROR(VLOOKUP($A181,parlvotes_lh!$A$11:$ZZ$200,346,FALSE))=TRUE,"",IF(VLOOKUP($A181,parlvotes_lh!$A$11:$ZZ$200,346,FALSE)=0,"",VLOOKUP($A181,parlvotes_lh!$A$11:$ZZ$200,346,FALSE)))</f>
        <v/>
      </c>
      <c r="AB181" s="177" t="str">
        <f>IF(ISERROR(VLOOKUP($A181,parlvotes_lh!$A$11:$ZZ$200,366,FALSE))=TRUE,"",IF(VLOOKUP($A181,parlvotes_lh!$A$11:$ZZ$200,366,FALSE)=0,"",VLOOKUP($A181,parlvotes_lh!$A$11:$ZZ$200,366,FALSE)))</f>
        <v/>
      </c>
      <c r="AC181" s="177" t="str">
        <f>IF(ISERROR(VLOOKUP($A181,parlvotes_lh!$A$11:$ZZ$200,386,FALSE))=TRUE,"",IF(VLOOKUP($A181,parlvotes_lh!$A$11:$ZZ$200,386,FALSE)=0,"",VLOOKUP($A181,parlvotes_lh!$A$11:$ZZ$200,386,FALSE)))</f>
        <v/>
      </c>
    </row>
    <row r="182" spans="1:29" ht="13.5" customHeight="1" x14ac:dyDescent="0.25">
      <c r="A182" s="171"/>
      <c r="B182" s="99" t="str">
        <f>IF(A182="","",MID(info_weblinks!$C$3,32,3))</f>
        <v/>
      </c>
      <c r="C182" s="99" t="str">
        <f>IF(info_parties!G182="","",info_parties!G182)</f>
        <v/>
      </c>
      <c r="D182" s="99" t="str">
        <f>IF(info_parties!K182="","",info_parties!K182)</f>
        <v/>
      </c>
      <c r="E182" s="99" t="str">
        <f>IF(info_parties!H182="","",info_parties!H182)</f>
        <v/>
      </c>
      <c r="F182" s="172" t="str">
        <f t="shared" si="8"/>
        <v/>
      </c>
      <c r="G182" s="173" t="str">
        <f t="shared" si="9"/>
        <v/>
      </c>
      <c r="H182" s="174" t="str">
        <f t="shared" si="10"/>
        <v/>
      </c>
      <c r="I182" s="175" t="str">
        <f t="shared" si="11"/>
        <v/>
      </c>
      <c r="J182" s="176" t="str">
        <f>IF(ISERROR(VLOOKUP($A182,parlvotes_lh!$A$11:$ZZ$200,6,FALSE))=TRUE,"",IF(VLOOKUP($A182,parlvotes_lh!$A$11:$ZZ$200,6,FALSE)=0,"",VLOOKUP($A182,parlvotes_lh!$A$11:$ZZ$200,6,FALSE)))</f>
        <v/>
      </c>
      <c r="K182" s="176" t="str">
        <f>IF(ISERROR(VLOOKUP($A182,parlvotes_lh!$A$11:$ZZ$200,26,FALSE))=TRUE,"",IF(VLOOKUP($A182,parlvotes_lh!$A$11:$ZZ$200,26,FALSE)=0,"",VLOOKUP($A182,parlvotes_lh!$A$11:$ZZ$200,26,FALSE)))</f>
        <v/>
      </c>
      <c r="L182" s="176" t="str">
        <f>IF(ISERROR(VLOOKUP($A182,parlvotes_lh!$A$11:$ZZ$200,46,FALSE))=TRUE,"",IF(VLOOKUP($A182,parlvotes_lh!$A$11:$ZZ$200,46,FALSE)=0,"",VLOOKUP($A182,parlvotes_lh!$A$11:$ZZ$200,46,FALSE)))</f>
        <v/>
      </c>
      <c r="M182" s="176" t="str">
        <f>IF(ISERROR(VLOOKUP($A182,parlvotes_lh!$A$11:$ZZ$200,66,FALSE))=TRUE,"",IF(VLOOKUP($A182,parlvotes_lh!$A$11:$ZZ$200,66,FALSE)=0,"",VLOOKUP($A182,parlvotes_lh!$A$11:$ZZ$200,66,FALSE)))</f>
        <v/>
      </c>
      <c r="N182" s="176" t="str">
        <f>IF(ISERROR(VLOOKUP($A182,parlvotes_lh!$A$11:$ZZ$200,86,FALSE))=TRUE,"",IF(VLOOKUP($A182,parlvotes_lh!$A$11:$ZZ$200,86,FALSE)=0,"",VLOOKUP($A182,parlvotes_lh!$A$11:$ZZ$200,86,FALSE)))</f>
        <v/>
      </c>
      <c r="O182" s="176" t="str">
        <f>IF(ISERROR(VLOOKUP($A182,parlvotes_lh!$A$11:$ZZ$200,106,FALSE))=TRUE,"",IF(VLOOKUP($A182,parlvotes_lh!$A$11:$ZZ$200,106,FALSE)=0,"",VLOOKUP($A182,parlvotes_lh!$A$11:$ZZ$200,106,FALSE)))</f>
        <v/>
      </c>
      <c r="P182" s="176" t="str">
        <f>IF(ISERROR(VLOOKUP($A182,parlvotes_lh!$A$11:$ZZ$200,126,FALSE))=TRUE,"",IF(VLOOKUP($A182,parlvotes_lh!$A$11:$ZZ$200,126,FALSE)=0,"",VLOOKUP($A182,parlvotes_lh!$A$11:$ZZ$200,126,FALSE)))</f>
        <v/>
      </c>
      <c r="Q182" s="177" t="str">
        <f>IF(ISERROR(VLOOKUP($A182,parlvotes_lh!$A$11:$ZZ$200,146,FALSE))=TRUE,"",IF(VLOOKUP($A182,parlvotes_lh!$A$11:$ZZ$200,146,FALSE)=0,"",VLOOKUP($A182,parlvotes_lh!$A$11:$ZZ$200,146,FALSE)))</f>
        <v/>
      </c>
      <c r="R182" s="177" t="str">
        <f>IF(ISERROR(VLOOKUP($A182,parlvotes_lh!$A$11:$ZZ$200,166,FALSE))=TRUE,"",IF(VLOOKUP($A182,parlvotes_lh!$A$11:$ZZ$200,166,FALSE)=0,"",VLOOKUP($A182,parlvotes_lh!$A$11:$ZZ$200,166,FALSE)))</f>
        <v/>
      </c>
      <c r="S182" s="177" t="str">
        <f>IF(ISERROR(VLOOKUP($A182,parlvotes_lh!$A$11:$ZZ$200,186,FALSE))=TRUE,"",IF(VLOOKUP($A182,parlvotes_lh!$A$11:$ZZ$200,186,FALSE)=0,"",VLOOKUP($A182,parlvotes_lh!$A$11:$ZZ$200,186,FALSE)))</f>
        <v/>
      </c>
      <c r="T182" s="177" t="str">
        <f>IF(ISERROR(VLOOKUP($A182,parlvotes_lh!$A$11:$ZZ$200,206,FALSE))=TRUE,"",IF(VLOOKUP($A182,parlvotes_lh!$A$11:$ZZ$200,206,FALSE)=0,"",VLOOKUP($A182,parlvotes_lh!$A$11:$ZZ$200,206,FALSE)))</f>
        <v/>
      </c>
      <c r="U182" s="177" t="str">
        <f>IF(ISERROR(VLOOKUP($A182,parlvotes_lh!$A$11:$ZZ$200,226,FALSE))=TRUE,"",IF(VLOOKUP($A182,parlvotes_lh!$A$11:$ZZ$200,226,FALSE)=0,"",VLOOKUP($A182,parlvotes_lh!$A$11:$ZZ$200,226,FALSE)))</f>
        <v/>
      </c>
      <c r="V182" s="177" t="str">
        <f>IF(ISERROR(VLOOKUP($A182,parlvotes_lh!$A$11:$ZZ$200,246,FALSE))=TRUE,"",IF(VLOOKUP($A182,parlvotes_lh!$A$11:$ZZ$200,246,FALSE)=0,"",VLOOKUP($A182,parlvotes_lh!$A$11:$ZZ$200,246,FALSE)))</f>
        <v/>
      </c>
      <c r="W182" s="177" t="str">
        <f>IF(ISERROR(VLOOKUP($A182,parlvotes_lh!$A$11:$ZZ$200,266,FALSE))=TRUE,"",IF(VLOOKUP($A182,parlvotes_lh!$A$11:$ZZ$200,266,FALSE)=0,"",VLOOKUP($A182,parlvotes_lh!$A$11:$ZZ$200,266,FALSE)))</f>
        <v/>
      </c>
      <c r="X182" s="177" t="str">
        <f>IF(ISERROR(VLOOKUP($A182,parlvotes_lh!$A$11:$ZZ$200,286,FALSE))=TRUE,"",IF(VLOOKUP($A182,parlvotes_lh!$A$11:$ZZ$200,286,FALSE)=0,"",VLOOKUP($A182,parlvotes_lh!$A$11:$ZZ$200,286,FALSE)))</f>
        <v/>
      </c>
      <c r="Y182" s="177" t="str">
        <f>IF(ISERROR(VLOOKUP($A182,parlvotes_lh!$A$11:$ZZ$200,306,FALSE))=TRUE,"",IF(VLOOKUP($A182,parlvotes_lh!$A$11:$ZZ$200,306,FALSE)=0,"",VLOOKUP($A182,parlvotes_lh!$A$11:$ZZ$200,306,FALSE)))</f>
        <v/>
      </c>
      <c r="Z182" s="177" t="str">
        <f>IF(ISERROR(VLOOKUP($A182,parlvotes_lh!$A$11:$ZZ$200,326,FALSE))=TRUE,"",IF(VLOOKUP($A182,parlvotes_lh!$A$11:$ZZ$200,326,FALSE)=0,"",VLOOKUP($A182,parlvotes_lh!$A$11:$ZZ$200,326,FALSE)))</f>
        <v/>
      </c>
      <c r="AA182" s="177" t="str">
        <f>IF(ISERROR(VLOOKUP($A182,parlvotes_lh!$A$11:$ZZ$200,346,FALSE))=TRUE,"",IF(VLOOKUP($A182,parlvotes_lh!$A$11:$ZZ$200,346,FALSE)=0,"",VLOOKUP($A182,parlvotes_lh!$A$11:$ZZ$200,346,FALSE)))</f>
        <v/>
      </c>
      <c r="AB182" s="177" t="str">
        <f>IF(ISERROR(VLOOKUP($A182,parlvotes_lh!$A$11:$ZZ$200,366,FALSE))=TRUE,"",IF(VLOOKUP($A182,parlvotes_lh!$A$11:$ZZ$200,366,FALSE)=0,"",VLOOKUP($A182,parlvotes_lh!$A$11:$ZZ$200,366,FALSE)))</f>
        <v/>
      </c>
      <c r="AC182" s="177" t="str">
        <f>IF(ISERROR(VLOOKUP($A182,parlvotes_lh!$A$11:$ZZ$200,386,FALSE))=TRUE,"",IF(VLOOKUP($A182,parlvotes_lh!$A$11:$ZZ$200,386,FALSE)=0,"",VLOOKUP($A182,parlvotes_lh!$A$11:$ZZ$200,386,FALSE)))</f>
        <v/>
      </c>
    </row>
    <row r="183" spans="1:29" ht="13.5" customHeight="1" x14ac:dyDescent="0.25">
      <c r="A183" s="171"/>
      <c r="B183" s="99" t="str">
        <f>IF(A183="","",MID(info_weblinks!$C$3,32,3))</f>
        <v/>
      </c>
      <c r="C183" s="99" t="str">
        <f>IF(info_parties!G183="","",info_parties!G183)</f>
        <v/>
      </c>
      <c r="D183" s="99" t="str">
        <f>IF(info_parties!K183="","",info_parties!K183)</f>
        <v/>
      </c>
      <c r="E183" s="99" t="str">
        <f>IF(info_parties!H183="","",info_parties!H183)</f>
        <v/>
      </c>
      <c r="F183" s="172" t="str">
        <f t="shared" si="8"/>
        <v/>
      </c>
      <c r="G183" s="173" t="str">
        <f t="shared" si="9"/>
        <v/>
      </c>
      <c r="H183" s="174" t="str">
        <f t="shared" si="10"/>
        <v/>
      </c>
      <c r="I183" s="175" t="str">
        <f t="shared" si="11"/>
        <v/>
      </c>
      <c r="J183" s="176" t="str">
        <f>IF(ISERROR(VLOOKUP($A183,parlvotes_lh!$A$11:$ZZ$200,6,FALSE))=TRUE,"",IF(VLOOKUP($A183,parlvotes_lh!$A$11:$ZZ$200,6,FALSE)=0,"",VLOOKUP($A183,parlvotes_lh!$A$11:$ZZ$200,6,FALSE)))</f>
        <v/>
      </c>
      <c r="K183" s="176" t="str">
        <f>IF(ISERROR(VLOOKUP($A183,parlvotes_lh!$A$11:$ZZ$200,26,FALSE))=TRUE,"",IF(VLOOKUP($A183,parlvotes_lh!$A$11:$ZZ$200,26,FALSE)=0,"",VLOOKUP($A183,parlvotes_lh!$A$11:$ZZ$200,26,FALSE)))</f>
        <v/>
      </c>
      <c r="L183" s="176" t="str">
        <f>IF(ISERROR(VLOOKUP($A183,parlvotes_lh!$A$11:$ZZ$200,46,FALSE))=TRUE,"",IF(VLOOKUP($A183,parlvotes_lh!$A$11:$ZZ$200,46,FALSE)=0,"",VLOOKUP($A183,parlvotes_lh!$A$11:$ZZ$200,46,FALSE)))</f>
        <v/>
      </c>
      <c r="M183" s="176" t="str">
        <f>IF(ISERROR(VLOOKUP($A183,parlvotes_lh!$A$11:$ZZ$200,66,FALSE))=TRUE,"",IF(VLOOKUP($A183,parlvotes_lh!$A$11:$ZZ$200,66,FALSE)=0,"",VLOOKUP($A183,parlvotes_lh!$A$11:$ZZ$200,66,FALSE)))</f>
        <v/>
      </c>
      <c r="N183" s="176" t="str">
        <f>IF(ISERROR(VLOOKUP($A183,parlvotes_lh!$A$11:$ZZ$200,86,FALSE))=TRUE,"",IF(VLOOKUP($A183,parlvotes_lh!$A$11:$ZZ$200,86,FALSE)=0,"",VLOOKUP($A183,parlvotes_lh!$A$11:$ZZ$200,86,FALSE)))</f>
        <v/>
      </c>
      <c r="O183" s="176" t="str">
        <f>IF(ISERROR(VLOOKUP($A183,parlvotes_lh!$A$11:$ZZ$200,106,FALSE))=TRUE,"",IF(VLOOKUP($A183,parlvotes_lh!$A$11:$ZZ$200,106,FALSE)=0,"",VLOOKUP($A183,parlvotes_lh!$A$11:$ZZ$200,106,FALSE)))</f>
        <v/>
      </c>
      <c r="P183" s="176" t="str">
        <f>IF(ISERROR(VLOOKUP($A183,parlvotes_lh!$A$11:$ZZ$200,126,FALSE))=TRUE,"",IF(VLOOKUP($A183,parlvotes_lh!$A$11:$ZZ$200,126,FALSE)=0,"",VLOOKUP($A183,parlvotes_lh!$A$11:$ZZ$200,126,FALSE)))</f>
        <v/>
      </c>
      <c r="Q183" s="177" t="str">
        <f>IF(ISERROR(VLOOKUP($A183,parlvotes_lh!$A$11:$ZZ$200,146,FALSE))=TRUE,"",IF(VLOOKUP($A183,parlvotes_lh!$A$11:$ZZ$200,146,FALSE)=0,"",VLOOKUP($A183,parlvotes_lh!$A$11:$ZZ$200,146,FALSE)))</f>
        <v/>
      </c>
      <c r="R183" s="177" t="str">
        <f>IF(ISERROR(VLOOKUP($A183,parlvotes_lh!$A$11:$ZZ$200,166,FALSE))=TRUE,"",IF(VLOOKUP($A183,parlvotes_lh!$A$11:$ZZ$200,166,FALSE)=0,"",VLOOKUP($A183,parlvotes_lh!$A$11:$ZZ$200,166,FALSE)))</f>
        <v/>
      </c>
      <c r="S183" s="177" t="str">
        <f>IF(ISERROR(VLOOKUP($A183,parlvotes_lh!$A$11:$ZZ$200,186,FALSE))=TRUE,"",IF(VLOOKUP($A183,parlvotes_lh!$A$11:$ZZ$200,186,FALSE)=0,"",VLOOKUP($A183,parlvotes_lh!$A$11:$ZZ$200,186,FALSE)))</f>
        <v/>
      </c>
      <c r="T183" s="177" t="str">
        <f>IF(ISERROR(VLOOKUP($A183,parlvotes_lh!$A$11:$ZZ$200,206,FALSE))=TRUE,"",IF(VLOOKUP($A183,parlvotes_lh!$A$11:$ZZ$200,206,FALSE)=0,"",VLOOKUP($A183,parlvotes_lh!$A$11:$ZZ$200,206,FALSE)))</f>
        <v/>
      </c>
      <c r="U183" s="177" t="str">
        <f>IF(ISERROR(VLOOKUP($A183,parlvotes_lh!$A$11:$ZZ$200,226,FALSE))=TRUE,"",IF(VLOOKUP($A183,parlvotes_lh!$A$11:$ZZ$200,226,FALSE)=0,"",VLOOKUP($A183,parlvotes_lh!$A$11:$ZZ$200,226,FALSE)))</f>
        <v/>
      </c>
      <c r="V183" s="177" t="str">
        <f>IF(ISERROR(VLOOKUP($A183,parlvotes_lh!$A$11:$ZZ$200,246,FALSE))=TRUE,"",IF(VLOOKUP($A183,parlvotes_lh!$A$11:$ZZ$200,246,FALSE)=0,"",VLOOKUP($A183,parlvotes_lh!$A$11:$ZZ$200,246,FALSE)))</f>
        <v/>
      </c>
      <c r="W183" s="177" t="str">
        <f>IF(ISERROR(VLOOKUP($A183,parlvotes_lh!$A$11:$ZZ$200,266,FALSE))=TRUE,"",IF(VLOOKUP($A183,parlvotes_lh!$A$11:$ZZ$200,266,FALSE)=0,"",VLOOKUP($A183,parlvotes_lh!$A$11:$ZZ$200,266,FALSE)))</f>
        <v/>
      </c>
      <c r="X183" s="177" t="str">
        <f>IF(ISERROR(VLOOKUP($A183,parlvotes_lh!$A$11:$ZZ$200,286,FALSE))=TRUE,"",IF(VLOOKUP($A183,parlvotes_lh!$A$11:$ZZ$200,286,FALSE)=0,"",VLOOKUP($A183,parlvotes_lh!$A$11:$ZZ$200,286,FALSE)))</f>
        <v/>
      </c>
      <c r="Y183" s="177" t="str">
        <f>IF(ISERROR(VLOOKUP($A183,parlvotes_lh!$A$11:$ZZ$200,306,FALSE))=TRUE,"",IF(VLOOKUP($A183,parlvotes_lh!$A$11:$ZZ$200,306,FALSE)=0,"",VLOOKUP($A183,parlvotes_lh!$A$11:$ZZ$200,306,FALSE)))</f>
        <v/>
      </c>
      <c r="Z183" s="177" t="str">
        <f>IF(ISERROR(VLOOKUP($A183,parlvotes_lh!$A$11:$ZZ$200,326,FALSE))=TRUE,"",IF(VLOOKUP($A183,parlvotes_lh!$A$11:$ZZ$200,326,FALSE)=0,"",VLOOKUP($A183,parlvotes_lh!$A$11:$ZZ$200,326,FALSE)))</f>
        <v/>
      </c>
      <c r="AA183" s="177" t="str">
        <f>IF(ISERROR(VLOOKUP($A183,parlvotes_lh!$A$11:$ZZ$200,346,FALSE))=TRUE,"",IF(VLOOKUP($A183,parlvotes_lh!$A$11:$ZZ$200,346,FALSE)=0,"",VLOOKUP($A183,parlvotes_lh!$A$11:$ZZ$200,346,FALSE)))</f>
        <v/>
      </c>
      <c r="AB183" s="177" t="str">
        <f>IF(ISERROR(VLOOKUP($A183,parlvotes_lh!$A$11:$ZZ$200,366,FALSE))=TRUE,"",IF(VLOOKUP($A183,parlvotes_lh!$A$11:$ZZ$200,366,FALSE)=0,"",VLOOKUP($A183,parlvotes_lh!$A$11:$ZZ$200,366,FALSE)))</f>
        <v/>
      </c>
      <c r="AC183" s="177" t="str">
        <f>IF(ISERROR(VLOOKUP($A183,parlvotes_lh!$A$11:$ZZ$200,386,FALSE))=TRUE,"",IF(VLOOKUP($A183,parlvotes_lh!$A$11:$ZZ$200,386,FALSE)=0,"",VLOOKUP($A183,parlvotes_lh!$A$11:$ZZ$200,386,FALSE)))</f>
        <v/>
      </c>
    </row>
    <row r="184" spans="1:29" ht="13.5" customHeight="1" x14ac:dyDescent="0.25">
      <c r="A184" s="171"/>
      <c r="B184" s="99" t="str">
        <f>IF(A184="","",MID(info_weblinks!$C$3,32,3))</f>
        <v/>
      </c>
      <c r="C184" s="99" t="str">
        <f>IF(info_parties!G184="","",info_parties!G184)</f>
        <v/>
      </c>
      <c r="D184" s="99" t="str">
        <f>IF(info_parties!K184="","",info_parties!K184)</f>
        <v/>
      </c>
      <c r="E184" s="99" t="str">
        <f>IF(info_parties!H184="","",info_parties!H184)</f>
        <v/>
      </c>
      <c r="F184" s="172" t="str">
        <f t="shared" si="8"/>
        <v/>
      </c>
      <c r="G184" s="173" t="str">
        <f t="shared" si="9"/>
        <v/>
      </c>
      <c r="H184" s="174" t="str">
        <f t="shared" si="10"/>
        <v/>
      </c>
      <c r="I184" s="175" t="str">
        <f t="shared" si="11"/>
        <v/>
      </c>
      <c r="J184" s="176" t="str">
        <f>IF(ISERROR(VLOOKUP($A184,parlvotes_lh!$A$11:$ZZ$200,6,FALSE))=TRUE,"",IF(VLOOKUP($A184,parlvotes_lh!$A$11:$ZZ$200,6,FALSE)=0,"",VLOOKUP($A184,parlvotes_lh!$A$11:$ZZ$200,6,FALSE)))</f>
        <v/>
      </c>
      <c r="K184" s="176" t="str">
        <f>IF(ISERROR(VLOOKUP($A184,parlvotes_lh!$A$11:$ZZ$200,26,FALSE))=TRUE,"",IF(VLOOKUP($A184,parlvotes_lh!$A$11:$ZZ$200,26,FALSE)=0,"",VLOOKUP($A184,parlvotes_lh!$A$11:$ZZ$200,26,FALSE)))</f>
        <v/>
      </c>
      <c r="L184" s="176" t="str">
        <f>IF(ISERROR(VLOOKUP($A184,parlvotes_lh!$A$11:$ZZ$200,46,FALSE))=TRUE,"",IF(VLOOKUP($A184,parlvotes_lh!$A$11:$ZZ$200,46,FALSE)=0,"",VLOOKUP($A184,parlvotes_lh!$A$11:$ZZ$200,46,FALSE)))</f>
        <v/>
      </c>
      <c r="M184" s="176" t="str">
        <f>IF(ISERROR(VLOOKUP($A184,parlvotes_lh!$A$11:$ZZ$200,66,FALSE))=TRUE,"",IF(VLOOKUP($A184,parlvotes_lh!$A$11:$ZZ$200,66,FALSE)=0,"",VLOOKUP($A184,parlvotes_lh!$A$11:$ZZ$200,66,FALSE)))</f>
        <v/>
      </c>
      <c r="N184" s="176" t="str">
        <f>IF(ISERROR(VLOOKUP($A184,parlvotes_lh!$A$11:$ZZ$200,86,FALSE))=TRUE,"",IF(VLOOKUP($A184,parlvotes_lh!$A$11:$ZZ$200,86,FALSE)=0,"",VLOOKUP($A184,parlvotes_lh!$A$11:$ZZ$200,86,FALSE)))</f>
        <v/>
      </c>
      <c r="O184" s="176" t="str">
        <f>IF(ISERROR(VLOOKUP($A184,parlvotes_lh!$A$11:$ZZ$200,106,FALSE))=TRUE,"",IF(VLOOKUP($A184,parlvotes_lh!$A$11:$ZZ$200,106,FALSE)=0,"",VLOOKUP($A184,parlvotes_lh!$A$11:$ZZ$200,106,FALSE)))</f>
        <v/>
      </c>
      <c r="P184" s="176" t="str">
        <f>IF(ISERROR(VLOOKUP($A184,parlvotes_lh!$A$11:$ZZ$200,126,FALSE))=TRUE,"",IF(VLOOKUP($A184,parlvotes_lh!$A$11:$ZZ$200,126,FALSE)=0,"",VLOOKUP($A184,parlvotes_lh!$A$11:$ZZ$200,126,FALSE)))</f>
        <v/>
      </c>
      <c r="Q184" s="177" t="str">
        <f>IF(ISERROR(VLOOKUP($A184,parlvotes_lh!$A$11:$ZZ$200,146,FALSE))=TRUE,"",IF(VLOOKUP($A184,parlvotes_lh!$A$11:$ZZ$200,146,FALSE)=0,"",VLOOKUP($A184,parlvotes_lh!$A$11:$ZZ$200,146,FALSE)))</f>
        <v/>
      </c>
      <c r="R184" s="177" t="str">
        <f>IF(ISERROR(VLOOKUP($A184,parlvotes_lh!$A$11:$ZZ$200,166,FALSE))=TRUE,"",IF(VLOOKUP($A184,parlvotes_lh!$A$11:$ZZ$200,166,FALSE)=0,"",VLOOKUP($A184,parlvotes_lh!$A$11:$ZZ$200,166,FALSE)))</f>
        <v/>
      </c>
      <c r="S184" s="177" t="str">
        <f>IF(ISERROR(VLOOKUP($A184,parlvotes_lh!$A$11:$ZZ$200,186,FALSE))=TRUE,"",IF(VLOOKUP($A184,parlvotes_lh!$A$11:$ZZ$200,186,FALSE)=0,"",VLOOKUP($A184,parlvotes_lh!$A$11:$ZZ$200,186,FALSE)))</f>
        <v/>
      </c>
      <c r="T184" s="177" t="str">
        <f>IF(ISERROR(VLOOKUP($A184,parlvotes_lh!$A$11:$ZZ$200,206,FALSE))=TRUE,"",IF(VLOOKUP($A184,parlvotes_lh!$A$11:$ZZ$200,206,FALSE)=0,"",VLOOKUP($A184,parlvotes_lh!$A$11:$ZZ$200,206,FALSE)))</f>
        <v/>
      </c>
      <c r="U184" s="177" t="str">
        <f>IF(ISERROR(VLOOKUP($A184,parlvotes_lh!$A$11:$ZZ$200,226,FALSE))=TRUE,"",IF(VLOOKUP($A184,parlvotes_lh!$A$11:$ZZ$200,226,FALSE)=0,"",VLOOKUP($A184,parlvotes_lh!$A$11:$ZZ$200,226,FALSE)))</f>
        <v/>
      </c>
      <c r="V184" s="177" t="str">
        <f>IF(ISERROR(VLOOKUP($A184,parlvotes_lh!$A$11:$ZZ$200,246,FALSE))=TRUE,"",IF(VLOOKUP($A184,parlvotes_lh!$A$11:$ZZ$200,246,FALSE)=0,"",VLOOKUP($A184,parlvotes_lh!$A$11:$ZZ$200,246,FALSE)))</f>
        <v/>
      </c>
      <c r="W184" s="177" t="str">
        <f>IF(ISERROR(VLOOKUP($A184,parlvotes_lh!$A$11:$ZZ$200,266,FALSE))=TRUE,"",IF(VLOOKUP($A184,parlvotes_lh!$A$11:$ZZ$200,266,FALSE)=0,"",VLOOKUP($A184,parlvotes_lh!$A$11:$ZZ$200,266,FALSE)))</f>
        <v/>
      </c>
      <c r="X184" s="177" t="str">
        <f>IF(ISERROR(VLOOKUP($A184,parlvotes_lh!$A$11:$ZZ$200,286,FALSE))=TRUE,"",IF(VLOOKUP($A184,parlvotes_lh!$A$11:$ZZ$200,286,FALSE)=0,"",VLOOKUP($A184,parlvotes_lh!$A$11:$ZZ$200,286,FALSE)))</f>
        <v/>
      </c>
      <c r="Y184" s="177" t="str">
        <f>IF(ISERROR(VLOOKUP($A184,parlvotes_lh!$A$11:$ZZ$200,306,FALSE))=TRUE,"",IF(VLOOKUP($A184,parlvotes_lh!$A$11:$ZZ$200,306,FALSE)=0,"",VLOOKUP($A184,parlvotes_lh!$A$11:$ZZ$200,306,FALSE)))</f>
        <v/>
      </c>
      <c r="Z184" s="177" t="str">
        <f>IF(ISERROR(VLOOKUP($A184,parlvotes_lh!$A$11:$ZZ$200,326,FALSE))=TRUE,"",IF(VLOOKUP($A184,parlvotes_lh!$A$11:$ZZ$200,326,FALSE)=0,"",VLOOKUP($A184,parlvotes_lh!$A$11:$ZZ$200,326,FALSE)))</f>
        <v/>
      </c>
      <c r="AA184" s="177" t="str">
        <f>IF(ISERROR(VLOOKUP($A184,parlvotes_lh!$A$11:$ZZ$200,346,FALSE))=TRUE,"",IF(VLOOKUP($A184,parlvotes_lh!$A$11:$ZZ$200,346,FALSE)=0,"",VLOOKUP($A184,parlvotes_lh!$A$11:$ZZ$200,346,FALSE)))</f>
        <v/>
      </c>
      <c r="AB184" s="177" t="str">
        <f>IF(ISERROR(VLOOKUP($A184,parlvotes_lh!$A$11:$ZZ$200,366,FALSE))=TRUE,"",IF(VLOOKUP($A184,parlvotes_lh!$A$11:$ZZ$200,366,FALSE)=0,"",VLOOKUP($A184,parlvotes_lh!$A$11:$ZZ$200,366,FALSE)))</f>
        <v/>
      </c>
      <c r="AC184" s="177" t="str">
        <f>IF(ISERROR(VLOOKUP($A184,parlvotes_lh!$A$11:$ZZ$200,386,FALSE))=TRUE,"",IF(VLOOKUP($A184,parlvotes_lh!$A$11:$ZZ$200,386,FALSE)=0,"",VLOOKUP($A184,parlvotes_lh!$A$11:$ZZ$200,386,FALSE)))</f>
        <v/>
      </c>
    </row>
    <row r="185" spans="1:29" ht="13.5" customHeight="1" x14ac:dyDescent="0.25">
      <c r="A185" s="171"/>
      <c r="B185" s="99" t="str">
        <f>IF(A185="","",MID(info_weblinks!$C$3,32,3))</f>
        <v/>
      </c>
      <c r="C185" s="99" t="str">
        <f>IF(info_parties!G185="","",info_parties!G185)</f>
        <v/>
      </c>
      <c r="D185" s="99" t="str">
        <f>IF(info_parties!K185="","",info_parties!K185)</f>
        <v/>
      </c>
      <c r="E185" s="99" t="str">
        <f>IF(info_parties!H185="","",info_parties!H185)</f>
        <v/>
      </c>
      <c r="F185" s="172" t="str">
        <f t="shared" si="8"/>
        <v/>
      </c>
      <c r="G185" s="173" t="str">
        <f t="shared" si="9"/>
        <v/>
      </c>
      <c r="H185" s="174" t="str">
        <f t="shared" si="10"/>
        <v/>
      </c>
      <c r="I185" s="175" t="str">
        <f t="shared" si="11"/>
        <v/>
      </c>
      <c r="J185" s="176" t="str">
        <f>IF(ISERROR(VLOOKUP($A185,parlvotes_lh!$A$11:$ZZ$200,6,FALSE))=TRUE,"",IF(VLOOKUP($A185,parlvotes_lh!$A$11:$ZZ$200,6,FALSE)=0,"",VLOOKUP($A185,parlvotes_lh!$A$11:$ZZ$200,6,FALSE)))</f>
        <v/>
      </c>
      <c r="K185" s="176" t="str">
        <f>IF(ISERROR(VLOOKUP($A185,parlvotes_lh!$A$11:$ZZ$200,26,FALSE))=TRUE,"",IF(VLOOKUP($A185,parlvotes_lh!$A$11:$ZZ$200,26,FALSE)=0,"",VLOOKUP($A185,parlvotes_lh!$A$11:$ZZ$200,26,FALSE)))</f>
        <v/>
      </c>
      <c r="L185" s="176" t="str">
        <f>IF(ISERROR(VLOOKUP($A185,parlvotes_lh!$A$11:$ZZ$200,46,FALSE))=TRUE,"",IF(VLOOKUP($A185,parlvotes_lh!$A$11:$ZZ$200,46,FALSE)=0,"",VLOOKUP($A185,parlvotes_lh!$A$11:$ZZ$200,46,FALSE)))</f>
        <v/>
      </c>
      <c r="M185" s="176" t="str">
        <f>IF(ISERROR(VLOOKUP($A185,parlvotes_lh!$A$11:$ZZ$200,66,FALSE))=TRUE,"",IF(VLOOKUP($A185,parlvotes_lh!$A$11:$ZZ$200,66,FALSE)=0,"",VLOOKUP($A185,parlvotes_lh!$A$11:$ZZ$200,66,FALSE)))</f>
        <v/>
      </c>
      <c r="N185" s="176" t="str">
        <f>IF(ISERROR(VLOOKUP($A185,parlvotes_lh!$A$11:$ZZ$200,86,FALSE))=TRUE,"",IF(VLOOKUP($A185,parlvotes_lh!$A$11:$ZZ$200,86,FALSE)=0,"",VLOOKUP($A185,parlvotes_lh!$A$11:$ZZ$200,86,FALSE)))</f>
        <v/>
      </c>
      <c r="O185" s="176" t="str">
        <f>IF(ISERROR(VLOOKUP($A185,parlvotes_lh!$A$11:$ZZ$200,106,FALSE))=TRUE,"",IF(VLOOKUP($A185,parlvotes_lh!$A$11:$ZZ$200,106,FALSE)=0,"",VLOOKUP($A185,parlvotes_lh!$A$11:$ZZ$200,106,FALSE)))</f>
        <v/>
      </c>
      <c r="P185" s="176" t="str">
        <f>IF(ISERROR(VLOOKUP($A185,parlvotes_lh!$A$11:$ZZ$200,126,FALSE))=TRUE,"",IF(VLOOKUP($A185,parlvotes_lh!$A$11:$ZZ$200,126,FALSE)=0,"",VLOOKUP($A185,parlvotes_lh!$A$11:$ZZ$200,126,FALSE)))</f>
        <v/>
      </c>
      <c r="Q185" s="177" t="str">
        <f>IF(ISERROR(VLOOKUP($A185,parlvotes_lh!$A$11:$ZZ$200,146,FALSE))=TRUE,"",IF(VLOOKUP($A185,parlvotes_lh!$A$11:$ZZ$200,146,FALSE)=0,"",VLOOKUP($A185,parlvotes_lh!$A$11:$ZZ$200,146,FALSE)))</f>
        <v/>
      </c>
      <c r="R185" s="177" t="str">
        <f>IF(ISERROR(VLOOKUP($A185,parlvotes_lh!$A$11:$ZZ$200,166,FALSE))=TRUE,"",IF(VLOOKUP($A185,parlvotes_lh!$A$11:$ZZ$200,166,FALSE)=0,"",VLOOKUP($A185,parlvotes_lh!$A$11:$ZZ$200,166,FALSE)))</f>
        <v/>
      </c>
      <c r="S185" s="177" t="str">
        <f>IF(ISERROR(VLOOKUP($A185,parlvotes_lh!$A$11:$ZZ$200,186,FALSE))=TRUE,"",IF(VLOOKUP($A185,parlvotes_lh!$A$11:$ZZ$200,186,FALSE)=0,"",VLOOKUP($A185,parlvotes_lh!$A$11:$ZZ$200,186,FALSE)))</f>
        <v/>
      </c>
      <c r="T185" s="177" t="str">
        <f>IF(ISERROR(VLOOKUP($A185,parlvotes_lh!$A$11:$ZZ$200,206,FALSE))=TRUE,"",IF(VLOOKUP($A185,parlvotes_lh!$A$11:$ZZ$200,206,FALSE)=0,"",VLOOKUP($A185,parlvotes_lh!$A$11:$ZZ$200,206,FALSE)))</f>
        <v/>
      </c>
      <c r="U185" s="177" t="str">
        <f>IF(ISERROR(VLOOKUP($A185,parlvotes_lh!$A$11:$ZZ$200,226,FALSE))=TRUE,"",IF(VLOOKUP($A185,parlvotes_lh!$A$11:$ZZ$200,226,FALSE)=0,"",VLOOKUP($A185,parlvotes_lh!$A$11:$ZZ$200,226,FALSE)))</f>
        <v/>
      </c>
      <c r="V185" s="177" t="str">
        <f>IF(ISERROR(VLOOKUP($A185,parlvotes_lh!$A$11:$ZZ$200,246,FALSE))=TRUE,"",IF(VLOOKUP($A185,parlvotes_lh!$A$11:$ZZ$200,246,FALSE)=0,"",VLOOKUP($A185,parlvotes_lh!$A$11:$ZZ$200,246,FALSE)))</f>
        <v/>
      </c>
      <c r="W185" s="177" t="str">
        <f>IF(ISERROR(VLOOKUP($A185,parlvotes_lh!$A$11:$ZZ$200,266,FALSE))=TRUE,"",IF(VLOOKUP($A185,parlvotes_lh!$A$11:$ZZ$200,266,FALSE)=0,"",VLOOKUP($A185,parlvotes_lh!$A$11:$ZZ$200,266,FALSE)))</f>
        <v/>
      </c>
      <c r="X185" s="177" t="str">
        <f>IF(ISERROR(VLOOKUP($A185,parlvotes_lh!$A$11:$ZZ$200,286,FALSE))=TRUE,"",IF(VLOOKUP($A185,parlvotes_lh!$A$11:$ZZ$200,286,FALSE)=0,"",VLOOKUP($A185,parlvotes_lh!$A$11:$ZZ$200,286,FALSE)))</f>
        <v/>
      </c>
      <c r="Y185" s="177" t="str">
        <f>IF(ISERROR(VLOOKUP($A185,parlvotes_lh!$A$11:$ZZ$200,306,FALSE))=TRUE,"",IF(VLOOKUP($A185,parlvotes_lh!$A$11:$ZZ$200,306,FALSE)=0,"",VLOOKUP($A185,parlvotes_lh!$A$11:$ZZ$200,306,FALSE)))</f>
        <v/>
      </c>
      <c r="Z185" s="177" t="str">
        <f>IF(ISERROR(VLOOKUP($A185,parlvotes_lh!$A$11:$ZZ$200,326,FALSE))=TRUE,"",IF(VLOOKUP($A185,parlvotes_lh!$A$11:$ZZ$200,326,FALSE)=0,"",VLOOKUP($A185,parlvotes_lh!$A$11:$ZZ$200,326,FALSE)))</f>
        <v/>
      </c>
      <c r="AA185" s="177" t="str">
        <f>IF(ISERROR(VLOOKUP($A185,parlvotes_lh!$A$11:$ZZ$200,346,FALSE))=TRUE,"",IF(VLOOKUP($A185,parlvotes_lh!$A$11:$ZZ$200,346,FALSE)=0,"",VLOOKUP($A185,parlvotes_lh!$A$11:$ZZ$200,346,FALSE)))</f>
        <v/>
      </c>
      <c r="AB185" s="177" t="str">
        <f>IF(ISERROR(VLOOKUP($A185,parlvotes_lh!$A$11:$ZZ$200,366,FALSE))=TRUE,"",IF(VLOOKUP($A185,parlvotes_lh!$A$11:$ZZ$200,366,FALSE)=0,"",VLOOKUP($A185,parlvotes_lh!$A$11:$ZZ$200,366,FALSE)))</f>
        <v/>
      </c>
      <c r="AC185" s="177" t="str">
        <f>IF(ISERROR(VLOOKUP($A185,parlvotes_lh!$A$11:$ZZ$200,386,FALSE))=TRUE,"",IF(VLOOKUP($A185,parlvotes_lh!$A$11:$ZZ$200,386,FALSE)=0,"",VLOOKUP($A185,parlvotes_lh!$A$11:$ZZ$200,386,FALSE)))</f>
        <v/>
      </c>
    </row>
    <row r="186" spans="1:29" ht="13.5" customHeight="1" x14ac:dyDescent="0.25">
      <c r="A186" s="171"/>
      <c r="B186" s="99" t="str">
        <f>IF(A186="","",MID(info_weblinks!$C$3,32,3))</f>
        <v/>
      </c>
      <c r="C186" s="99" t="str">
        <f>IF(info_parties!G186="","",info_parties!G186)</f>
        <v/>
      </c>
      <c r="D186" s="99" t="str">
        <f>IF(info_parties!K186="","",info_parties!K186)</f>
        <v/>
      </c>
      <c r="E186" s="99" t="str">
        <f>IF(info_parties!H186="","",info_parties!H186)</f>
        <v/>
      </c>
      <c r="F186" s="172" t="str">
        <f t="shared" si="8"/>
        <v/>
      </c>
      <c r="G186" s="173" t="str">
        <f t="shared" si="9"/>
        <v/>
      </c>
      <c r="H186" s="174" t="str">
        <f t="shared" si="10"/>
        <v/>
      </c>
      <c r="I186" s="175" t="str">
        <f t="shared" si="11"/>
        <v/>
      </c>
      <c r="J186" s="176" t="str">
        <f>IF(ISERROR(VLOOKUP($A186,parlvotes_lh!$A$11:$ZZ$200,6,FALSE))=TRUE,"",IF(VLOOKUP($A186,parlvotes_lh!$A$11:$ZZ$200,6,FALSE)=0,"",VLOOKUP($A186,parlvotes_lh!$A$11:$ZZ$200,6,FALSE)))</f>
        <v/>
      </c>
      <c r="K186" s="176" t="str">
        <f>IF(ISERROR(VLOOKUP($A186,parlvotes_lh!$A$11:$ZZ$200,26,FALSE))=TRUE,"",IF(VLOOKUP($A186,parlvotes_lh!$A$11:$ZZ$200,26,FALSE)=0,"",VLOOKUP($A186,parlvotes_lh!$A$11:$ZZ$200,26,FALSE)))</f>
        <v/>
      </c>
      <c r="L186" s="176" t="str">
        <f>IF(ISERROR(VLOOKUP($A186,parlvotes_lh!$A$11:$ZZ$200,46,FALSE))=TRUE,"",IF(VLOOKUP($A186,parlvotes_lh!$A$11:$ZZ$200,46,FALSE)=0,"",VLOOKUP($A186,parlvotes_lh!$A$11:$ZZ$200,46,FALSE)))</f>
        <v/>
      </c>
      <c r="M186" s="176" t="str">
        <f>IF(ISERROR(VLOOKUP($A186,parlvotes_lh!$A$11:$ZZ$200,66,FALSE))=TRUE,"",IF(VLOOKUP($A186,parlvotes_lh!$A$11:$ZZ$200,66,FALSE)=0,"",VLOOKUP($A186,parlvotes_lh!$A$11:$ZZ$200,66,FALSE)))</f>
        <v/>
      </c>
      <c r="N186" s="176" t="str">
        <f>IF(ISERROR(VLOOKUP($A186,parlvotes_lh!$A$11:$ZZ$200,86,FALSE))=TRUE,"",IF(VLOOKUP($A186,parlvotes_lh!$A$11:$ZZ$200,86,FALSE)=0,"",VLOOKUP($A186,parlvotes_lh!$A$11:$ZZ$200,86,FALSE)))</f>
        <v/>
      </c>
      <c r="O186" s="176" t="str">
        <f>IF(ISERROR(VLOOKUP($A186,parlvotes_lh!$A$11:$ZZ$200,106,FALSE))=TRUE,"",IF(VLOOKUP($A186,parlvotes_lh!$A$11:$ZZ$200,106,FALSE)=0,"",VLOOKUP($A186,parlvotes_lh!$A$11:$ZZ$200,106,FALSE)))</f>
        <v/>
      </c>
      <c r="P186" s="176" t="str">
        <f>IF(ISERROR(VLOOKUP($A186,parlvotes_lh!$A$11:$ZZ$200,126,FALSE))=TRUE,"",IF(VLOOKUP($A186,parlvotes_lh!$A$11:$ZZ$200,126,FALSE)=0,"",VLOOKUP($A186,parlvotes_lh!$A$11:$ZZ$200,126,FALSE)))</f>
        <v/>
      </c>
      <c r="Q186" s="177" t="str">
        <f>IF(ISERROR(VLOOKUP($A186,parlvotes_lh!$A$11:$ZZ$200,146,FALSE))=TRUE,"",IF(VLOOKUP($A186,parlvotes_lh!$A$11:$ZZ$200,146,FALSE)=0,"",VLOOKUP($A186,parlvotes_lh!$A$11:$ZZ$200,146,FALSE)))</f>
        <v/>
      </c>
      <c r="R186" s="177" t="str">
        <f>IF(ISERROR(VLOOKUP($A186,parlvotes_lh!$A$11:$ZZ$200,166,FALSE))=TRUE,"",IF(VLOOKUP($A186,parlvotes_lh!$A$11:$ZZ$200,166,FALSE)=0,"",VLOOKUP($A186,parlvotes_lh!$A$11:$ZZ$200,166,FALSE)))</f>
        <v/>
      </c>
      <c r="S186" s="177" t="str">
        <f>IF(ISERROR(VLOOKUP($A186,parlvotes_lh!$A$11:$ZZ$200,186,FALSE))=TRUE,"",IF(VLOOKUP($A186,parlvotes_lh!$A$11:$ZZ$200,186,FALSE)=0,"",VLOOKUP($A186,parlvotes_lh!$A$11:$ZZ$200,186,FALSE)))</f>
        <v/>
      </c>
      <c r="T186" s="177" t="str">
        <f>IF(ISERROR(VLOOKUP($A186,parlvotes_lh!$A$11:$ZZ$200,206,FALSE))=TRUE,"",IF(VLOOKUP($A186,parlvotes_lh!$A$11:$ZZ$200,206,FALSE)=0,"",VLOOKUP($A186,parlvotes_lh!$A$11:$ZZ$200,206,FALSE)))</f>
        <v/>
      </c>
      <c r="U186" s="177" t="str">
        <f>IF(ISERROR(VLOOKUP($A186,parlvotes_lh!$A$11:$ZZ$200,226,FALSE))=TRUE,"",IF(VLOOKUP($A186,parlvotes_lh!$A$11:$ZZ$200,226,FALSE)=0,"",VLOOKUP($A186,parlvotes_lh!$A$11:$ZZ$200,226,FALSE)))</f>
        <v/>
      </c>
      <c r="V186" s="177" t="str">
        <f>IF(ISERROR(VLOOKUP($A186,parlvotes_lh!$A$11:$ZZ$200,246,FALSE))=TRUE,"",IF(VLOOKUP($A186,parlvotes_lh!$A$11:$ZZ$200,246,FALSE)=0,"",VLOOKUP($A186,parlvotes_lh!$A$11:$ZZ$200,246,FALSE)))</f>
        <v/>
      </c>
      <c r="W186" s="177" t="str">
        <f>IF(ISERROR(VLOOKUP($A186,parlvotes_lh!$A$11:$ZZ$200,266,FALSE))=TRUE,"",IF(VLOOKUP($A186,parlvotes_lh!$A$11:$ZZ$200,266,FALSE)=0,"",VLOOKUP($A186,parlvotes_lh!$A$11:$ZZ$200,266,FALSE)))</f>
        <v/>
      </c>
      <c r="X186" s="177" t="str">
        <f>IF(ISERROR(VLOOKUP($A186,parlvotes_lh!$A$11:$ZZ$200,286,FALSE))=TRUE,"",IF(VLOOKUP($A186,parlvotes_lh!$A$11:$ZZ$200,286,FALSE)=0,"",VLOOKUP($A186,parlvotes_lh!$A$11:$ZZ$200,286,FALSE)))</f>
        <v/>
      </c>
      <c r="Y186" s="177" t="str">
        <f>IF(ISERROR(VLOOKUP($A186,parlvotes_lh!$A$11:$ZZ$200,306,FALSE))=TRUE,"",IF(VLOOKUP($A186,parlvotes_lh!$A$11:$ZZ$200,306,FALSE)=0,"",VLOOKUP($A186,parlvotes_lh!$A$11:$ZZ$200,306,FALSE)))</f>
        <v/>
      </c>
      <c r="Z186" s="177" t="str">
        <f>IF(ISERROR(VLOOKUP($A186,parlvotes_lh!$A$11:$ZZ$200,326,FALSE))=TRUE,"",IF(VLOOKUP($A186,parlvotes_lh!$A$11:$ZZ$200,326,FALSE)=0,"",VLOOKUP($A186,parlvotes_lh!$A$11:$ZZ$200,326,FALSE)))</f>
        <v/>
      </c>
      <c r="AA186" s="177" t="str">
        <f>IF(ISERROR(VLOOKUP($A186,parlvotes_lh!$A$11:$ZZ$200,346,FALSE))=TRUE,"",IF(VLOOKUP($A186,parlvotes_lh!$A$11:$ZZ$200,346,FALSE)=0,"",VLOOKUP($A186,parlvotes_lh!$A$11:$ZZ$200,346,FALSE)))</f>
        <v/>
      </c>
      <c r="AB186" s="177" t="str">
        <f>IF(ISERROR(VLOOKUP($A186,parlvotes_lh!$A$11:$ZZ$200,366,FALSE))=TRUE,"",IF(VLOOKUP($A186,parlvotes_lh!$A$11:$ZZ$200,366,FALSE)=0,"",VLOOKUP($A186,parlvotes_lh!$A$11:$ZZ$200,366,FALSE)))</f>
        <v/>
      </c>
      <c r="AC186" s="177" t="str">
        <f>IF(ISERROR(VLOOKUP($A186,parlvotes_lh!$A$11:$ZZ$200,386,FALSE))=TRUE,"",IF(VLOOKUP($A186,parlvotes_lh!$A$11:$ZZ$200,386,FALSE)=0,"",VLOOKUP($A186,parlvotes_lh!$A$11:$ZZ$200,386,FALSE)))</f>
        <v/>
      </c>
    </row>
    <row r="187" spans="1:29" ht="13.5" customHeight="1" x14ac:dyDescent="0.25">
      <c r="A187" s="171"/>
      <c r="B187" s="99" t="str">
        <f>IF(A187="","",MID(info_weblinks!$C$3,32,3))</f>
        <v/>
      </c>
      <c r="C187" s="99" t="str">
        <f>IF(info_parties!G187="","",info_parties!G187)</f>
        <v/>
      </c>
      <c r="D187" s="99" t="str">
        <f>IF(info_parties!K187="","",info_parties!K187)</f>
        <v/>
      </c>
      <c r="E187" s="99" t="str">
        <f>IF(info_parties!H187="","",info_parties!H187)</f>
        <v/>
      </c>
      <c r="F187" s="172" t="str">
        <f t="shared" si="8"/>
        <v/>
      </c>
      <c r="G187" s="173" t="str">
        <f t="shared" si="9"/>
        <v/>
      </c>
      <c r="H187" s="174" t="str">
        <f t="shared" si="10"/>
        <v/>
      </c>
      <c r="I187" s="175" t="str">
        <f t="shared" si="11"/>
        <v/>
      </c>
      <c r="J187" s="176" t="str">
        <f>IF(ISERROR(VLOOKUP($A187,parlvotes_lh!$A$11:$ZZ$200,6,FALSE))=TRUE,"",IF(VLOOKUP($A187,parlvotes_lh!$A$11:$ZZ$200,6,FALSE)=0,"",VLOOKUP($A187,parlvotes_lh!$A$11:$ZZ$200,6,FALSE)))</f>
        <v/>
      </c>
      <c r="K187" s="176" t="str">
        <f>IF(ISERROR(VLOOKUP($A187,parlvotes_lh!$A$11:$ZZ$200,26,FALSE))=TRUE,"",IF(VLOOKUP($A187,parlvotes_lh!$A$11:$ZZ$200,26,FALSE)=0,"",VLOOKUP($A187,parlvotes_lh!$A$11:$ZZ$200,26,FALSE)))</f>
        <v/>
      </c>
      <c r="L187" s="176" t="str">
        <f>IF(ISERROR(VLOOKUP($A187,parlvotes_lh!$A$11:$ZZ$200,46,FALSE))=TRUE,"",IF(VLOOKUP($A187,parlvotes_lh!$A$11:$ZZ$200,46,FALSE)=0,"",VLOOKUP($A187,parlvotes_lh!$A$11:$ZZ$200,46,FALSE)))</f>
        <v/>
      </c>
      <c r="M187" s="176" t="str">
        <f>IF(ISERROR(VLOOKUP($A187,parlvotes_lh!$A$11:$ZZ$200,66,FALSE))=TRUE,"",IF(VLOOKUP($A187,parlvotes_lh!$A$11:$ZZ$200,66,FALSE)=0,"",VLOOKUP($A187,parlvotes_lh!$A$11:$ZZ$200,66,FALSE)))</f>
        <v/>
      </c>
      <c r="N187" s="176" t="str">
        <f>IF(ISERROR(VLOOKUP($A187,parlvotes_lh!$A$11:$ZZ$200,86,FALSE))=TRUE,"",IF(VLOOKUP($A187,parlvotes_lh!$A$11:$ZZ$200,86,FALSE)=0,"",VLOOKUP($A187,parlvotes_lh!$A$11:$ZZ$200,86,FALSE)))</f>
        <v/>
      </c>
      <c r="O187" s="176" t="str">
        <f>IF(ISERROR(VLOOKUP($A187,parlvotes_lh!$A$11:$ZZ$200,106,FALSE))=TRUE,"",IF(VLOOKUP($A187,parlvotes_lh!$A$11:$ZZ$200,106,FALSE)=0,"",VLOOKUP($A187,parlvotes_lh!$A$11:$ZZ$200,106,FALSE)))</f>
        <v/>
      </c>
      <c r="P187" s="176" t="str">
        <f>IF(ISERROR(VLOOKUP($A187,parlvotes_lh!$A$11:$ZZ$200,126,FALSE))=TRUE,"",IF(VLOOKUP($A187,parlvotes_lh!$A$11:$ZZ$200,126,FALSE)=0,"",VLOOKUP($A187,parlvotes_lh!$A$11:$ZZ$200,126,FALSE)))</f>
        <v/>
      </c>
      <c r="Q187" s="177" t="str">
        <f>IF(ISERROR(VLOOKUP($A187,parlvotes_lh!$A$11:$ZZ$200,146,FALSE))=TRUE,"",IF(VLOOKUP($A187,parlvotes_lh!$A$11:$ZZ$200,146,FALSE)=0,"",VLOOKUP($A187,parlvotes_lh!$A$11:$ZZ$200,146,FALSE)))</f>
        <v/>
      </c>
      <c r="R187" s="177" t="str">
        <f>IF(ISERROR(VLOOKUP($A187,parlvotes_lh!$A$11:$ZZ$200,166,FALSE))=TRUE,"",IF(VLOOKUP($A187,parlvotes_lh!$A$11:$ZZ$200,166,FALSE)=0,"",VLOOKUP($A187,parlvotes_lh!$A$11:$ZZ$200,166,FALSE)))</f>
        <v/>
      </c>
      <c r="S187" s="177" t="str">
        <f>IF(ISERROR(VLOOKUP($A187,parlvotes_lh!$A$11:$ZZ$200,186,FALSE))=TRUE,"",IF(VLOOKUP($A187,parlvotes_lh!$A$11:$ZZ$200,186,FALSE)=0,"",VLOOKUP($A187,parlvotes_lh!$A$11:$ZZ$200,186,FALSE)))</f>
        <v/>
      </c>
      <c r="T187" s="177" t="str">
        <f>IF(ISERROR(VLOOKUP($A187,parlvotes_lh!$A$11:$ZZ$200,206,FALSE))=TRUE,"",IF(VLOOKUP($A187,parlvotes_lh!$A$11:$ZZ$200,206,FALSE)=0,"",VLOOKUP($A187,parlvotes_lh!$A$11:$ZZ$200,206,FALSE)))</f>
        <v/>
      </c>
      <c r="U187" s="177" t="str">
        <f>IF(ISERROR(VLOOKUP($A187,parlvotes_lh!$A$11:$ZZ$200,226,FALSE))=TRUE,"",IF(VLOOKUP($A187,parlvotes_lh!$A$11:$ZZ$200,226,FALSE)=0,"",VLOOKUP($A187,parlvotes_lh!$A$11:$ZZ$200,226,FALSE)))</f>
        <v/>
      </c>
      <c r="V187" s="177" t="str">
        <f>IF(ISERROR(VLOOKUP($A187,parlvotes_lh!$A$11:$ZZ$200,246,FALSE))=TRUE,"",IF(VLOOKUP($A187,parlvotes_lh!$A$11:$ZZ$200,246,FALSE)=0,"",VLOOKUP($A187,parlvotes_lh!$A$11:$ZZ$200,246,FALSE)))</f>
        <v/>
      </c>
      <c r="W187" s="177" t="str">
        <f>IF(ISERROR(VLOOKUP($A187,parlvotes_lh!$A$11:$ZZ$200,266,FALSE))=TRUE,"",IF(VLOOKUP($A187,parlvotes_lh!$A$11:$ZZ$200,266,FALSE)=0,"",VLOOKUP($A187,parlvotes_lh!$A$11:$ZZ$200,266,FALSE)))</f>
        <v/>
      </c>
      <c r="X187" s="177" t="str">
        <f>IF(ISERROR(VLOOKUP($A187,parlvotes_lh!$A$11:$ZZ$200,286,FALSE))=TRUE,"",IF(VLOOKUP($A187,parlvotes_lh!$A$11:$ZZ$200,286,FALSE)=0,"",VLOOKUP($A187,parlvotes_lh!$A$11:$ZZ$200,286,FALSE)))</f>
        <v/>
      </c>
      <c r="Y187" s="177" t="str">
        <f>IF(ISERROR(VLOOKUP($A187,parlvotes_lh!$A$11:$ZZ$200,306,FALSE))=TRUE,"",IF(VLOOKUP($A187,parlvotes_lh!$A$11:$ZZ$200,306,FALSE)=0,"",VLOOKUP($A187,parlvotes_lh!$A$11:$ZZ$200,306,FALSE)))</f>
        <v/>
      </c>
      <c r="Z187" s="177" t="str">
        <f>IF(ISERROR(VLOOKUP($A187,parlvotes_lh!$A$11:$ZZ$200,326,FALSE))=TRUE,"",IF(VLOOKUP($A187,parlvotes_lh!$A$11:$ZZ$200,326,FALSE)=0,"",VLOOKUP($A187,parlvotes_lh!$A$11:$ZZ$200,326,FALSE)))</f>
        <v/>
      </c>
      <c r="AA187" s="177" t="str">
        <f>IF(ISERROR(VLOOKUP($A187,parlvotes_lh!$A$11:$ZZ$200,346,FALSE))=TRUE,"",IF(VLOOKUP($A187,parlvotes_lh!$A$11:$ZZ$200,346,FALSE)=0,"",VLOOKUP($A187,parlvotes_lh!$A$11:$ZZ$200,346,FALSE)))</f>
        <v/>
      </c>
      <c r="AB187" s="177" t="str">
        <f>IF(ISERROR(VLOOKUP($A187,parlvotes_lh!$A$11:$ZZ$200,366,FALSE))=TRUE,"",IF(VLOOKUP($A187,parlvotes_lh!$A$11:$ZZ$200,366,FALSE)=0,"",VLOOKUP($A187,parlvotes_lh!$A$11:$ZZ$200,366,FALSE)))</f>
        <v/>
      </c>
      <c r="AC187" s="177" t="str">
        <f>IF(ISERROR(VLOOKUP($A187,parlvotes_lh!$A$11:$ZZ$200,386,FALSE))=TRUE,"",IF(VLOOKUP($A187,parlvotes_lh!$A$11:$ZZ$200,386,FALSE)=0,"",VLOOKUP($A187,parlvotes_lh!$A$11:$ZZ$200,386,FALSE)))</f>
        <v/>
      </c>
    </row>
    <row r="188" spans="1:29" ht="13.5" customHeight="1" x14ac:dyDescent="0.25">
      <c r="A188" s="171"/>
      <c r="B188" s="99" t="str">
        <f>IF(A188="","",MID(info_weblinks!$C$3,32,3))</f>
        <v/>
      </c>
      <c r="C188" s="99" t="str">
        <f>IF(info_parties!G188="","",info_parties!G188)</f>
        <v/>
      </c>
      <c r="D188" s="99" t="str">
        <f>IF(info_parties!K188="","",info_parties!K188)</f>
        <v/>
      </c>
      <c r="E188" s="99" t="str">
        <f>IF(info_parties!H188="","",info_parties!H188)</f>
        <v/>
      </c>
      <c r="F188" s="172" t="str">
        <f t="shared" si="8"/>
        <v/>
      </c>
      <c r="G188" s="173" t="str">
        <f t="shared" si="9"/>
        <v/>
      </c>
      <c r="H188" s="174" t="str">
        <f t="shared" si="10"/>
        <v/>
      </c>
      <c r="I188" s="175" t="str">
        <f t="shared" si="11"/>
        <v/>
      </c>
      <c r="J188" s="176" t="str">
        <f>IF(ISERROR(VLOOKUP($A188,parlvotes_lh!$A$11:$ZZ$200,6,FALSE))=TRUE,"",IF(VLOOKUP($A188,parlvotes_lh!$A$11:$ZZ$200,6,FALSE)=0,"",VLOOKUP($A188,parlvotes_lh!$A$11:$ZZ$200,6,FALSE)))</f>
        <v/>
      </c>
      <c r="K188" s="176" t="str">
        <f>IF(ISERROR(VLOOKUP($A188,parlvotes_lh!$A$11:$ZZ$200,26,FALSE))=TRUE,"",IF(VLOOKUP($A188,parlvotes_lh!$A$11:$ZZ$200,26,FALSE)=0,"",VLOOKUP($A188,parlvotes_lh!$A$11:$ZZ$200,26,FALSE)))</f>
        <v/>
      </c>
      <c r="L188" s="176" t="str">
        <f>IF(ISERROR(VLOOKUP($A188,parlvotes_lh!$A$11:$ZZ$200,46,FALSE))=TRUE,"",IF(VLOOKUP($A188,parlvotes_lh!$A$11:$ZZ$200,46,FALSE)=0,"",VLOOKUP($A188,parlvotes_lh!$A$11:$ZZ$200,46,FALSE)))</f>
        <v/>
      </c>
      <c r="M188" s="176" t="str">
        <f>IF(ISERROR(VLOOKUP($A188,parlvotes_lh!$A$11:$ZZ$200,66,FALSE))=TRUE,"",IF(VLOOKUP($A188,parlvotes_lh!$A$11:$ZZ$200,66,FALSE)=0,"",VLOOKUP($A188,parlvotes_lh!$A$11:$ZZ$200,66,FALSE)))</f>
        <v/>
      </c>
      <c r="N188" s="176" t="str">
        <f>IF(ISERROR(VLOOKUP($A188,parlvotes_lh!$A$11:$ZZ$200,86,FALSE))=TRUE,"",IF(VLOOKUP($A188,parlvotes_lh!$A$11:$ZZ$200,86,FALSE)=0,"",VLOOKUP($A188,parlvotes_lh!$A$11:$ZZ$200,86,FALSE)))</f>
        <v/>
      </c>
      <c r="O188" s="176" t="str">
        <f>IF(ISERROR(VLOOKUP($A188,parlvotes_lh!$A$11:$ZZ$200,106,FALSE))=TRUE,"",IF(VLOOKUP($A188,parlvotes_lh!$A$11:$ZZ$200,106,FALSE)=0,"",VLOOKUP($A188,parlvotes_lh!$A$11:$ZZ$200,106,FALSE)))</f>
        <v/>
      </c>
      <c r="P188" s="176" t="str">
        <f>IF(ISERROR(VLOOKUP($A188,parlvotes_lh!$A$11:$ZZ$200,126,FALSE))=TRUE,"",IF(VLOOKUP($A188,parlvotes_lh!$A$11:$ZZ$200,126,FALSE)=0,"",VLOOKUP($A188,parlvotes_lh!$A$11:$ZZ$200,126,FALSE)))</f>
        <v/>
      </c>
      <c r="Q188" s="177" t="str">
        <f>IF(ISERROR(VLOOKUP($A188,parlvotes_lh!$A$11:$ZZ$200,146,FALSE))=TRUE,"",IF(VLOOKUP($A188,parlvotes_lh!$A$11:$ZZ$200,146,FALSE)=0,"",VLOOKUP($A188,parlvotes_lh!$A$11:$ZZ$200,146,FALSE)))</f>
        <v/>
      </c>
      <c r="R188" s="177" t="str">
        <f>IF(ISERROR(VLOOKUP($A188,parlvotes_lh!$A$11:$ZZ$200,166,FALSE))=TRUE,"",IF(VLOOKUP($A188,parlvotes_lh!$A$11:$ZZ$200,166,FALSE)=0,"",VLOOKUP($A188,parlvotes_lh!$A$11:$ZZ$200,166,FALSE)))</f>
        <v/>
      </c>
      <c r="S188" s="177" t="str">
        <f>IF(ISERROR(VLOOKUP($A188,parlvotes_lh!$A$11:$ZZ$200,186,FALSE))=TRUE,"",IF(VLOOKUP($A188,parlvotes_lh!$A$11:$ZZ$200,186,FALSE)=0,"",VLOOKUP($A188,parlvotes_lh!$A$11:$ZZ$200,186,FALSE)))</f>
        <v/>
      </c>
      <c r="T188" s="177" t="str">
        <f>IF(ISERROR(VLOOKUP($A188,parlvotes_lh!$A$11:$ZZ$200,206,FALSE))=TRUE,"",IF(VLOOKUP($A188,parlvotes_lh!$A$11:$ZZ$200,206,FALSE)=0,"",VLOOKUP($A188,parlvotes_lh!$A$11:$ZZ$200,206,FALSE)))</f>
        <v/>
      </c>
      <c r="U188" s="177" t="str">
        <f>IF(ISERROR(VLOOKUP($A188,parlvotes_lh!$A$11:$ZZ$200,226,FALSE))=TRUE,"",IF(VLOOKUP($A188,parlvotes_lh!$A$11:$ZZ$200,226,FALSE)=0,"",VLOOKUP($A188,parlvotes_lh!$A$11:$ZZ$200,226,FALSE)))</f>
        <v/>
      </c>
      <c r="V188" s="177" t="str">
        <f>IF(ISERROR(VLOOKUP($A188,parlvotes_lh!$A$11:$ZZ$200,246,FALSE))=TRUE,"",IF(VLOOKUP($A188,parlvotes_lh!$A$11:$ZZ$200,246,FALSE)=0,"",VLOOKUP($A188,parlvotes_lh!$A$11:$ZZ$200,246,FALSE)))</f>
        <v/>
      </c>
      <c r="W188" s="177" t="str">
        <f>IF(ISERROR(VLOOKUP($A188,parlvotes_lh!$A$11:$ZZ$200,266,FALSE))=TRUE,"",IF(VLOOKUP($A188,parlvotes_lh!$A$11:$ZZ$200,266,FALSE)=0,"",VLOOKUP($A188,parlvotes_lh!$A$11:$ZZ$200,266,FALSE)))</f>
        <v/>
      </c>
      <c r="X188" s="177" t="str">
        <f>IF(ISERROR(VLOOKUP($A188,parlvotes_lh!$A$11:$ZZ$200,286,FALSE))=TRUE,"",IF(VLOOKUP($A188,parlvotes_lh!$A$11:$ZZ$200,286,FALSE)=0,"",VLOOKUP($A188,parlvotes_lh!$A$11:$ZZ$200,286,FALSE)))</f>
        <v/>
      </c>
      <c r="Y188" s="177" t="str">
        <f>IF(ISERROR(VLOOKUP($A188,parlvotes_lh!$A$11:$ZZ$200,306,FALSE))=TRUE,"",IF(VLOOKUP($A188,parlvotes_lh!$A$11:$ZZ$200,306,FALSE)=0,"",VLOOKUP($A188,parlvotes_lh!$A$11:$ZZ$200,306,FALSE)))</f>
        <v/>
      </c>
      <c r="Z188" s="177" t="str">
        <f>IF(ISERROR(VLOOKUP($A188,parlvotes_lh!$A$11:$ZZ$200,326,FALSE))=TRUE,"",IF(VLOOKUP($A188,parlvotes_lh!$A$11:$ZZ$200,326,FALSE)=0,"",VLOOKUP($A188,parlvotes_lh!$A$11:$ZZ$200,326,FALSE)))</f>
        <v/>
      </c>
      <c r="AA188" s="177" t="str">
        <f>IF(ISERROR(VLOOKUP($A188,parlvotes_lh!$A$11:$ZZ$200,346,FALSE))=TRUE,"",IF(VLOOKUP($A188,parlvotes_lh!$A$11:$ZZ$200,346,FALSE)=0,"",VLOOKUP($A188,parlvotes_lh!$A$11:$ZZ$200,346,FALSE)))</f>
        <v/>
      </c>
      <c r="AB188" s="177" t="str">
        <f>IF(ISERROR(VLOOKUP($A188,parlvotes_lh!$A$11:$ZZ$200,366,FALSE))=TRUE,"",IF(VLOOKUP($A188,parlvotes_lh!$A$11:$ZZ$200,366,FALSE)=0,"",VLOOKUP($A188,parlvotes_lh!$A$11:$ZZ$200,366,FALSE)))</f>
        <v/>
      </c>
      <c r="AC188" s="177" t="str">
        <f>IF(ISERROR(VLOOKUP($A188,parlvotes_lh!$A$11:$ZZ$200,386,FALSE))=TRUE,"",IF(VLOOKUP($A188,parlvotes_lh!$A$11:$ZZ$200,386,FALSE)=0,"",VLOOKUP($A188,parlvotes_lh!$A$11:$ZZ$200,386,FALSE)))</f>
        <v/>
      </c>
    </row>
    <row r="189" spans="1:29" ht="13.5" customHeight="1" x14ac:dyDescent="0.25">
      <c r="A189" s="171"/>
      <c r="B189" s="99" t="str">
        <f>IF(A189="","",MID(info_weblinks!$C$3,32,3))</f>
        <v/>
      </c>
      <c r="C189" s="99" t="str">
        <f>IF(info_parties!G189="","",info_parties!G189)</f>
        <v/>
      </c>
      <c r="D189" s="99" t="str">
        <f>IF(info_parties!K189="","",info_parties!K189)</f>
        <v/>
      </c>
      <c r="E189" s="99" t="str">
        <f>IF(info_parties!H189="","",info_parties!H189)</f>
        <v/>
      </c>
      <c r="F189" s="172" t="str">
        <f t="shared" si="8"/>
        <v/>
      </c>
      <c r="G189" s="173" t="str">
        <f t="shared" si="9"/>
        <v/>
      </c>
      <c r="H189" s="174" t="str">
        <f t="shared" si="10"/>
        <v/>
      </c>
      <c r="I189" s="175" t="str">
        <f t="shared" si="11"/>
        <v/>
      </c>
      <c r="J189" s="176" t="str">
        <f>IF(ISERROR(VLOOKUP($A189,parlvotes_lh!$A$11:$ZZ$200,6,FALSE))=TRUE,"",IF(VLOOKUP($A189,parlvotes_lh!$A$11:$ZZ$200,6,FALSE)=0,"",VLOOKUP($A189,parlvotes_lh!$A$11:$ZZ$200,6,FALSE)))</f>
        <v/>
      </c>
      <c r="K189" s="176" t="str">
        <f>IF(ISERROR(VLOOKUP($A189,parlvotes_lh!$A$11:$ZZ$200,26,FALSE))=TRUE,"",IF(VLOOKUP($A189,parlvotes_lh!$A$11:$ZZ$200,26,FALSE)=0,"",VLOOKUP($A189,parlvotes_lh!$A$11:$ZZ$200,26,FALSE)))</f>
        <v/>
      </c>
      <c r="L189" s="176" t="str">
        <f>IF(ISERROR(VLOOKUP($A189,parlvotes_lh!$A$11:$ZZ$200,46,FALSE))=TRUE,"",IF(VLOOKUP($A189,parlvotes_lh!$A$11:$ZZ$200,46,FALSE)=0,"",VLOOKUP($A189,parlvotes_lh!$A$11:$ZZ$200,46,FALSE)))</f>
        <v/>
      </c>
      <c r="M189" s="176" t="str">
        <f>IF(ISERROR(VLOOKUP($A189,parlvotes_lh!$A$11:$ZZ$200,66,FALSE))=TRUE,"",IF(VLOOKUP($A189,parlvotes_lh!$A$11:$ZZ$200,66,FALSE)=0,"",VLOOKUP($A189,parlvotes_lh!$A$11:$ZZ$200,66,FALSE)))</f>
        <v/>
      </c>
      <c r="N189" s="176" t="str">
        <f>IF(ISERROR(VLOOKUP($A189,parlvotes_lh!$A$11:$ZZ$200,86,FALSE))=TRUE,"",IF(VLOOKUP($A189,parlvotes_lh!$A$11:$ZZ$200,86,FALSE)=0,"",VLOOKUP($A189,parlvotes_lh!$A$11:$ZZ$200,86,FALSE)))</f>
        <v/>
      </c>
      <c r="O189" s="176" t="str">
        <f>IF(ISERROR(VLOOKUP($A189,parlvotes_lh!$A$11:$ZZ$200,106,FALSE))=TRUE,"",IF(VLOOKUP($A189,parlvotes_lh!$A$11:$ZZ$200,106,FALSE)=0,"",VLOOKUP($A189,parlvotes_lh!$A$11:$ZZ$200,106,FALSE)))</f>
        <v/>
      </c>
      <c r="P189" s="176" t="str">
        <f>IF(ISERROR(VLOOKUP($A189,parlvotes_lh!$A$11:$ZZ$200,126,FALSE))=TRUE,"",IF(VLOOKUP($A189,parlvotes_lh!$A$11:$ZZ$200,126,FALSE)=0,"",VLOOKUP($A189,parlvotes_lh!$A$11:$ZZ$200,126,FALSE)))</f>
        <v/>
      </c>
      <c r="Q189" s="177" t="str">
        <f>IF(ISERROR(VLOOKUP($A189,parlvotes_lh!$A$11:$ZZ$200,146,FALSE))=TRUE,"",IF(VLOOKUP($A189,parlvotes_lh!$A$11:$ZZ$200,146,FALSE)=0,"",VLOOKUP($A189,parlvotes_lh!$A$11:$ZZ$200,146,FALSE)))</f>
        <v/>
      </c>
      <c r="R189" s="177" t="str">
        <f>IF(ISERROR(VLOOKUP($A189,parlvotes_lh!$A$11:$ZZ$200,166,FALSE))=TRUE,"",IF(VLOOKUP($A189,parlvotes_lh!$A$11:$ZZ$200,166,FALSE)=0,"",VLOOKUP($A189,parlvotes_lh!$A$11:$ZZ$200,166,FALSE)))</f>
        <v/>
      </c>
      <c r="S189" s="177" t="str">
        <f>IF(ISERROR(VLOOKUP($A189,parlvotes_lh!$A$11:$ZZ$200,186,FALSE))=TRUE,"",IF(VLOOKUP($A189,parlvotes_lh!$A$11:$ZZ$200,186,FALSE)=0,"",VLOOKUP($A189,parlvotes_lh!$A$11:$ZZ$200,186,FALSE)))</f>
        <v/>
      </c>
      <c r="T189" s="177" t="str">
        <f>IF(ISERROR(VLOOKUP($A189,parlvotes_lh!$A$11:$ZZ$200,206,FALSE))=TRUE,"",IF(VLOOKUP($A189,parlvotes_lh!$A$11:$ZZ$200,206,FALSE)=0,"",VLOOKUP($A189,parlvotes_lh!$A$11:$ZZ$200,206,FALSE)))</f>
        <v/>
      </c>
      <c r="U189" s="177" t="str">
        <f>IF(ISERROR(VLOOKUP($A189,parlvotes_lh!$A$11:$ZZ$200,226,FALSE))=TRUE,"",IF(VLOOKUP($A189,parlvotes_lh!$A$11:$ZZ$200,226,FALSE)=0,"",VLOOKUP($A189,parlvotes_lh!$A$11:$ZZ$200,226,FALSE)))</f>
        <v/>
      </c>
      <c r="V189" s="177" t="str">
        <f>IF(ISERROR(VLOOKUP($A189,parlvotes_lh!$A$11:$ZZ$200,246,FALSE))=TRUE,"",IF(VLOOKUP($A189,parlvotes_lh!$A$11:$ZZ$200,246,FALSE)=0,"",VLOOKUP($A189,parlvotes_lh!$A$11:$ZZ$200,246,FALSE)))</f>
        <v/>
      </c>
      <c r="W189" s="177" t="str">
        <f>IF(ISERROR(VLOOKUP($A189,parlvotes_lh!$A$11:$ZZ$200,266,FALSE))=TRUE,"",IF(VLOOKUP($A189,parlvotes_lh!$A$11:$ZZ$200,266,FALSE)=0,"",VLOOKUP($A189,parlvotes_lh!$A$11:$ZZ$200,266,FALSE)))</f>
        <v/>
      </c>
      <c r="X189" s="177" t="str">
        <f>IF(ISERROR(VLOOKUP($A189,parlvotes_lh!$A$11:$ZZ$200,286,FALSE))=TRUE,"",IF(VLOOKUP($A189,parlvotes_lh!$A$11:$ZZ$200,286,FALSE)=0,"",VLOOKUP($A189,parlvotes_lh!$A$11:$ZZ$200,286,FALSE)))</f>
        <v/>
      </c>
      <c r="Y189" s="177" t="str">
        <f>IF(ISERROR(VLOOKUP($A189,parlvotes_lh!$A$11:$ZZ$200,306,FALSE))=TRUE,"",IF(VLOOKUP($A189,parlvotes_lh!$A$11:$ZZ$200,306,FALSE)=0,"",VLOOKUP($A189,parlvotes_lh!$A$11:$ZZ$200,306,FALSE)))</f>
        <v/>
      </c>
      <c r="Z189" s="177" t="str">
        <f>IF(ISERROR(VLOOKUP($A189,parlvotes_lh!$A$11:$ZZ$200,326,FALSE))=TRUE,"",IF(VLOOKUP($A189,parlvotes_lh!$A$11:$ZZ$200,326,FALSE)=0,"",VLOOKUP($A189,parlvotes_lh!$A$11:$ZZ$200,326,FALSE)))</f>
        <v/>
      </c>
      <c r="AA189" s="177" t="str">
        <f>IF(ISERROR(VLOOKUP($A189,parlvotes_lh!$A$11:$ZZ$200,346,FALSE))=TRUE,"",IF(VLOOKUP($A189,parlvotes_lh!$A$11:$ZZ$200,346,FALSE)=0,"",VLOOKUP($A189,parlvotes_lh!$A$11:$ZZ$200,346,FALSE)))</f>
        <v/>
      </c>
      <c r="AB189" s="177" t="str">
        <f>IF(ISERROR(VLOOKUP($A189,parlvotes_lh!$A$11:$ZZ$200,366,FALSE))=TRUE,"",IF(VLOOKUP($A189,parlvotes_lh!$A$11:$ZZ$200,366,FALSE)=0,"",VLOOKUP($A189,parlvotes_lh!$A$11:$ZZ$200,366,FALSE)))</f>
        <v/>
      </c>
      <c r="AC189" s="177" t="str">
        <f>IF(ISERROR(VLOOKUP($A189,parlvotes_lh!$A$11:$ZZ$200,386,FALSE))=TRUE,"",IF(VLOOKUP($A189,parlvotes_lh!$A$11:$ZZ$200,386,FALSE)=0,"",VLOOKUP($A189,parlvotes_lh!$A$11:$ZZ$200,386,FALSE)))</f>
        <v/>
      </c>
    </row>
    <row r="190" spans="1:29" ht="13.5" customHeight="1" x14ac:dyDescent="0.25">
      <c r="A190" s="171"/>
      <c r="B190" s="99" t="str">
        <f>IF(A190="","",MID(info_weblinks!$C$3,32,3))</f>
        <v/>
      </c>
      <c r="C190" s="99" t="str">
        <f>IF(info_parties!G190="","",info_parties!G190)</f>
        <v/>
      </c>
      <c r="D190" s="99" t="str">
        <f>IF(info_parties!K190="","",info_parties!K190)</f>
        <v/>
      </c>
      <c r="E190" s="99" t="str">
        <f>IF(info_parties!H190="","",info_parties!H190)</f>
        <v/>
      </c>
      <c r="F190" s="172" t="str">
        <f t="shared" si="8"/>
        <v/>
      </c>
      <c r="G190" s="173" t="str">
        <f t="shared" si="9"/>
        <v/>
      </c>
      <c r="H190" s="174" t="str">
        <f t="shared" si="10"/>
        <v/>
      </c>
      <c r="I190" s="175" t="str">
        <f t="shared" si="11"/>
        <v/>
      </c>
      <c r="J190" s="176" t="str">
        <f>IF(ISERROR(VLOOKUP($A190,parlvotes_lh!$A$11:$ZZ$200,6,FALSE))=TRUE,"",IF(VLOOKUP($A190,parlvotes_lh!$A$11:$ZZ$200,6,FALSE)=0,"",VLOOKUP($A190,parlvotes_lh!$A$11:$ZZ$200,6,FALSE)))</f>
        <v/>
      </c>
      <c r="K190" s="176" t="str">
        <f>IF(ISERROR(VLOOKUP($A190,parlvotes_lh!$A$11:$ZZ$200,26,FALSE))=TRUE,"",IF(VLOOKUP($A190,parlvotes_lh!$A$11:$ZZ$200,26,FALSE)=0,"",VLOOKUP($A190,parlvotes_lh!$A$11:$ZZ$200,26,FALSE)))</f>
        <v/>
      </c>
      <c r="L190" s="176" t="str">
        <f>IF(ISERROR(VLOOKUP($A190,parlvotes_lh!$A$11:$ZZ$200,46,FALSE))=TRUE,"",IF(VLOOKUP($A190,parlvotes_lh!$A$11:$ZZ$200,46,FALSE)=0,"",VLOOKUP($A190,parlvotes_lh!$A$11:$ZZ$200,46,FALSE)))</f>
        <v/>
      </c>
      <c r="M190" s="176" t="str">
        <f>IF(ISERROR(VLOOKUP($A190,parlvotes_lh!$A$11:$ZZ$200,66,FALSE))=TRUE,"",IF(VLOOKUP($A190,parlvotes_lh!$A$11:$ZZ$200,66,FALSE)=0,"",VLOOKUP($A190,parlvotes_lh!$A$11:$ZZ$200,66,FALSE)))</f>
        <v/>
      </c>
      <c r="N190" s="176" t="str">
        <f>IF(ISERROR(VLOOKUP($A190,parlvotes_lh!$A$11:$ZZ$200,86,FALSE))=TRUE,"",IF(VLOOKUP($A190,parlvotes_lh!$A$11:$ZZ$200,86,FALSE)=0,"",VLOOKUP($A190,parlvotes_lh!$A$11:$ZZ$200,86,FALSE)))</f>
        <v/>
      </c>
      <c r="O190" s="176" t="str">
        <f>IF(ISERROR(VLOOKUP($A190,parlvotes_lh!$A$11:$ZZ$200,106,FALSE))=TRUE,"",IF(VLOOKUP($A190,parlvotes_lh!$A$11:$ZZ$200,106,FALSE)=0,"",VLOOKUP($A190,parlvotes_lh!$A$11:$ZZ$200,106,FALSE)))</f>
        <v/>
      </c>
      <c r="P190" s="176" t="str">
        <f>IF(ISERROR(VLOOKUP($A190,parlvotes_lh!$A$11:$ZZ$200,126,FALSE))=TRUE,"",IF(VLOOKUP($A190,parlvotes_lh!$A$11:$ZZ$200,126,FALSE)=0,"",VLOOKUP($A190,parlvotes_lh!$A$11:$ZZ$200,126,FALSE)))</f>
        <v/>
      </c>
      <c r="Q190" s="177" t="str">
        <f>IF(ISERROR(VLOOKUP($A190,parlvotes_lh!$A$11:$ZZ$200,146,FALSE))=TRUE,"",IF(VLOOKUP($A190,parlvotes_lh!$A$11:$ZZ$200,146,FALSE)=0,"",VLOOKUP($A190,parlvotes_lh!$A$11:$ZZ$200,146,FALSE)))</f>
        <v/>
      </c>
      <c r="R190" s="177" t="str">
        <f>IF(ISERROR(VLOOKUP($A190,parlvotes_lh!$A$11:$ZZ$200,166,FALSE))=TRUE,"",IF(VLOOKUP($A190,parlvotes_lh!$A$11:$ZZ$200,166,FALSE)=0,"",VLOOKUP($A190,parlvotes_lh!$A$11:$ZZ$200,166,FALSE)))</f>
        <v/>
      </c>
      <c r="S190" s="177" t="str">
        <f>IF(ISERROR(VLOOKUP($A190,parlvotes_lh!$A$11:$ZZ$200,186,FALSE))=TRUE,"",IF(VLOOKUP($A190,parlvotes_lh!$A$11:$ZZ$200,186,FALSE)=0,"",VLOOKUP($A190,parlvotes_lh!$A$11:$ZZ$200,186,FALSE)))</f>
        <v/>
      </c>
      <c r="T190" s="177" t="str">
        <f>IF(ISERROR(VLOOKUP($A190,parlvotes_lh!$A$11:$ZZ$200,206,FALSE))=TRUE,"",IF(VLOOKUP($A190,parlvotes_lh!$A$11:$ZZ$200,206,FALSE)=0,"",VLOOKUP($A190,parlvotes_lh!$A$11:$ZZ$200,206,FALSE)))</f>
        <v/>
      </c>
      <c r="U190" s="177" t="str">
        <f>IF(ISERROR(VLOOKUP($A190,parlvotes_lh!$A$11:$ZZ$200,226,FALSE))=TRUE,"",IF(VLOOKUP($A190,parlvotes_lh!$A$11:$ZZ$200,226,FALSE)=0,"",VLOOKUP($A190,parlvotes_lh!$A$11:$ZZ$200,226,FALSE)))</f>
        <v/>
      </c>
      <c r="V190" s="177" t="str">
        <f>IF(ISERROR(VLOOKUP($A190,parlvotes_lh!$A$11:$ZZ$200,246,FALSE))=TRUE,"",IF(VLOOKUP($A190,parlvotes_lh!$A$11:$ZZ$200,246,FALSE)=0,"",VLOOKUP($A190,parlvotes_lh!$A$11:$ZZ$200,246,FALSE)))</f>
        <v/>
      </c>
      <c r="W190" s="177" t="str">
        <f>IF(ISERROR(VLOOKUP($A190,parlvotes_lh!$A$11:$ZZ$200,266,FALSE))=TRUE,"",IF(VLOOKUP($A190,parlvotes_lh!$A$11:$ZZ$200,266,FALSE)=0,"",VLOOKUP($A190,parlvotes_lh!$A$11:$ZZ$200,266,FALSE)))</f>
        <v/>
      </c>
      <c r="X190" s="177" t="str">
        <f>IF(ISERROR(VLOOKUP($A190,parlvotes_lh!$A$11:$ZZ$200,286,FALSE))=TRUE,"",IF(VLOOKUP($A190,parlvotes_lh!$A$11:$ZZ$200,286,FALSE)=0,"",VLOOKUP($A190,parlvotes_lh!$A$11:$ZZ$200,286,FALSE)))</f>
        <v/>
      </c>
      <c r="Y190" s="177" t="str">
        <f>IF(ISERROR(VLOOKUP($A190,parlvotes_lh!$A$11:$ZZ$200,306,FALSE))=TRUE,"",IF(VLOOKUP($A190,parlvotes_lh!$A$11:$ZZ$200,306,FALSE)=0,"",VLOOKUP($A190,parlvotes_lh!$A$11:$ZZ$200,306,FALSE)))</f>
        <v/>
      </c>
      <c r="Z190" s="177" t="str">
        <f>IF(ISERROR(VLOOKUP($A190,parlvotes_lh!$A$11:$ZZ$200,326,FALSE))=TRUE,"",IF(VLOOKUP($A190,parlvotes_lh!$A$11:$ZZ$200,326,FALSE)=0,"",VLOOKUP($A190,parlvotes_lh!$A$11:$ZZ$200,326,FALSE)))</f>
        <v/>
      </c>
      <c r="AA190" s="177" t="str">
        <f>IF(ISERROR(VLOOKUP($A190,parlvotes_lh!$A$11:$ZZ$200,346,FALSE))=TRUE,"",IF(VLOOKUP($A190,parlvotes_lh!$A$11:$ZZ$200,346,FALSE)=0,"",VLOOKUP($A190,parlvotes_lh!$A$11:$ZZ$200,346,FALSE)))</f>
        <v/>
      </c>
      <c r="AB190" s="177" t="str">
        <f>IF(ISERROR(VLOOKUP($A190,parlvotes_lh!$A$11:$ZZ$200,366,FALSE))=TRUE,"",IF(VLOOKUP($A190,parlvotes_lh!$A$11:$ZZ$200,366,FALSE)=0,"",VLOOKUP($A190,parlvotes_lh!$A$11:$ZZ$200,366,FALSE)))</f>
        <v/>
      </c>
      <c r="AC190" s="177" t="str">
        <f>IF(ISERROR(VLOOKUP($A190,parlvotes_lh!$A$11:$ZZ$200,386,FALSE))=TRUE,"",IF(VLOOKUP($A190,parlvotes_lh!$A$11:$ZZ$200,386,FALSE)=0,"",VLOOKUP($A190,parlvotes_lh!$A$11:$ZZ$200,386,FALSE)))</f>
        <v/>
      </c>
    </row>
    <row r="191" spans="1:29" ht="13.5" customHeight="1" x14ac:dyDescent="0.25">
      <c r="A191" s="171"/>
      <c r="B191" s="99" t="str">
        <f>IF(A191="","",MID(info_weblinks!$C$3,32,3))</f>
        <v/>
      </c>
      <c r="C191" s="99" t="str">
        <f>IF(info_parties!G191="","",info_parties!G191)</f>
        <v/>
      </c>
      <c r="D191" s="99" t="str">
        <f>IF(info_parties!K191="","",info_parties!K191)</f>
        <v/>
      </c>
      <c r="E191" s="99" t="str">
        <f>IF(info_parties!H191="","",info_parties!H191)</f>
        <v/>
      </c>
      <c r="F191" s="172" t="str">
        <f t="shared" si="8"/>
        <v/>
      </c>
      <c r="G191" s="173" t="str">
        <f t="shared" si="9"/>
        <v/>
      </c>
      <c r="H191" s="174" t="str">
        <f t="shared" si="10"/>
        <v/>
      </c>
      <c r="I191" s="175" t="str">
        <f t="shared" si="11"/>
        <v/>
      </c>
      <c r="J191" s="176" t="str">
        <f>IF(ISERROR(VLOOKUP($A191,parlvotes_lh!$A$11:$ZZ$200,6,FALSE))=TRUE,"",IF(VLOOKUP($A191,parlvotes_lh!$A$11:$ZZ$200,6,FALSE)=0,"",VLOOKUP($A191,parlvotes_lh!$A$11:$ZZ$200,6,FALSE)))</f>
        <v/>
      </c>
      <c r="K191" s="176" t="str">
        <f>IF(ISERROR(VLOOKUP($A191,parlvotes_lh!$A$11:$ZZ$200,26,FALSE))=TRUE,"",IF(VLOOKUP($A191,parlvotes_lh!$A$11:$ZZ$200,26,FALSE)=0,"",VLOOKUP($A191,parlvotes_lh!$A$11:$ZZ$200,26,FALSE)))</f>
        <v/>
      </c>
      <c r="L191" s="176" t="str">
        <f>IF(ISERROR(VLOOKUP($A191,parlvotes_lh!$A$11:$ZZ$200,46,FALSE))=TRUE,"",IF(VLOOKUP($A191,parlvotes_lh!$A$11:$ZZ$200,46,FALSE)=0,"",VLOOKUP($A191,parlvotes_lh!$A$11:$ZZ$200,46,FALSE)))</f>
        <v/>
      </c>
      <c r="M191" s="176" t="str">
        <f>IF(ISERROR(VLOOKUP($A191,parlvotes_lh!$A$11:$ZZ$200,66,FALSE))=TRUE,"",IF(VLOOKUP($A191,parlvotes_lh!$A$11:$ZZ$200,66,FALSE)=0,"",VLOOKUP($A191,parlvotes_lh!$A$11:$ZZ$200,66,FALSE)))</f>
        <v/>
      </c>
      <c r="N191" s="176" t="str">
        <f>IF(ISERROR(VLOOKUP($A191,parlvotes_lh!$A$11:$ZZ$200,86,FALSE))=TRUE,"",IF(VLOOKUP($A191,parlvotes_lh!$A$11:$ZZ$200,86,FALSE)=0,"",VLOOKUP($A191,parlvotes_lh!$A$11:$ZZ$200,86,FALSE)))</f>
        <v/>
      </c>
      <c r="O191" s="176" t="str">
        <f>IF(ISERROR(VLOOKUP($A191,parlvotes_lh!$A$11:$ZZ$200,106,FALSE))=TRUE,"",IF(VLOOKUP($A191,parlvotes_lh!$A$11:$ZZ$200,106,FALSE)=0,"",VLOOKUP($A191,parlvotes_lh!$A$11:$ZZ$200,106,FALSE)))</f>
        <v/>
      </c>
      <c r="P191" s="176" t="str">
        <f>IF(ISERROR(VLOOKUP($A191,parlvotes_lh!$A$11:$ZZ$200,126,FALSE))=TRUE,"",IF(VLOOKUP($A191,parlvotes_lh!$A$11:$ZZ$200,126,FALSE)=0,"",VLOOKUP($A191,parlvotes_lh!$A$11:$ZZ$200,126,FALSE)))</f>
        <v/>
      </c>
      <c r="Q191" s="177" t="str">
        <f>IF(ISERROR(VLOOKUP($A191,parlvotes_lh!$A$11:$ZZ$200,146,FALSE))=TRUE,"",IF(VLOOKUP($A191,parlvotes_lh!$A$11:$ZZ$200,146,FALSE)=0,"",VLOOKUP($A191,parlvotes_lh!$A$11:$ZZ$200,146,FALSE)))</f>
        <v/>
      </c>
      <c r="R191" s="177" t="str">
        <f>IF(ISERROR(VLOOKUP($A191,parlvotes_lh!$A$11:$ZZ$200,166,FALSE))=TRUE,"",IF(VLOOKUP($A191,parlvotes_lh!$A$11:$ZZ$200,166,FALSE)=0,"",VLOOKUP($A191,parlvotes_lh!$A$11:$ZZ$200,166,FALSE)))</f>
        <v/>
      </c>
      <c r="S191" s="177" t="str">
        <f>IF(ISERROR(VLOOKUP($A191,parlvotes_lh!$A$11:$ZZ$200,186,FALSE))=TRUE,"",IF(VLOOKUP($A191,parlvotes_lh!$A$11:$ZZ$200,186,FALSE)=0,"",VLOOKUP($A191,parlvotes_lh!$A$11:$ZZ$200,186,FALSE)))</f>
        <v/>
      </c>
      <c r="T191" s="177" t="str">
        <f>IF(ISERROR(VLOOKUP($A191,parlvotes_lh!$A$11:$ZZ$200,206,FALSE))=TRUE,"",IF(VLOOKUP($A191,parlvotes_lh!$A$11:$ZZ$200,206,FALSE)=0,"",VLOOKUP($A191,parlvotes_lh!$A$11:$ZZ$200,206,FALSE)))</f>
        <v/>
      </c>
      <c r="U191" s="177" t="str">
        <f>IF(ISERROR(VLOOKUP($A191,parlvotes_lh!$A$11:$ZZ$200,226,FALSE))=TRUE,"",IF(VLOOKUP($A191,parlvotes_lh!$A$11:$ZZ$200,226,FALSE)=0,"",VLOOKUP($A191,parlvotes_lh!$A$11:$ZZ$200,226,FALSE)))</f>
        <v/>
      </c>
      <c r="V191" s="177" t="str">
        <f>IF(ISERROR(VLOOKUP($A191,parlvotes_lh!$A$11:$ZZ$200,246,FALSE))=TRUE,"",IF(VLOOKUP($A191,parlvotes_lh!$A$11:$ZZ$200,246,FALSE)=0,"",VLOOKUP($A191,parlvotes_lh!$A$11:$ZZ$200,246,FALSE)))</f>
        <v/>
      </c>
      <c r="W191" s="177" t="str">
        <f>IF(ISERROR(VLOOKUP($A191,parlvotes_lh!$A$11:$ZZ$200,266,FALSE))=TRUE,"",IF(VLOOKUP($A191,parlvotes_lh!$A$11:$ZZ$200,266,FALSE)=0,"",VLOOKUP($A191,parlvotes_lh!$A$11:$ZZ$200,266,FALSE)))</f>
        <v/>
      </c>
      <c r="X191" s="177" t="str">
        <f>IF(ISERROR(VLOOKUP($A191,parlvotes_lh!$A$11:$ZZ$200,286,FALSE))=TRUE,"",IF(VLOOKUP($A191,parlvotes_lh!$A$11:$ZZ$200,286,FALSE)=0,"",VLOOKUP($A191,parlvotes_lh!$A$11:$ZZ$200,286,FALSE)))</f>
        <v/>
      </c>
      <c r="Y191" s="177" t="str">
        <f>IF(ISERROR(VLOOKUP($A191,parlvotes_lh!$A$11:$ZZ$200,306,FALSE))=TRUE,"",IF(VLOOKUP($A191,parlvotes_lh!$A$11:$ZZ$200,306,FALSE)=0,"",VLOOKUP($A191,parlvotes_lh!$A$11:$ZZ$200,306,FALSE)))</f>
        <v/>
      </c>
      <c r="Z191" s="177" t="str">
        <f>IF(ISERROR(VLOOKUP($A191,parlvotes_lh!$A$11:$ZZ$200,326,FALSE))=TRUE,"",IF(VLOOKUP($A191,parlvotes_lh!$A$11:$ZZ$200,326,FALSE)=0,"",VLOOKUP($A191,parlvotes_lh!$A$11:$ZZ$200,326,FALSE)))</f>
        <v/>
      </c>
      <c r="AA191" s="177" t="str">
        <f>IF(ISERROR(VLOOKUP($A191,parlvotes_lh!$A$11:$ZZ$200,346,FALSE))=TRUE,"",IF(VLOOKUP($A191,parlvotes_lh!$A$11:$ZZ$200,346,FALSE)=0,"",VLOOKUP($A191,parlvotes_lh!$A$11:$ZZ$200,346,FALSE)))</f>
        <v/>
      </c>
      <c r="AB191" s="177" t="str">
        <f>IF(ISERROR(VLOOKUP($A191,parlvotes_lh!$A$11:$ZZ$200,366,FALSE))=TRUE,"",IF(VLOOKUP($A191,parlvotes_lh!$A$11:$ZZ$200,366,FALSE)=0,"",VLOOKUP($A191,parlvotes_lh!$A$11:$ZZ$200,366,FALSE)))</f>
        <v/>
      </c>
      <c r="AC191" s="177" t="str">
        <f>IF(ISERROR(VLOOKUP($A191,parlvotes_lh!$A$11:$ZZ$200,386,FALSE))=TRUE,"",IF(VLOOKUP($A191,parlvotes_lh!$A$11:$ZZ$200,386,FALSE)=0,"",VLOOKUP($A191,parlvotes_lh!$A$11:$ZZ$200,386,FALSE)))</f>
        <v/>
      </c>
    </row>
    <row r="192" spans="1:29" ht="13.5" customHeight="1" x14ac:dyDescent="0.25">
      <c r="A192" s="171"/>
      <c r="B192" s="99" t="str">
        <f>IF(A192="","",MID(info_weblinks!$C$3,32,3))</f>
        <v/>
      </c>
      <c r="C192" s="99" t="str">
        <f>IF(info_parties!G192="","",info_parties!G192)</f>
        <v/>
      </c>
      <c r="D192" s="99" t="str">
        <f>IF(info_parties!K192="","",info_parties!K192)</f>
        <v/>
      </c>
      <c r="E192" s="99" t="str">
        <f>IF(info_parties!H192="","",info_parties!H192)</f>
        <v/>
      </c>
      <c r="F192" s="172" t="str">
        <f t="shared" si="8"/>
        <v/>
      </c>
      <c r="G192" s="173" t="str">
        <f t="shared" si="9"/>
        <v/>
      </c>
      <c r="H192" s="174" t="str">
        <f t="shared" si="10"/>
        <v/>
      </c>
      <c r="I192" s="175" t="str">
        <f t="shared" si="11"/>
        <v/>
      </c>
      <c r="J192" s="176" t="str">
        <f>IF(ISERROR(VLOOKUP($A192,parlvotes_lh!$A$11:$ZZ$200,6,FALSE))=TRUE,"",IF(VLOOKUP($A192,parlvotes_lh!$A$11:$ZZ$200,6,FALSE)=0,"",VLOOKUP($A192,parlvotes_lh!$A$11:$ZZ$200,6,FALSE)))</f>
        <v/>
      </c>
      <c r="K192" s="176" t="str">
        <f>IF(ISERROR(VLOOKUP($A192,parlvotes_lh!$A$11:$ZZ$200,26,FALSE))=TRUE,"",IF(VLOOKUP($A192,parlvotes_lh!$A$11:$ZZ$200,26,FALSE)=0,"",VLOOKUP($A192,parlvotes_lh!$A$11:$ZZ$200,26,FALSE)))</f>
        <v/>
      </c>
      <c r="L192" s="176" t="str">
        <f>IF(ISERROR(VLOOKUP($A192,parlvotes_lh!$A$11:$ZZ$200,46,FALSE))=TRUE,"",IF(VLOOKUP($A192,parlvotes_lh!$A$11:$ZZ$200,46,FALSE)=0,"",VLOOKUP($A192,parlvotes_lh!$A$11:$ZZ$200,46,FALSE)))</f>
        <v/>
      </c>
      <c r="M192" s="176" t="str">
        <f>IF(ISERROR(VLOOKUP($A192,parlvotes_lh!$A$11:$ZZ$200,66,FALSE))=TRUE,"",IF(VLOOKUP($A192,parlvotes_lh!$A$11:$ZZ$200,66,FALSE)=0,"",VLOOKUP($A192,parlvotes_lh!$A$11:$ZZ$200,66,FALSE)))</f>
        <v/>
      </c>
      <c r="N192" s="176" t="str">
        <f>IF(ISERROR(VLOOKUP($A192,parlvotes_lh!$A$11:$ZZ$200,86,FALSE))=TRUE,"",IF(VLOOKUP($A192,parlvotes_lh!$A$11:$ZZ$200,86,FALSE)=0,"",VLOOKUP($A192,parlvotes_lh!$A$11:$ZZ$200,86,FALSE)))</f>
        <v/>
      </c>
      <c r="O192" s="176" t="str">
        <f>IF(ISERROR(VLOOKUP($A192,parlvotes_lh!$A$11:$ZZ$200,106,FALSE))=TRUE,"",IF(VLOOKUP($A192,parlvotes_lh!$A$11:$ZZ$200,106,FALSE)=0,"",VLOOKUP($A192,parlvotes_lh!$A$11:$ZZ$200,106,FALSE)))</f>
        <v/>
      </c>
      <c r="P192" s="176" t="str">
        <f>IF(ISERROR(VLOOKUP($A192,parlvotes_lh!$A$11:$ZZ$200,126,FALSE))=TRUE,"",IF(VLOOKUP($A192,parlvotes_lh!$A$11:$ZZ$200,126,FALSE)=0,"",VLOOKUP($A192,parlvotes_lh!$A$11:$ZZ$200,126,FALSE)))</f>
        <v/>
      </c>
      <c r="Q192" s="177" t="str">
        <f>IF(ISERROR(VLOOKUP($A192,parlvotes_lh!$A$11:$ZZ$200,146,FALSE))=TRUE,"",IF(VLOOKUP($A192,parlvotes_lh!$A$11:$ZZ$200,146,FALSE)=0,"",VLOOKUP($A192,parlvotes_lh!$A$11:$ZZ$200,146,FALSE)))</f>
        <v/>
      </c>
      <c r="R192" s="177" t="str">
        <f>IF(ISERROR(VLOOKUP($A192,parlvotes_lh!$A$11:$ZZ$200,166,FALSE))=TRUE,"",IF(VLOOKUP($A192,parlvotes_lh!$A$11:$ZZ$200,166,FALSE)=0,"",VLOOKUP($A192,parlvotes_lh!$A$11:$ZZ$200,166,FALSE)))</f>
        <v/>
      </c>
      <c r="S192" s="177" t="str">
        <f>IF(ISERROR(VLOOKUP($A192,parlvotes_lh!$A$11:$ZZ$200,186,FALSE))=TRUE,"",IF(VLOOKUP($A192,parlvotes_lh!$A$11:$ZZ$200,186,FALSE)=0,"",VLOOKUP($A192,parlvotes_lh!$A$11:$ZZ$200,186,FALSE)))</f>
        <v/>
      </c>
      <c r="T192" s="177" t="str">
        <f>IF(ISERROR(VLOOKUP($A192,parlvotes_lh!$A$11:$ZZ$200,206,FALSE))=TRUE,"",IF(VLOOKUP($A192,parlvotes_lh!$A$11:$ZZ$200,206,FALSE)=0,"",VLOOKUP($A192,parlvotes_lh!$A$11:$ZZ$200,206,FALSE)))</f>
        <v/>
      </c>
      <c r="U192" s="177" t="str">
        <f>IF(ISERROR(VLOOKUP($A192,parlvotes_lh!$A$11:$ZZ$200,226,FALSE))=TRUE,"",IF(VLOOKUP($A192,parlvotes_lh!$A$11:$ZZ$200,226,FALSE)=0,"",VLOOKUP($A192,parlvotes_lh!$A$11:$ZZ$200,226,FALSE)))</f>
        <v/>
      </c>
      <c r="V192" s="177" t="str">
        <f>IF(ISERROR(VLOOKUP($A192,parlvotes_lh!$A$11:$ZZ$200,246,FALSE))=TRUE,"",IF(VLOOKUP($A192,parlvotes_lh!$A$11:$ZZ$200,246,FALSE)=0,"",VLOOKUP($A192,parlvotes_lh!$A$11:$ZZ$200,246,FALSE)))</f>
        <v/>
      </c>
      <c r="W192" s="177" t="str">
        <f>IF(ISERROR(VLOOKUP($A192,parlvotes_lh!$A$11:$ZZ$200,266,FALSE))=TRUE,"",IF(VLOOKUP($A192,parlvotes_lh!$A$11:$ZZ$200,266,FALSE)=0,"",VLOOKUP($A192,parlvotes_lh!$A$11:$ZZ$200,266,FALSE)))</f>
        <v/>
      </c>
      <c r="X192" s="177" t="str">
        <f>IF(ISERROR(VLOOKUP($A192,parlvotes_lh!$A$11:$ZZ$200,286,FALSE))=TRUE,"",IF(VLOOKUP($A192,parlvotes_lh!$A$11:$ZZ$200,286,FALSE)=0,"",VLOOKUP($A192,parlvotes_lh!$A$11:$ZZ$200,286,FALSE)))</f>
        <v/>
      </c>
      <c r="Y192" s="177" t="str">
        <f>IF(ISERROR(VLOOKUP($A192,parlvotes_lh!$A$11:$ZZ$200,306,FALSE))=TRUE,"",IF(VLOOKUP($A192,parlvotes_lh!$A$11:$ZZ$200,306,FALSE)=0,"",VLOOKUP($A192,parlvotes_lh!$A$11:$ZZ$200,306,FALSE)))</f>
        <v/>
      </c>
      <c r="Z192" s="177" t="str">
        <f>IF(ISERROR(VLOOKUP($A192,parlvotes_lh!$A$11:$ZZ$200,326,FALSE))=TRUE,"",IF(VLOOKUP($A192,parlvotes_lh!$A$11:$ZZ$200,326,FALSE)=0,"",VLOOKUP($A192,parlvotes_lh!$A$11:$ZZ$200,326,FALSE)))</f>
        <v/>
      </c>
      <c r="AA192" s="177" t="str">
        <f>IF(ISERROR(VLOOKUP($A192,parlvotes_lh!$A$11:$ZZ$200,346,FALSE))=TRUE,"",IF(VLOOKUP($A192,parlvotes_lh!$A$11:$ZZ$200,346,FALSE)=0,"",VLOOKUP($A192,parlvotes_lh!$A$11:$ZZ$200,346,FALSE)))</f>
        <v/>
      </c>
      <c r="AB192" s="177" t="str">
        <f>IF(ISERROR(VLOOKUP($A192,parlvotes_lh!$A$11:$ZZ$200,366,FALSE))=TRUE,"",IF(VLOOKUP($A192,parlvotes_lh!$A$11:$ZZ$200,366,FALSE)=0,"",VLOOKUP($A192,parlvotes_lh!$A$11:$ZZ$200,366,FALSE)))</f>
        <v/>
      </c>
      <c r="AC192" s="177" t="str">
        <f>IF(ISERROR(VLOOKUP($A192,parlvotes_lh!$A$11:$ZZ$200,386,FALSE))=TRUE,"",IF(VLOOKUP($A192,parlvotes_lh!$A$11:$ZZ$200,386,FALSE)=0,"",VLOOKUP($A192,parlvotes_lh!$A$11:$ZZ$200,386,FALSE)))</f>
        <v/>
      </c>
    </row>
    <row r="193" spans="1:29" ht="13.5" customHeight="1" x14ac:dyDescent="0.25">
      <c r="A193" s="171"/>
      <c r="B193" s="99" t="str">
        <f>IF(A193="","",MID(info_weblinks!$C$3,32,3))</f>
        <v/>
      </c>
      <c r="C193" s="99" t="str">
        <f>IF(info_parties!G193="","",info_parties!G193)</f>
        <v/>
      </c>
      <c r="D193" s="99" t="str">
        <f>IF(info_parties!K193="","",info_parties!K193)</f>
        <v/>
      </c>
      <c r="E193" s="99" t="str">
        <f>IF(info_parties!H193="","",info_parties!H193)</f>
        <v/>
      </c>
      <c r="F193" s="172" t="str">
        <f t="shared" si="8"/>
        <v/>
      </c>
      <c r="G193" s="173" t="str">
        <f t="shared" si="9"/>
        <v/>
      </c>
      <c r="H193" s="174" t="str">
        <f t="shared" si="10"/>
        <v/>
      </c>
      <c r="I193" s="175" t="str">
        <f t="shared" si="11"/>
        <v/>
      </c>
      <c r="J193" s="176" t="str">
        <f>IF(ISERROR(VLOOKUP($A193,parlvotes_lh!$A$11:$ZZ$200,6,FALSE))=TRUE,"",IF(VLOOKUP($A193,parlvotes_lh!$A$11:$ZZ$200,6,FALSE)=0,"",VLOOKUP($A193,parlvotes_lh!$A$11:$ZZ$200,6,FALSE)))</f>
        <v/>
      </c>
      <c r="K193" s="176" t="str">
        <f>IF(ISERROR(VLOOKUP($A193,parlvotes_lh!$A$11:$ZZ$200,26,FALSE))=TRUE,"",IF(VLOOKUP($A193,parlvotes_lh!$A$11:$ZZ$200,26,FALSE)=0,"",VLOOKUP($A193,parlvotes_lh!$A$11:$ZZ$200,26,FALSE)))</f>
        <v/>
      </c>
      <c r="L193" s="176" t="str">
        <f>IF(ISERROR(VLOOKUP($A193,parlvotes_lh!$A$11:$ZZ$200,46,FALSE))=TRUE,"",IF(VLOOKUP($A193,parlvotes_lh!$A$11:$ZZ$200,46,FALSE)=0,"",VLOOKUP($A193,parlvotes_lh!$A$11:$ZZ$200,46,FALSE)))</f>
        <v/>
      </c>
      <c r="M193" s="176" t="str">
        <f>IF(ISERROR(VLOOKUP($A193,parlvotes_lh!$A$11:$ZZ$200,66,FALSE))=TRUE,"",IF(VLOOKUP($A193,parlvotes_lh!$A$11:$ZZ$200,66,FALSE)=0,"",VLOOKUP($A193,parlvotes_lh!$A$11:$ZZ$200,66,FALSE)))</f>
        <v/>
      </c>
      <c r="N193" s="176" t="str">
        <f>IF(ISERROR(VLOOKUP($A193,parlvotes_lh!$A$11:$ZZ$200,86,FALSE))=TRUE,"",IF(VLOOKUP($A193,parlvotes_lh!$A$11:$ZZ$200,86,FALSE)=0,"",VLOOKUP($A193,parlvotes_lh!$A$11:$ZZ$200,86,FALSE)))</f>
        <v/>
      </c>
      <c r="O193" s="176" t="str">
        <f>IF(ISERROR(VLOOKUP($A193,parlvotes_lh!$A$11:$ZZ$200,106,FALSE))=TRUE,"",IF(VLOOKUP($A193,parlvotes_lh!$A$11:$ZZ$200,106,FALSE)=0,"",VLOOKUP($A193,parlvotes_lh!$A$11:$ZZ$200,106,FALSE)))</f>
        <v/>
      </c>
      <c r="P193" s="176" t="str">
        <f>IF(ISERROR(VLOOKUP($A193,parlvotes_lh!$A$11:$ZZ$200,126,FALSE))=TRUE,"",IF(VLOOKUP($A193,parlvotes_lh!$A$11:$ZZ$200,126,FALSE)=0,"",VLOOKUP($A193,parlvotes_lh!$A$11:$ZZ$200,126,FALSE)))</f>
        <v/>
      </c>
      <c r="Q193" s="177" t="str">
        <f>IF(ISERROR(VLOOKUP($A193,parlvotes_lh!$A$11:$ZZ$200,146,FALSE))=TRUE,"",IF(VLOOKUP($A193,parlvotes_lh!$A$11:$ZZ$200,146,FALSE)=0,"",VLOOKUP($A193,parlvotes_lh!$A$11:$ZZ$200,146,FALSE)))</f>
        <v/>
      </c>
      <c r="R193" s="177" t="str">
        <f>IF(ISERROR(VLOOKUP($A193,parlvotes_lh!$A$11:$ZZ$200,166,FALSE))=TRUE,"",IF(VLOOKUP($A193,parlvotes_lh!$A$11:$ZZ$200,166,FALSE)=0,"",VLOOKUP($A193,parlvotes_lh!$A$11:$ZZ$200,166,FALSE)))</f>
        <v/>
      </c>
      <c r="S193" s="177" t="str">
        <f>IF(ISERROR(VLOOKUP($A193,parlvotes_lh!$A$11:$ZZ$200,186,FALSE))=TRUE,"",IF(VLOOKUP($A193,parlvotes_lh!$A$11:$ZZ$200,186,FALSE)=0,"",VLOOKUP($A193,parlvotes_lh!$A$11:$ZZ$200,186,FALSE)))</f>
        <v/>
      </c>
      <c r="T193" s="177" t="str">
        <f>IF(ISERROR(VLOOKUP($A193,parlvotes_lh!$A$11:$ZZ$200,206,FALSE))=TRUE,"",IF(VLOOKUP($A193,parlvotes_lh!$A$11:$ZZ$200,206,FALSE)=0,"",VLOOKUP($A193,parlvotes_lh!$A$11:$ZZ$200,206,FALSE)))</f>
        <v/>
      </c>
      <c r="U193" s="177" t="str">
        <f>IF(ISERROR(VLOOKUP($A193,parlvotes_lh!$A$11:$ZZ$200,226,FALSE))=TRUE,"",IF(VLOOKUP($A193,parlvotes_lh!$A$11:$ZZ$200,226,FALSE)=0,"",VLOOKUP($A193,parlvotes_lh!$A$11:$ZZ$200,226,FALSE)))</f>
        <v/>
      </c>
      <c r="V193" s="177" t="str">
        <f>IF(ISERROR(VLOOKUP($A193,parlvotes_lh!$A$11:$ZZ$200,246,FALSE))=TRUE,"",IF(VLOOKUP($A193,parlvotes_lh!$A$11:$ZZ$200,246,FALSE)=0,"",VLOOKUP($A193,parlvotes_lh!$A$11:$ZZ$200,246,FALSE)))</f>
        <v/>
      </c>
      <c r="W193" s="177" t="str">
        <f>IF(ISERROR(VLOOKUP($A193,parlvotes_lh!$A$11:$ZZ$200,266,FALSE))=TRUE,"",IF(VLOOKUP($A193,parlvotes_lh!$A$11:$ZZ$200,266,FALSE)=0,"",VLOOKUP($A193,parlvotes_lh!$A$11:$ZZ$200,266,FALSE)))</f>
        <v/>
      </c>
      <c r="X193" s="177" t="str">
        <f>IF(ISERROR(VLOOKUP($A193,parlvotes_lh!$A$11:$ZZ$200,286,FALSE))=TRUE,"",IF(VLOOKUP($A193,parlvotes_lh!$A$11:$ZZ$200,286,FALSE)=0,"",VLOOKUP($A193,parlvotes_lh!$A$11:$ZZ$200,286,FALSE)))</f>
        <v/>
      </c>
      <c r="Y193" s="177" t="str">
        <f>IF(ISERROR(VLOOKUP($A193,parlvotes_lh!$A$11:$ZZ$200,306,FALSE))=TRUE,"",IF(VLOOKUP($A193,parlvotes_lh!$A$11:$ZZ$200,306,FALSE)=0,"",VLOOKUP($A193,parlvotes_lh!$A$11:$ZZ$200,306,FALSE)))</f>
        <v/>
      </c>
      <c r="Z193" s="177" t="str">
        <f>IF(ISERROR(VLOOKUP($A193,parlvotes_lh!$A$11:$ZZ$200,326,FALSE))=TRUE,"",IF(VLOOKUP($A193,parlvotes_lh!$A$11:$ZZ$200,326,FALSE)=0,"",VLOOKUP($A193,parlvotes_lh!$A$11:$ZZ$200,326,FALSE)))</f>
        <v/>
      </c>
      <c r="AA193" s="177" t="str">
        <f>IF(ISERROR(VLOOKUP($A193,parlvotes_lh!$A$11:$ZZ$200,346,FALSE))=TRUE,"",IF(VLOOKUP($A193,parlvotes_lh!$A$11:$ZZ$200,346,FALSE)=0,"",VLOOKUP($A193,parlvotes_lh!$A$11:$ZZ$200,346,FALSE)))</f>
        <v/>
      </c>
      <c r="AB193" s="177" t="str">
        <f>IF(ISERROR(VLOOKUP($A193,parlvotes_lh!$A$11:$ZZ$200,366,FALSE))=TRUE,"",IF(VLOOKUP($A193,parlvotes_lh!$A$11:$ZZ$200,366,FALSE)=0,"",VLOOKUP($A193,parlvotes_lh!$A$11:$ZZ$200,366,FALSE)))</f>
        <v/>
      </c>
      <c r="AC193" s="177" t="str">
        <f>IF(ISERROR(VLOOKUP($A193,parlvotes_lh!$A$11:$ZZ$200,386,FALSE))=TRUE,"",IF(VLOOKUP($A193,parlvotes_lh!$A$11:$ZZ$200,386,FALSE)=0,"",VLOOKUP($A193,parlvotes_lh!$A$11:$ZZ$200,386,FALSE)))</f>
        <v/>
      </c>
    </row>
    <row r="194" spans="1:29" ht="13.5" customHeight="1" x14ac:dyDescent="0.25">
      <c r="A194" s="171"/>
      <c r="B194" s="99" t="str">
        <f>IF(A194="","",MID(info_weblinks!$C$3,32,3))</f>
        <v/>
      </c>
      <c r="C194" s="99" t="str">
        <f>IF(info_parties!G194="","",info_parties!G194)</f>
        <v/>
      </c>
      <c r="D194" s="99" t="str">
        <f>IF(info_parties!K194="","",info_parties!K194)</f>
        <v/>
      </c>
      <c r="E194" s="99" t="str">
        <f>IF(info_parties!H194="","",info_parties!H194)</f>
        <v/>
      </c>
      <c r="F194" s="172" t="str">
        <f t="shared" ref="F194:F200" si="12">IF(MAX(J194:AC194)=0,"",INDEX(J$1:AC$1,MATCH(TRUE,INDEX((J194:AC194&lt;&gt;""),0),0)))</f>
        <v/>
      </c>
      <c r="G194" s="173" t="str">
        <f t="shared" ref="G194:G200" si="13">IF(MAX(J194:AC194)=0,"",INDEX(J$1:AC$1,1,MATCH(LOOKUP(9.99+307,J194:AC194),J194:AC194,0)))</f>
        <v/>
      </c>
      <c r="H194" s="174" t="str">
        <f t="shared" ref="H194:H200" si="14">IF(MAX(J194:AC194)=0,"",MAX(J194:AC194))</f>
        <v/>
      </c>
      <c r="I194" s="175" t="str">
        <f t="shared" ref="I194:I200" si="15">IF(H194="","",INDEX(J$1:AC$1,1,MATCH(H194,J194:AC194,0)))</f>
        <v/>
      </c>
      <c r="J194" s="176" t="str">
        <f>IF(ISERROR(VLOOKUP($A194,parlvotes_lh!$A$11:$ZZ$200,6,FALSE))=TRUE,"",IF(VLOOKUP($A194,parlvotes_lh!$A$11:$ZZ$200,6,FALSE)=0,"",VLOOKUP($A194,parlvotes_lh!$A$11:$ZZ$200,6,FALSE)))</f>
        <v/>
      </c>
      <c r="K194" s="176" t="str">
        <f>IF(ISERROR(VLOOKUP($A194,parlvotes_lh!$A$11:$ZZ$200,26,FALSE))=TRUE,"",IF(VLOOKUP($A194,parlvotes_lh!$A$11:$ZZ$200,26,FALSE)=0,"",VLOOKUP($A194,parlvotes_lh!$A$11:$ZZ$200,26,FALSE)))</f>
        <v/>
      </c>
      <c r="L194" s="176" t="str">
        <f>IF(ISERROR(VLOOKUP($A194,parlvotes_lh!$A$11:$ZZ$200,46,FALSE))=TRUE,"",IF(VLOOKUP($A194,parlvotes_lh!$A$11:$ZZ$200,46,FALSE)=0,"",VLOOKUP($A194,parlvotes_lh!$A$11:$ZZ$200,46,FALSE)))</f>
        <v/>
      </c>
      <c r="M194" s="176" t="str">
        <f>IF(ISERROR(VLOOKUP($A194,parlvotes_lh!$A$11:$ZZ$200,66,FALSE))=TRUE,"",IF(VLOOKUP($A194,parlvotes_lh!$A$11:$ZZ$200,66,FALSE)=0,"",VLOOKUP($A194,parlvotes_lh!$A$11:$ZZ$200,66,FALSE)))</f>
        <v/>
      </c>
      <c r="N194" s="176" t="str">
        <f>IF(ISERROR(VLOOKUP($A194,parlvotes_lh!$A$11:$ZZ$200,86,FALSE))=TRUE,"",IF(VLOOKUP($A194,parlvotes_lh!$A$11:$ZZ$200,86,FALSE)=0,"",VLOOKUP($A194,parlvotes_lh!$A$11:$ZZ$200,86,FALSE)))</f>
        <v/>
      </c>
      <c r="O194" s="176" t="str">
        <f>IF(ISERROR(VLOOKUP($A194,parlvotes_lh!$A$11:$ZZ$200,106,FALSE))=TRUE,"",IF(VLOOKUP($A194,parlvotes_lh!$A$11:$ZZ$200,106,FALSE)=0,"",VLOOKUP($A194,parlvotes_lh!$A$11:$ZZ$200,106,FALSE)))</f>
        <v/>
      </c>
      <c r="P194" s="176" t="str">
        <f>IF(ISERROR(VLOOKUP($A194,parlvotes_lh!$A$11:$ZZ$200,126,FALSE))=TRUE,"",IF(VLOOKUP($A194,parlvotes_lh!$A$11:$ZZ$200,126,FALSE)=0,"",VLOOKUP($A194,parlvotes_lh!$A$11:$ZZ$200,126,FALSE)))</f>
        <v/>
      </c>
      <c r="Q194" s="177" t="str">
        <f>IF(ISERROR(VLOOKUP($A194,parlvotes_lh!$A$11:$ZZ$200,146,FALSE))=TRUE,"",IF(VLOOKUP($A194,parlvotes_lh!$A$11:$ZZ$200,146,FALSE)=0,"",VLOOKUP($A194,parlvotes_lh!$A$11:$ZZ$200,146,FALSE)))</f>
        <v/>
      </c>
      <c r="R194" s="177" t="str">
        <f>IF(ISERROR(VLOOKUP($A194,parlvotes_lh!$A$11:$ZZ$200,166,FALSE))=TRUE,"",IF(VLOOKUP($A194,parlvotes_lh!$A$11:$ZZ$200,166,FALSE)=0,"",VLOOKUP($A194,parlvotes_lh!$A$11:$ZZ$200,166,FALSE)))</f>
        <v/>
      </c>
      <c r="S194" s="177" t="str">
        <f>IF(ISERROR(VLOOKUP($A194,parlvotes_lh!$A$11:$ZZ$200,186,FALSE))=TRUE,"",IF(VLOOKUP($A194,parlvotes_lh!$A$11:$ZZ$200,186,FALSE)=0,"",VLOOKUP($A194,parlvotes_lh!$A$11:$ZZ$200,186,FALSE)))</f>
        <v/>
      </c>
      <c r="T194" s="177" t="str">
        <f>IF(ISERROR(VLOOKUP($A194,parlvotes_lh!$A$11:$ZZ$200,206,FALSE))=TRUE,"",IF(VLOOKUP($A194,parlvotes_lh!$A$11:$ZZ$200,206,FALSE)=0,"",VLOOKUP($A194,parlvotes_lh!$A$11:$ZZ$200,206,FALSE)))</f>
        <v/>
      </c>
      <c r="U194" s="177" t="str">
        <f>IF(ISERROR(VLOOKUP($A194,parlvotes_lh!$A$11:$ZZ$200,226,FALSE))=TRUE,"",IF(VLOOKUP($A194,parlvotes_lh!$A$11:$ZZ$200,226,FALSE)=0,"",VLOOKUP($A194,parlvotes_lh!$A$11:$ZZ$200,226,FALSE)))</f>
        <v/>
      </c>
      <c r="V194" s="177" t="str">
        <f>IF(ISERROR(VLOOKUP($A194,parlvotes_lh!$A$11:$ZZ$200,246,FALSE))=TRUE,"",IF(VLOOKUP($A194,parlvotes_lh!$A$11:$ZZ$200,246,FALSE)=0,"",VLOOKUP($A194,parlvotes_lh!$A$11:$ZZ$200,246,FALSE)))</f>
        <v/>
      </c>
      <c r="W194" s="177" t="str">
        <f>IF(ISERROR(VLOOKUP($A194,parlvotes_lh!$A$11:$ZZ$200,266,FALSE))=TRUE,"",IF(VLOOKUP($A194,parlvotes_lh!$A$11:$ZZ$200,266,FALSE)=0,"",VLOOKUP($A194,parlvotes_lh!$A$11:$ZZ$200,266,FALSE)))</f>
        <v/>
      </c>
      <c r="X194" s="177" t="str">
        <f>IF(ISERROR(VLOOKUP($A194,parlvotes_lh!$A$11:$ZZ$200,286,FALSE))=TRUE,"",IF(VLOOKUP($A194,parlvotes_lh!$A$11:$ZZ$200,286,FALSE)=0,"",VLOOKUP($A194,parlvotes_lh!$A$11:$ZZ$200,286,FALSE)))</f>
        <v/>
      </c>
      <c r="Y194" s="177" t="str">
        <f>IF(ISERROR(VLOOKUP($A194,parlvotes_lh!$A$11:$ZZ$200,306,FALSE))=TRUE,"",IF(VLOOKUP($A194,parlvotes_lh!$A$11:$ZZ$200,306,FALSE)=0,"",VLOOKUP($A194,parlvotes_lh!$A$11:$ZZ$200,306,FALSE)))</f>
        <v/>
      </c>
      <c r="Z194" s="177" t="str">
        <f>IF(ISERROR(VLOOKUP($A194,parlvotes_lh!$A$11:$ZZ$200,326,FALSE))=TRUE,"",IF(VLOOKUP($A194,parlvotes_lh!$A$11:$ZZ$200,326,FALSE)=0,"",VLOOKUP($A194,parlvotes_lh!$A$11:$ZZ$200,326,FALSE)))</f>
        <v/>
      </c>
      <c r="AA194" s="177" t="str">
        <f>IF(ISERROR(VLOOKUP($A194,parlvotes_lh!$A$11:$ZZ$200,346,FALSE))=TRUE,"",IF(VLOOKUP($A194,parlvotes_lh!$A$11:$ZZ$200,346,FALSE)=0,"",VLOOKUP($A194,parlvotes_lh!$A$11:$ZZ$200,346,FALSE)))</f>
        <v/>
      </c>
      <c r="AB194" s="177" t="str">
        <f>IF(ISERROR(VLOOKUP($A194,parlvotes_lh!$A$11:$ZZ$200,366,FALSE))=TRUE,"",IF(VLOOKUP($A194,parlvotes_lh!$A$11:$ZZ$200,366,FALSE)=0,"",VLOOKUP($A194,parlvotes_lh!$A$11:$ZZ$200,366,FALSE)))</f>
        <v/>
      </c>
      <c r="AC194" s="177" t="str">
        <f>IF(ISERROR(VLOOKUP($A194,parlvotes_lh!$A$11:$ZZ$200,386,FALSE))=TRUE,"",IF(VLOOKUP($A194,parlvotes_lh!$A$11:$ZZ$200,386,FALSE)=0,"",VLOOKUP($A194,parlvotes_lh!$A$11:$ZZ$200,386,FALSE)))</f>
        <v/>
      </c>
    </row>
    <row r="195" spans="1:29" ht="13.5" customHeight="1" x14ac:dyDescent="0.25">
      <c r="A195" s="171"/>
      <c r="B195" s="99" t="str">
        <f>IF(A195="","",MID(info_weblinks!$C$3,32,3))</f>
        <v/>
      </c>
      <c r="C195" s="99" t="str">
        <f>IF(info_parties!G195="","",info_parties!G195)</f>
        <v/>
      </c>
      <c r="D195" s="99" t="str">
        <f>IF(info_parties!K195="","",info_parties!K195)</f>
        <v/>
      </c>
      <c r="E195" s="99" t="str">
        <f>IF(info_parties!H195="","",info_parties!H195)</f>
        <v/>
      </c>
      <c r="F195" s="172" t="str">
        <f t="shared" si="12"/>
        <v/>
      </c>
      <c r="G195" s="173" t="str">
        <f t="shared" si="13"/>
        <v/>
      </c>
      <c r="H195" s="174" t="str">
        <f t="shared" si="14"/>
        <v/>
      </c>
      <c r="I195" s="175" t="str">
        <f t="shared" si="15"/>
        <v/>
      </c>
      <c r="J195" s="176" t="str">
        <f>IF(ISERROR(VLOOKUP($A195,parlvotes_lh!$A$11:$ZZ$200,6,FALSE))=TRUE,"",IF(VLOOKUP($A195,parlvotes_lh!$A$11:$ZZ$200,6,FALSE)=0,"",VLOOKUP($A195,parlvotes_lh!$A$11:$ZZ$200,6,FALSE)))</f>
        <v/>
      </c>
      <c r="K195" s="176" t="str">
        <f>IF(ISERROR(VLOOKUP($A195,parlvotes_lh!$A$11:$ZZ$200,26,FALSE))=TRUE,"",IF(VLOOKUP($A195,parlvotes_lh!$A$11:$ZZ$200,26,FALSE)=0,"",VLOOKUP($A195,parlvotes_lh!$A$11:$ZZ$200,26,FALSE)))</f>
        <v/>
      </c>
      <c r="L195" s="176" t="str">
        <f>IF(ISERROR(VLOOKUP($A195,parlvotes_lh!$A$11:$ZZ$200,46,FALSE))=TRUE,"",IF(VLOOKUP($A195,parlvotes_lh!$A$11:$ZZ$200,46,FALSE)=0,"",VLOOKUP($A195,parlvotes_lh!$A$11:$ZZ$200,46,FALSE)))</f>
        <v/>
      </c>
      <c r="M195" s="176" t="str">
        <f>IF(ISERROR(VLOOKUP($A195,parlvotes_lh!$A$11:$ZZ$200,66,FALSE))=TRUE,"",IF(VLOOKUP($A195,parlvotes_lh!$A$11:$ZZ$200,66,FALSE)=0,"",VLOOKUP($A195,parlvotes_lh!$A$11:$ZZ$200,66,FALSE)))</f>
        <v/>
      </c>
      <c r="N195" s="176" t="str">
        <f>IF(ISERROR(VLOOKUP($A195,parlvotes_lh!$A$11:$ZZ$200,86,FALSE))=TRUE,"",IF(VLOOKUP($A195,parlvotes_lh!$A$11:$ZZ$200,86,FALSE)=0,"",VLOOKUP($A195,parlvotes_lh!$A$11:$ZZ$200,86,FALSE)))</f>
        <v/>
      </c>
      <c r="O195" s="176" t="str">
        <f>IF(ISERROR(VLOOKUP($A195,parlvotes_lh!$A$11:$ZZ$200,106,FALSE))=TRUE,"",IF(VLOOKUP($A195,parlvotes_lh!$A$11:$ZZ$200,106,FALSE)=0,"",VLOOKUP($A195,parlvotes_lh!$A$11:$ZZ$200,106,FALSE)))</f>
        <v/>
      </c>
      <c r="P195" s="176" t="str">
        <f>IF(ISERROR(VLOOKUP($A195,parlvotes_lh!$A$11:$ZZ$200,126,FALSE))=TRUE,"",IF(VLOOKUP($A195,parlvotes_lh!$A$11:$ZZ$200,126,FALSE)=0,"",VLOOKUP($A195,parlvotes_lh!$A$11:$ZZ$200,126,FALSE)))</f>
        <v/>
      </c>
      <c r="Q195" s="177" t="str">
        <f>IF(ISERROR(VLOOKUP($A195,parlvotes_lh!$A$11:$ZZ$200,146,FALSE))=TRUE,"",IF(VLOOKUP($A195,parlvotes_lh!$A$11:$ZZ$200,146,FALSE)=0,"",VLOOKUP($A195,parlvotes_lh!$A$11:$ZZ$200,146,FALSE)))</f>
        <v/>
      </c>
      <c r="R195" s="177" t="str">
        <f>IF(ISERROR(VLOOKUP($A195,parlvotes_lh!$A$11:$ZZ$200,166,FALSE))=TRUE,"",IF(VLOOKUP($A195,parlvotes_lh!$A$11:$ZZ$200,166,FALSE)=0,"",VLOOKUP($A195,parlvotes_lh!$A$11:$ZZ$200,166,FALSE)))</f>
        <v/>
      </c>
      <c r="S195" s="177" t="str">
        <f>IF(ISERROR(VLOOKUP($A195,parlvotes_lh!$A$11:$ZZ$200,186,FALSE))=TRUE,"",IF(VLOOKUP($A195,parlvotes_lh!$A$11:$ZZ$200,186,FALSE)=0,"",VLOOKUP($A195,parlvotes_lh!$A$11:$ZZ$200,186,FALSE)))</f>
        <v/>
      </c>
      <c r="T195" s="177" t="str">
        <f>IF(ISERROR(VLOOKUP($A195,parlvotes_lh!$A$11:$ZZ$200,206,FALSE))=TRUE,"",IF(VLOOKUP($A195,parlvotes_lh!$A$11:$ZZ$200,206,FALSE)=0,"",VLOOKUP($A195,parlvotes_lh!$A$11:$ZZ$200,206,FALSE)))</f>
        <v/>
      </c>
      <c r="U195" s="177" t="str">
        <f>IF(ISERROR(VLOOKUP($A195,parlvotes_lh!$A$11:$ZZ$200,226,FALSE))=TRUE,"",IF(VLOOKUP($A195,parlvotes_lh!$A$11:$ZZ$200,226,FALSE)=0,"",VLOOKUP($A195,parlvotes_lh!$A$11:$ZZ$200,226,FALSE)))</f>
        <v/>
      </c>
      <c r="V195" s="177" t="str">
        <f>IF(ISERROR(VLOOKUP($A195,parlvotes_lh!$A$11:$ZZ$200,246,FALSE))=TRUE,"",IF(VLOOKUP($A195,parlvotes_lh!$A$11:$ZZ$200,246,FALSE)=0,"",VLOOKUP($A195,parlvotes_lh!$A$11:$ZZ$200,246,FALSE)))</f>
        <v/>
      </c>
      <c r="W195" s="177" t="str">
        <f>IF(ISERROR(VLOOKUP($A195,parlvotes_lh!$A$11:$ZZ$200,266,FALSE))=TRUE,"",IF(VLOOKUP($A195,parlvotes_lh!$A$11:$ZZ$200,266,FALSE)=0,"",VLOOKUP($A195,parlvotes_lh!$A$11:$ZZ$200,266,FALSE)))</f>
        <v/>
      </c>
      <c r="X195" s="177" t="str">
        <f>IF(ISERROR(VLOOKUP($A195,parlvotes_lh!$A$11:$ZZ$200,286,FALSE))=TRUE,"",IF(VLOOKUP($A195,parlvotes_lh!$A$11:$ZZ$200,286,FALSE)=0,"",VLOOKUP($A195,parlvotes_lh!$A$11:$ZZ$200,286,FALSE)))</f>
        <v/>
      </c>
      <c r="Y195" s="177" t="str">
        <f>IF(ISERROR(VLOOKUP($A195,parlvotes_lh!$A$11:$ZZ$200,306,FALSE))=TRUE,"",IF(VLOOKUP($A195,parlvotes_lh!$A$11:$ZZ$200,306,FALSE)=0,"",VLOOKUP($A195,parlvotes_lh!$A$11:$ZZ$200,306,FALSE)))</f>
        <v/>
      </c>
      <c r="Z195" s="177" t="str">
        <f>IF(ISERROR(VLOOKUP($A195,parlvotes_lh!$A$11:$ZZ$200,326,FALSE))=TRUE,"",IF(VLOOKUP($A195,parlvotes_lh!$A$11:$ZZ$200,326,FALSE)=0,"",VLOOKUP($A195,parlvotes_lh!$A$11:$ZZ$200,326,FALSE)))</f>
        <v/>
      </c>
      <c r="AA195" s="177" t="str">
        <f>IF(ISERROR(VLOOKUP($A195,parlvotes_lh!$A$11:$ZZ$200,346,FALSE))=TRUE,"",IF(VLOOKUP($A195,parlvotes_lh!$A$11:$ZZ$200,346,FALSE)=0,"",VLOOKUP($A195,parlvotes_lh!$A$11:$ZZ$200,346,FALSE)))</f>
        <v/>
      </c>
      <c r="AB195" s="177" t="str">
        <f>IF(ISERROR(VLOOKUP($A195,parlvotes_lh!$A$11:$ZZ$200,366,FALSE))=TRUE,"",IF(VLOOKUP($A195,parlvotes_lh!$A$11:$ZZ$200,366,FALSE)=0,"",VLOOKUP($A195,parlvotes_lh!$A$11:$ZZ$200,366,FALSE)))</f>
        <v/>
      </c>
      <c r="AC195" s="177" t="str">
        <f>IF(ISERROR(VLOOKUP($A195,parlvotes_lh!$A$11:$ZZ$200,386,FALSE))=TRUE,"",IF(VLOOKUP($A195,parlvotes_lh!$A$11:$ZZ$200,386,FALSE)=0,"",VLOOKUP($A195,parlvotes_lh!$A$11:$ZZ$200,386,FALSE)))</f>
        <v/>
      </c>
    </row>
    <row r="196" spans="1:29" ht="13.5" customHeight="1" x14ac:dyDescent="0.25">
      <c r="A196" s="171"/>
      <c r="B196" s="99" t="str">
        <f>IF(A196="","",MID(info_weblinks!$C$3,32,3))</f>
        <v/>
      </c>
      <c r="C196" s="99" t="str">
        <f>IF(info_parties!G196="","",info_parties!G196)</f>
        <v/>
      </c>
      <c r="D196" s="99" t="str">
        <f>IF(info_parties!K196="","",info_parties!K196)</f>
        <v/>
      </c>
      <c r="E196" s="99" t="str">
        <f>IF(info_parties!H196="","",info_parties!H196)</f>
        <v/>
      </c>
      <c r="F196" s="172" t="str">
        <f t="shared" si="12"/>
        <v/>
      </c>
      <c r="G196" s="173" t="str">
        <f t="shared" si="13"/>
        <v/>
      </c>
      <c r="H196" s="174" t="str">
        <f t="shared" si="14"/>
        <v/>
      </c>
      <c r="I196" s="175" t="str">
        <f t="shared" si="15"/>
        <v/>
      </c>
      <c r="J196" s="176" t="str">
        <f>IF(ISERROR(VLOOKUP($A196,parlvotes_lh!$A$11:$ZZ$200,6,FALSE))=TRUE,"",IF(VLOOKUP($A196,parlvotes_lh!$A$11:$ZZ$200,6,FALSE)=0,"",VLOOKUP($A196,parlvotes_lh!$A$11:$ZZ$200,6,FALSE)))</f>
        <v/>
      </c>
      <c r="K196" s="176" t="str">
        <f>IF(ISERROR(VLOOKUP($A196,parlvotes_lh!$A$11:$ZZ$200,26,FALSE))=TRUE,"",IF(VLOOKUP($A196,parlvotes_lh!$A$11:$ZZ$200,26,FALSE)=0,"",VLOOKUP($A196,parlvotes_lh!$A$11:$ZZ$200,26,FALSE)))</f>
        <v/>
      </c>
      <c r="L196" s="176" t="str">
        <f>IF(ISERROR(VLOOKUP($A196,parlvotes_lh!$A$11:$ZZ$200,46,FALSE))=TRUE,"",IF(VLOOKUP($A196,parlvotes_lh!$A$11:$ZZ$200,46,FALSE)=0,"",VLOOKUP($A196,parlvotes_lh!$A$11:$ZZ$200,46,FALSE)))</f>
        <v/>
      </c>
      <c r="M196" s="176" t="str">
        <f>IF(ISERROR(VLOOKUP($A196,parlvotes_lh!$A$11:$ZZ$200,66,FALSE))=TRUE,"",IF(VLOOKUP($A196,parlvotes_lh!$A$11:$ZZ$200,66,FALSE)=0,"",VLOOKUP($A196,parlvotes_lh!$A$11:$ZZ$200,66,FALSE)))</f>
        <v/>
      </c>
      <c r="N196" s="176" t="str">
        <f>IF(ISERROR(VLOOKUP($A196,parlvotes_lh!$A$11:$ZZ$200,86,FALSE))=TRUE,"",IF(VLOOKUP($A196,parlvotes_lh!$A$11:$ZZ$200,86,FALSE)=0,"",VLOOKUP($A196,parlvotes_lh!$A$11:$ZZ$200,86,FALSE)))</f>
        <v/>
      </c>
      <c r="O196" s="176" t="str">
        <f>IF(ISERROR(VLOOKUP($A196,parlvotes_lh!$A$11:$ZZ$200,106,FALSE))=TRUE,"",IF(VLOOKUP($A196,parlvotes_lh!$A$11:$ZZ$200,106,FALSE)=0,"",VLOOKUP($A196,parlvotes_lh!$A$11:$ZZ$200,106,FALSE)))</f>
        <v/>
      </c>
      <c r="P196" s="176" t="str">
        <f>IF(ISERROR(VLOOKUP($A196,parlvotes_lh!$A$11:$ZZ$200,126,FALSE))=TRUE,"",IF(VLOOKUP($A196,parlvotes_lh!$A$11:$ZZ$200,126,FALSE)=0,"",VLOOKUP($A196,parlvotes_lh!$A$11:$ZZ$200,126,FALSE)))</f>
        <v/>
      </c>
      <c r="Q196" s="177" t="str">
        <f>IF(ISERROR(VLOOKUP($A196,parlvotes_lh!$A$11:$ZZ$200,146,FALSE))=TRUE,"",IF(VLOOKUP($A196,parlvotes_lh!$A$11:$ZZ$200,146,FALSE)=0,"",VLOOKUP($A196,parlvotes_lh!$A$11:$ZZ$200,146,FALSE)))</f>
        <v/>
      </c>
      <c r="R196" s="177" t="str">
        <f>IF(ISERROR(VLOOKUP($A196,parlvotes_lh!$A$11:$ZZ$200,166,FALSE))=TRUE,"",IF(VLOOKUP($A196,parlvotes_lh!$A$11:$ZZ$200,166,FALSE)=0,"",VLOOKUP($A196,parlvotes_lh!$A$11:$ZZ$200,166,FALSE)))</f>
        <v/>
      </c>
      <c r="S196" s="177" t="str">
        <f>IF(ISERROR(VLOOKUP($A196,parlvotes_lh!$A$11:$ZZ$200,186,FALSE))=TRUE,"",IF(VLOOKUP($A196,parlvotes_lh!$A$11:$ZZ$200,186,FALSE)=0,"",VLOOKUP($A196,parlvotes_lh!$A$11:$ZZ$200,186,FALSE)))</f>
        <v/>
      </c>
      <c r="T196" s="177" t="str">
        <f>IF(ISERROR(VLOOKUP($A196,parlvotes_lh!$A$11:$ZZ$200,206,FALSE))=TRUE,"",IF(VLOOKUP($A196,parlvotes_lh!$A$11:$ZZ$200,206,FALSE)=0,"",VLOOKUP($A196,parlvotes_lh!$A$11:$ZZ$200,206,FALSE)))</f>
        <v/>
      </c>
      <c r="U196" s="177" t="str">
        <f>IF(ISERROR(VLOOKUP($A196,parlvotes_lh!$A$11:$ZZ$200,226,FALSE))=TRUE,"",IF(VLOOKUP($A196,parlvotes_lh!$A$11:$ZZ$200,226,FALSE)=0,"",VLOOKUP($A196,parlvotes_lh!$A$11:$ZZ$200,226,FALSE)))</f>
        <v/>
      </c>
      <c r="V196" s="177" t="str">
        <f>IF(ISERROR(VLOOKUP($A196,parlvotes_lh!$A$11:$ZZ$200,246,FALSE))=TRUE,"",IF(VLOOKUP($A196,parlvotes_lh!$A$11:$ZZ$200,246,FALSE)=0,"",VLOOKUP($A196,parlvotes_lh!$A$11:$ZZ$200,246,FALSE)))</f>
        <v/>
      </c>
      <c r="W196" s="177" t="str">
        <f>IF(ISERROR(VLOOKUP($A196,parlvotes_lh!$A$11:$ZZ$200,266,FALSE))=TRUE,"",IF(VLOOKUP($A196,parlvotes_lh!$A$11:$ZZ$200,266,FALSE)=0,"",VLOOKUP($A196,parlvotes_lh!$A$11:$ZZ$200,266,FALSE)))</f>
        <v/>
      </c>
      <c r="X196" s="177" t="str">
        <f>IF(ISERROR(VLOOKUP($A196,parlvotes_lh!$A$11:$ZZ$200,286,FALSE))=TRUE,"",IF(VLOOKUP($A196,parlvotes_lh!$A$11:$ZZ$200,286,FALSE)=0,"",VLOOKUP($A196,parlvotes_lh!$A$11:$ZZ$200,286,FALSE)))</f>
        <v/>
      </c>
      <c r="Y196" s="177" t="str">
        <f>IF(ISERROR(VLOOKUP($A196,parlvotes_lh!$A$11:$ZZ$200,306,FALSE))=TRUE,"",IF(VLOOKUP($A196,parlvotes_lh!$A$11:$ZZ$200,306,FALSE)=0,"",VLOOKUP($A196,parlvotes_lh!$A$11:$ZZ$200,306,FALSE)))</f>
        <v/>
      </c>
      <c r="Z196" s="177" t="str">
        <f>IF(ISERROR(VLOOKUP($A196,parlvotes_lh!$A$11:$ZZ$200,326,FALSE))=TRUE,"",IF(VLOOKUP($A196,parlvotes_lh!$A$11:$ZZ$200,326,FALSE)=0,"",VLOOKUP($A196,parlvotes_lh!$A$11:$ZZ$200,326,FALSE)))</f>
        <v/>
      </c>
      <c r="AA196" s="177" t="str">
        <f>IF(ISERROR(VLOOKUP($A196,parlvotes_lh!$A$11:$ZZ$200,346,FALSE))=TRUE,"",IF(VLOOKUP($A196,parlvotes_lh!$A$11:$ZZ$200,346,FALSE)=0,"",VLOOKUP($A196,parlvotes_lh!$A$11:$ZZ$200,346,FALSE)))</f>
        <v/>
      </c>
      <c r="AB196" s="177" t="str">
        <f>IF(ISERROR(VLOOKUP($A196,parlvotes_lh!$A$11:$ZZ$200,366,FALSE))=TRUE,"",IF(VLOOKUP($A196,parlvotes_lh!$A$11:$ZZ$200,366,FALSE)=0,"",VLOOKUP($A196,parlvotes_lh!$A$11:$ZZ$200,366,FALSE)))</f>
        <v/>
      </c>
      <c r="AC196" s="177" t="str">
        <f>IF(ISERROR(VLOOKUP($A196,parlvotes_lh!$A$11:$ZZ$200,386,FALSE))=TRUE,"",IF(VLOOKUP($A196,parlvotes_lh!$A$11:$ZZ$200,386,FALSE)=0,"",VLOOKUP($A196,parlvotes_lh!$A$11:$ZZ$200,386,FALSE)))</f>
        <v/>
      </c>
    </row>
    <row r="197" spans="1:29" ht="13.5" customHeight="1" x14ac:dyDescent="0.25">
      <c r="A197" s="171"/>
      <c r="B197" s="99" t="str">
        <f>IF(A197="","",MID(info_weblinks!$C$3,32,3))</f>
        <v/>
      </c>
      <c r="C197" s="99" t="str">
        <f>IF(info_parties!G197="","",info_parties!G197)</f>
        <v/>
      </c>
      <c r="D197" s="99" t="str">
        <f>IF(info_parties!K197="","",info_parties!K197)</f>
        <v/>
      </c>
      <c r="E197" s="99" t="str">
        <f>IF(info_parties!H197="","",info_parties!H197)</f>
        <v/>
      </c>
      <c r="F197" s="172" t="str">
        <f t="shared" si="12"/>
        <v/>
      </c>
      <c r="G197" s="173" t="str">
        <f t="shared" si="13"/>
        <v/>
      </c>
      <c r="H197" s="174" t="str">
        <f t="shared" si="14"/>
        <v/>
      </c>
      <c r="I197" s="175" t="str">
        <f t="shared" si="15"/>
        <v/>
      </c>
      <c r="J197" s="176" t="str">
        <f>IF(ISERROR(VLOOKUP($A197,parlvotes_lh!$A$11:$ZZ$200,6,FALSE))=TRUE,"",IF(VLOOKUP($A197,parlvotes_lh!$A$11:$ZZ$200,6,FALSE)=0,"",VLOOKUP($A197,parlvotes_lh!$A$11:$ZZ$200,6,FALSE)))</f>
        <v/>
      </c>
      <c r="K197" s="176" t="str">
        <f>IF(ISERROR(VLOOKUP($A197,parlvotes_lh!$A$11:$ZZ$200,26,FALSE))=TRUE,"",IF(VLOOKUP($A197,parlvotes_lh!$A$11:$ZZ$200,26,FALSE)=0,"",VLOOKUP($A197,parlvotes_lh!$A$11:$ZZ$200,26,FALSE)))</f>
        <v/>
      </c>
      <c r="L197" s="176" t="str">
        <f>IF(ISERROR(VLOOKUP($A197,parlvotes_lh!$A$11:$ZZ$200,46,FALSE))=TRUE,"",IF(VLOOKUP($A197,parlvotes_lh!$A$11:$ZZ$200,46,FALSE)=0,"",VLOOKUP($A197,parlvotes_lh!$A$11:$ZZ$200,46,FALSE)))</f>
        <v/>
      </c>
      <c r="M197" s="176" t="str">
        <f>IF(ISERROR(VLOOKUP($A197,parlvotes_lh!$A$11:$ZZ$200,66,FALSE))=TRUE,"",IF(VLOOKUP($A197,parlvotes_lh!$A$11:$ZZ$200,66,FALSE)=0,"",VLOOKUP($A197,parlvotes_lh!$A$11:$ZZ$200,66,FALSE)))</f>
        <v/>
      </c>
      <c r="N197" s="176" t="str">
        <f>IF(ISERROR(VLOOKUP($A197,parlvotes_lh!$A$11:$ZZ$200,86,FALSE))=TRUE,"",IF(VLOOKUP($A197,parlvotes_lh!$A$11:$ZZ$200,86,FALSE)=0,"",VLOOKUP($A197,parlvotes_lh!$A$11:$ZZ$200,86,FALSE)))</f>
        <v/>
      </c>
      <c r="O197" s="176" t="str">
        <f>IF(ISERROR(VLOOKUP($A197,parlvotes_lh!$A$11:$ZZ$200,106,FALSE))=TRUE,"",IF(VLOOKUP($A197,parlvotes_lh!$A$11:$ZZ$200,106,FALSE)=0,"",VLOOKUP($A197,parlvotes_lh!$A$11:$ZZ$200,106,FALSE)))</f>
        <v/>
      </c>
      <c r="P197" s="176" t="str">
        <f>IF(ISERROR(VLOOKUP($A197,parlvotes_lh!$A$11:$ZZ$200,126,FALSE))=TRUE,"",IF(VLOOKUP($A197,parlvotes_lh!$A$11:$ZZ$200,126,FALSE)=0,"",VLOOKUP($A197,parlvotes_lh!$A$11:$ZZ$200,126,FALSE)))</f>
        <v/>
      </c>
      <c r="Q197" s="177" t="str">
        <f>IF(ISERROR(VLOOKUP($A197,parlvotes_lh!$A$11:$ZZ$200,146,FALSE))=TRUE,"",IF(VLOOKUP($A197,parlvotes_lh!$A$11:$ZZ$200,146,FALSE)=0,"",VLOOKUP($A197,parlvotes_lh!$A$11:$ZZ$200,146,FALSE)))</f>
        <v/>
      </c>
      <c r="R197" s="177" t="str">
        <f>IF(ISERROR(VLOOKUP($A197,parlvotes_lh!$A$11:$ZZ$200,166,FALSE))=TRUE,"",IF(VLOOKUP($A197,parlvotes_lh!$A$11:$ZZ$200,166,FALSE)=0,"",VLOOKUP($A197,parlvotes_lh!$A$11:$ZZ$200,166,FALSE)))</f>
        <v/>
      </c>
      <c r="S197" s="177" t="str">
        <f>IF(ISERROR(VLOOKUP($A197,parlvotes_lh!$A$11:$ZZ$200,186,FALSE))=TRUE,"",IF(VLOOKUP($A197,parlvotes_lh!$A$11:$ZZ$200,186,FALSE)=0,"",VLOOKUP($A197,parlvotes_lh!$A$11:$ZZ$200,186,FALSE)))</f>
        <v/>
      </c>
      <c r="T197" s="177" t="str">
        <f>IF(ISERROR(VLOOKUP($A197,parlvotes_lh!$A$11:$ZZ$200,206,FALSE))=TRUE,"",IF(VLOOKUP($A197,parlvotes_lh!$A$11:$ZZ$200,206,FALSE)=0,"",VLOOKUP($A197,parlvotes_lh!$A$11:$ZZ$200,206,FALSE)))</f>
        <v/>
      </c>
      <c r="U197" s="177" t="str">
        <f>IF(ISERROR(VLOOKUP($A197,parlvotes_lh!$A$11:$ZZ$200,226,FALSE))=TRUE,"",IF(VLOOKUP($A197,parlvotes_lh!$A$11:$ZZ$200,226,FALSE)=0,"",VLOOKUP($A197,parlvotes_lh!$A$11:$ZZ$200,226,FALSE)))</f>
        <v/>
      </c>
      <c r="V197" s="177" t="str">
        <f>IF(ISERROR(VLOOKUP($A197,parlvotes_lh!$A$11:$ZZ$200,246,FALSE))=TRUE,"",IF(VLOOKUP($A197,parlvotes_lh!$A$11:$ZZ$200,246,FALSE)=0,"",VLOOKUP($A197,parlvotes_lh!$A$11:$ZZ$200,246,FALSE)))</f>
        <v/>
      </c>
      <c r="W197" s="177" t="str">
        <f>IF(ISERROR(VLOOKUP($A197,parlvotes_lh!$A$11:$ZZ$200,266,FALSE))=TRUE,"",IF(VLOOKUP($A197,parlvotes_lh!$A$11:$ZZ$200,266,FALSE)=0,"",VLOOKUP($A197,parlvotes_lh!$A$11:$ZZ$200,266,FALSE)))</f>
        <v/>
      </c>
      <c r="X197" s="177" t="str">
        <f>IF(ISERROR(VLOOKUP($A197,parlvotes_lh!$A$11:$ZZ$200,286,FALSE))=TRUE,"",IF(VLOOKUP($A197,parlvotes_lh!$A$11:$ZZ$200,286,FALSE)=0,"",VLOOKUP($A197,parlvotes_lh!$A$11:$ZZ$200,286,FALSE)))</f>
        <v/>
      </c>
      <c r="Y197" s="177" t="str">
        <f>IF(ISERROR(VLOOKUP($A197,parlvotes_lh!$A$11:$ZZ$200,306,FALSE))=TRUE,"",IF(VLOOKUP($A197,parlvotes_lh!$A$11:$ZZ$200,306,FALSE)=0,"",VLOOKUP($A197,parlvotes_lh!$A$11:$ZZ$200,306,FALSE)))</f>
        <v/>
      </c>
      <c r="Z197" s="177" t="str">
        <f>IF(ISERROR(VLOOKUP($A197,parlvotes_lh!$A$11:$ZZ$200,326,FALSE))=TRUE,"",IF(VLOOKUP($A197,parlvotes_lh!$A$11:$ZZ$200,326,FALSE)=0,"",VLOOKUP($A197,parlvotes_lh!$A$11:$ZZ$200,326,FALSE)))</f>
        <v/>
      </c>
      <c r="AA197" s="177" t="str">
        <f>IF(ISERROR(VLOOKUP($A197,parlvotes_lh!$A$11:$ZZ$200,346,FALSE))=TRUE,"",IF(VLOOKUP($A197,parlvotes_lh!$A$11:$ZZ$200,346,FALSE)=0,"",VLOOKUP($A197,parlvotes_lh!$A$11:$ZZ$200,346,FALSE)))</f>
        <v/>
      </c>
      <c r="AB197" s="177" t="str">
        <f>IF(ISERROR(VLOOKUP($A197,parlvotes_lh!$A$11:$ZZ$200,366,FALSE))=TRUE,"",IF(VLOOKUP($A197,parlvotes_lh!$A$11:$ZZ$200,366,FALSE)=0,"",VLOOKUP($A197,parlvotes_lh!$A$11:$ZZ$200,366,FALSE)))</f>
        <v/>
      </c>
      <c r="AC197" s="177" t="str">
        <f>IF(ISERROR(VLOOKUP($A197,parlvotes_lh!$A$11:$ZZ$200,386,FALSE))=TRUE,"",IF(VLOOKUP($A197,parlvotes_lh!$A$11:$ZZ$200,386,FALSE)=0,"",VLOOKUP($A197,parlvotes_lh!$A$11:$ZZ$200,386,FALSE)))</f>
        <v/>
      </c>
    </row>
    <row r="198" spans="1:29" ht="13.5" customHeight="1" x14ac:dyDescent="0.25">
      <c r="A198" s="171"/>
      <c r="B198" s="99" t="str">
        <f>IF(A198="","",MID(info_weblinks!$C$3,32,3))</f>
        <v/>
      </c>
      <c r="C198" s="99" t="str">
        <f>IF(info_parties!G198="","",info_parties!G198)</f>
        <v/>
      </c>
      <c r="D198" s="99" t="str">
        <f>IF(info_parties!K198="","",info_parties!K198)</f>
        <v/>
      </c>
      <c r="E198" s="99" t="str">
        <f>IF(info_parties!H198="","",info_parties!H198)</f>
        <v/>
      </c>
      <c r="F198" s="172" t="str">
        <f t="shared" si="12"/>
        <v/>
      </c>
      <c r="G198" s="173" t="str">
        <f t="shared" si="13"/>
        <v/>
      </c>
      <c r="H198" s="174" t="str">
        <f t="shared" si="14"/>
        <v/>
      </c>
      <c r="I198" s="175" t="str">
        <f t="shared" si="15"/>
        <v/>
      </c>
      <c r="J198" s="176" t="str">
        <f>IF(ISERROR(VLOOKUP($A198,parlvotes_lh!$A$11:$ZZ$200,6,FALSE))=TRUE,"",IF(VLOOKUP($A198,parlvotes_lh!$A$11:$ZZ$200,6,FALSE)=0,"",VLOOKUP($A198,parlvotes_lh!$A$11:$ZZ$200,6,FALSE)))</f>
        <v/>
      </c>
      <c r="K198" s="176" t="str">
        <f>IF(ISERROR(VLOOKUP($A198,parlvotes_lh!$A$11:$ZZ$200,26,FALSE))=TRUE,"",IF(VLOOKUP($A198,parlvotes_lh!$A$11:$ZZ$200,26,FALSE)=0,"",VLOOKUP($A198,parlvotes_lh!$A$11:$ZZ$200,26,FALSE)))</f>
        <v/>
      </c>
      <c r="L198" s="176" t="str">
        <f>IF(ISERROR(VLOOKUP($A198,parlvotes_lh!$A$11:$ZZ$200,46,FALSE))=TRUE,"",IF(VLOOKUP($A198,parlvotes_lh!$A$11:$ZZ$200,46,FALSE)=0,"",VLOOKUP($A198,parlvotes_lh!$A$11:$ZZ$200,46,FALSE)))</f>
        <v/>
      </c>
      <c r="M198" s="176" t="str">
        <f>IF(ISERROR(VLOOKUP($A198,parlvotes_lh!$A$11:$ZZ$200,66,FALSE))=TRUE,"",IF(VLOOKUP($A198,parlvotes_lh!$A$11:$ZZ$200,66,FALSE)=0,"",VLOOKUP($A198,parlvotes_lh!$A$11:$ZZ$200,66,FALSE)))</f>
        <v/>
      </c>
      <c r="N198" s="176" t="str">
        <f>IF(ISERROR(VLOOKUP($A198,parlvotes_lh!$A$11:$ZZ$200,86,FALSE))=TRUE,"",IF(VLOOKUP($A198,parlvotes_lh!$A$11:$ZZ$200,86,FALSE)=0,"",VLOOKUP($A198,parlvotes_lh!$A$11:$ZZ$200,86,FALSE)))</f>
        <v/>
      </c>
      <c r="O198" s="176" t="str">
        <f>IF(ISERROR(VLOOKUP($A198,parlvotes_lh!$A$11:$ZZ$200,106,FALSE))=TRUE,"",IF(VLOOKUP($A198,parlvotes_lh!$A$11:$ZZ$200,106,FALSE)=0,"",VLOOKUP($A198,parlvotes_lh!$A$11:$ZZ$200,106,FALSE)))</f>
        <v/>
      </c>
      <c r="P198" s="176" t="str">
        <f>IF(ISERROR(VLOOKUP($A198,parlvotes_lh!$A$11:$ZZ$200,126,FALSE))=TRUE,"",IF(VLOOKUP($A198,parlvotes_lh!$A$11:$ZZ$200,126,FALSE)=0,"",VLOOKUP($A198,parlvotes_lh!$A$11:$ZZ$200,126,FALSE)))</f>
        <v/>
      </c>
      <c r="Q198" s="177" t="str">
        <f>IF(ISERROR(VLOOKUP($A198,parlvotes_lh!$A$11:$ZZ$200,146,FALSE))=TRUE,"",IF(VLOOKUP($A198,parlvotes_lh!$A$11:$ZZ$200,146,FALSE)=0,"",VLOOKUP($A198,parlvotes_lh!$A$11:$ZZ$200,146,FALSE)))</f>
        <v/>
      </c>
      <c r="R198" s="177" t="str">
        <f>IF(ISERROR(VLOOKUP($A198,parlvotes_lh!$A$11:$ZZ$200,166,FALSE))=TRUE,"",IF(VLOOKUP($A198,parlvotes_lh!$A$11:$ZZ$200,166,FALSE)=0,"",VLOOKUP($A198,parlvotes_lh!$A$11:$ZZ$200,166,FALSE)))</f>
        <v/>
      </c>
      <c r="S198" s="177" t="str">
        <f>IF(ISERROR(VLOOKUP($A198,parlvotes_lh!$A$11:$ZZ$200,186,FALSE))=TRUE,"",IF(VLOOKUP($A198,parlvotes_lh!$A$11:$ZZ$200,186,FALSE)=0,"",VLOOKUP($A198,parlvotes_lh!$A$11:$ZZ$200,186,FALSE)))</f>
        <v/>
      </c>
      <c r="T198" s="177" t="str">
        <f>IF(ISERROR(VLOOKUP($A198,parlvotes_lh!$A$11:$ZZ$200,206,FALSE))=TRUE,"",IF(VLOOKUP($A198,parlvotes_lh!$A$11:$ZZ$200,206,FALSE)=0,"",VLOOKUP($A198,parlvotes_lh!$A$11:$ZZ$200,206,FALSE)))</f>
        <v/>
      </c>
      <c r="U198" s="177" t="str">
        <f>IF(ISERROR(VLOOKUP($A198,parlvotes_lh!$A$11:$ZZ$200,226,FALSE))=TRUE,"",IF(VLOOKUP($A198,parlvotes_lh!$A$11:$ZZ$200,226,FALSE)=0,"",VLOOKUP($A198,parlvotes_lh!$A$11:$ZZ$200,226,FALSE)))</f>
        <v/>
      </c>
      <c r="V198" s="177" t="str">
        <f>IF(ISERROR(VLOOKUP($A198,parlvotes_lh!$A$11:$ZZ$200,246,FALSE))=TRUE,"",IF(VLOOKUP($A198,parlvotes_lh!$A$11:$ZZ$200,246,FALSE)=0,"",VLOOKUP($A198,parlvotes_lh!$A$11:$ZZ$200,246,FALSE)))</f>
        <v/>
      </c>
      <c r="W198" s="177" t="str">
        <f>IF(ISERROR(VLOOKUP($A198,parlvotes_lh!$A$11:$ZZ$200,266,FALSE))=TRUE,"",IF(VLOOKUP($A198,parlvotes_lh!$A$11:$ZZ$200,266,FALSE)=0,"",VLOOKUP($A198,parlvotes_lh!$A$11:$ZZ$200,266,FALSE)))</f>
        <v/>
      </c>
      <c r="X198" s="177" t="str">
        <f>IF(ISERROR(VLOOKUP($A198,parlvotes_lh!$A$11:$ZZ$200,286,FALSE))=TRUE,"",IF(VLOOKUP($A198,parlvotes_lh!$A$11:$ZZ$200,286,FALSE)=0,"",VLOOKUP($A198,parlvotes_lh!$A$11:$ZZ$200,286,FALSE)))</f>
        <v/>
      </c>
      <c r="Y198" s="177" t="str">
        <f>IF(ISERROR(VLOOKUP($A198,parlvotes_lh!$A$11:$ZZ$200,306,FALSE))=TRUE,"",IF(VLOOKUP($A198,parlvotes_lh!$A$11:$ZZ$200,306,FALSE)=0,"",VLOOKUP($A198,parlvotes_lh!$A$11:$ZZ$200,306,FALSE)))</f>
        <v/>
      </c>
      <c r="Z198" s="177" t="str">
        <f>IF(ISERROR(VLOOKUP($A198,parlvotes_lh!$A$11:$ZZ$200,326,FALSE))=TRUE,"",IF(VLOOKUP($A198,parlvotes_lh!$A$11:$ZZ$200,326,FALSE)=0,"",VLOOKUP($A198,parlvotes_lh!$A$11:$ZZ$200,326,FALSE)))</f>
        <v/>
      </c>
      <c r="AA198" s="177" t="str">
        <f>IF(ISERROR(VLOOKUP($A198,parlvotes_lh!$A$11:$ZZ$200,346,FALSE))=TRUE,"",IF(VLOOKUP($A198,parlvotes_lh!$A$11:$ZZ$200,346,FALSE)=0,"",VLOOKUP($A198,parlvotes_lh!$A$11:$ZZ$200,346,FALSE)))</f>
        <v/>
      </c>
      <c r="AB198" s="177" t="str">
        <f>IF(ISERROR(VLOOKUP($A198,parlvotes_lh!$A$11:$ZZ$200,366,FALSE))=TRUE,"",IF(VLOOKUP($A198,parlvotes_lh!$A$11:$ZZ$200,366,FALSE)=0,"",VLOOKUP($A198,parlvotes_lh!$A$11:$ZZ$200,366,FALSE)))</f>
        <v/>
      </c>
      <c r="AC198" s="177" t="str">
        <f>IF(ISERROR(VLOOKUP($A198,parlvotes_lh!$A$11:$ZZ$200,386,FALSE))=TRUE,"",IF(VLOOKUP($A198,parlvotes_lh!$A$11:$ZZ$200,386,FALSE)=0,"",VLOOKUP($A198,parlvotes_lh!$A$11:$ZZ$200,386,FALSE)))</f>
        <v/>
      </c>
    </row>
    <row r="199" spans="1:29" ht="13.5" customHeight="1" x14ac:dyDescent="0.25">
      <c r="A199" s="171"/>
      <c r="B199" s="99" t="str">
        <f>IF(A199="","",MID(info_weblinks!$C$3,32,3))</f>
        <v/>
      </c>
      <c r="C199" s="99" t="str">
        <f>IF(info_parties!G199="","",info_parties!G199)</f>
        <v/>
      </c>
      <c r="D199" s="99" t="str">
        <f>IF(info_parties!K199="","",info_parties!K199)</f>
        <v/>
      </c>
      <c r="E199" s="99" t="str">
        <f>IF(info_parties!H199="","",info_parties!H199)</f>
        <v/>
      </c>
      <c r="F199" s="172" t="str">
        <f t="shared" si="12"/>
        <v/>
      </c>
      <c r="G199" s="173" t="str">
        <f t="shared" si="13"/>
        <v/>
      </c>
      <c r="H199" s="174" t="str">
        <f t="shared" si="14"/>
        <v/>
      </c>
      <c r="I199" s="175" t="str">
        <f t="shared" si="15"/>
        <v/>
      </c>
      <c r="J199" s="176" t="str">
        <f>IF(ISERROR(VLOOKUP($A199,parlvotes_lh!$A$11:$ZZ$200,6,FALSE))=TRUE,"",IF(VLOOKUP($A199,parlvotes_lh!$A$11:$ZZ$200,6,FALSE)=0,"",VLOOKUP($A199,parlvotes_lh!$A$11:$ZZ$200,6,FALSE)))</f>
        <v/>
      </c>
      <c r="K199" s="176" t="str">
        <f>IF(ISERROR(VLOOKUP($A199,parlvotes_lh!$A$11:$ZZ$200,26,FALSE))=TRUE,"",IF(VLOOKUP($A199,parlvotes_lh!$A$11:$ZZ$200,26,FALSE)=0,"",VLOOKUP($A199,parlvotes_lh!$A$11:$ZZ$200,26,FALSE)))</f>
        <v/>
      </c>
      <c r="L199" s="176" t="str">
        <f>IF(ISERROR(VLOOKUP($A199,parlvotes_lh!$A$11:$ZZ$200,46,FALSE))=TRUE,"",IF(VLOOKUP($A199,parlvotes_lh!$A$11:$ZZ$200,46,FALSE)=0,"",VLOOKUP($A199,parlvotes_lh!$A$11:$ZZ$200,46,FALSE)))</f>
        <v/>
      </c>
      <c r="M199" s="176" t="str">
        <f>IF(ISERROR(VLOOKUP($A199,parlvotes_lh!$A$11:$ZZ$200,66,FALSE))=TRUE,"",IF(VLOOKUP($A199,parlvotes_lh!$A$11:$ZZ$200,66,FALSE)=0,"",VLOOKUP($A199,parlvotes_lh!$A$11:$ZZ$200,66,FALSE)))</f>
        <v/>
      </c>
      <c r="N199" s="176" t="str">
        <f>IF(ISERROR(VLOOKUP($A199,parlvotes_lh!$A$11:$ZZ$200,86,FALSE))=TRUE,"",IF(VLOOKUP($A199,parlvotes_lh!$A$11:$ZZ$200,86,FALSE)=0,"",VLOOKUP($A199,parlvotes_lh!$A$11:$ZZ$200,86,FALSE)))</f>
        <v/>
      </c>
      <c r="O199" s="176" t="str">
        <f>IF(ISERROR(VLOOKUP($A199,parlvotes_lh!$A$11:$ZZ$200,106,FALSE))=TRUE,"",IF(VLOOKUP($A199,parlvotes_lh!$A$11:$ZZ$200,106,FALSE)=0,"",VLOOKUP($A199,parlvotes_lh!$A$11:$ZZ$200,106,FALSE)))</f>
        <v/>
      </c>
      <c r="P199" s="176" t="str">
        <f>IF(ISERROR(VLOOKUP($A199,parlvotes_lh!$A$11:$ZZ$200,126,FALSE))=TRUE,"",IF(VLOOKUP($A199,parlvotes_lh!$A$11:$ZZ$200,126,FALSE)=0,"",VLOOKUP($A199,parlvotes_lh!$A$11:$ZZ$200,126,FALSE)))</f>
        <v/>
      </c>
      <c r="Q199" s="177" t="str">
        <f>IF(ISERROR(VLOOKUP($A199,parlvotes_lh!$A$11:$ZZ$200,146,FALSE))=TRUE,"",IF(VLOOKUP($A199,parlvotes_lh!$A$11:$ZZ$200,146,FALSE)=0,"",VLOOKUP($A199,parlvotes_lh!$A$11:$ZZ$200,146,FALSE)))</f>
        <v/>
      </c>
      <c r="R199" s="177" t="str">
        <f>IF(ISERROR(VLOOKUP($A199,parlvotes_lh!$A$11:$ZZ$200,166,FALSE))=TRUE,"",IF(VLOOKUP($A199,parlvotes_lh!$A$11:$ZZ$200,166,FALSE)=0,"",VLOOKUP($A199,parlvotes_lh!$A$11:$ZZ$200,166,FALSE)))</f>
        <v/>
      </c>
      <c r="S199" s="177" t="str">
        <f>IF(ISERROR(VLOOKUP($A199,parlvotes_lh!$A$11:$ZZ$200,186,FALSE))=TRUE,"",IF(VLOOKUP($A199,parlvotes_lh!$A$11:$ZZ$200,186,FALSE)=0,"",VLOOKUP($A199,parlvotes_lh!$A$11:$ZZ$200,186,FALSE)))</f>
        <v/>
      </c>
      <c r="T199" s="177" t="str">
        <f>IF(ISERROR(VLOOKUP($A199,parlvotes_lh!$A$11:$ZZ$200,206,FALSE))=TRUE,"",IF(VLOOKUP($A199,parlvotes_lh!$A$11:$ZZ$200,206,FALSE)=0,"",VLOOKUP($A199,parlvotes_lh!$A$11:$ZZ$200,206,FALSE)))</f>
        <v/>
      </c>
      <c r="U199" s="177" t="str">
        <f>IF(ISERROR(VLOOKUP($A199,parlvotes_lh!$A$11:$ZZ$200,226,FALSE))=TRUE,"",IF(VLOOKUP($A199,parlvotes_lh!$A$11:$ZZ$200,226,FALSE)=0,"",VLOOKUP($A199,parlvotes_lh!$A$11:$ZZ$200,226,FALSE)))</f>
        <v/>
      </c>
      <c r="V199" s="177" t="str">
        <f>IF(ISERROR(VLOOKUP($A199,parlvotes_lh!$A$11:$ZZ$200,246,FALSE))=TRUE,"",IF(VLOOKUP($A199,parlvotes_lh!$A$11:$ZZ$200,246,FALSE)=0,"",VLOOKUP($A199,parlvotes_lh!$A$11:$ZZ$200,246,FALSE)))</f>
        <v/>
      </c>
      <c r="W199" s="177" t="str">
        <f>IF(ISERROR(VLOOKUP($A199,parlvotes_lh!$A$11:$ZZ$200,266,FALSE))=TRUE,"",IF(VLOOKUP($A199,parlvotes_lh!$A$11:$ZZ$200,266,FALSE)=0,"",VLOOKUP($A199,parlvotes_lh!$A$11:$ZZ$200,266,FALSE)))</f>
        <v/>
      </c>
      <c r="X199" s="177" t="str">
        <f>IF(ISERROR(VLOOKUP($A199,parlvotes_lh!$A$11:$ZZ$200,286,FALSE))=TRUE,"",IF(VLOOKUP($A199,parlvotes_lh!$A$11:$ZZ$200,286,FALSE)=0,"",VLOOKUP($A199,parlvotes_lh!$A$11:$ZZ$200,286,FALSE)))</f>
        <v/>
      </c>
      <c r="Y199" s="177" t="str">
        <f>IF(ISERROR(VLOOKUP($A199,parlvotes_lh!$A$11:$ZZ$200,306,FALSE))=TRUE,"",IF(VLOOKUP($A199,parlvotes_lh!$A$11:$ZZ$200,306,FALSE)=0,"",VLOOKUP($A199,parlvotes_lh!$A$11:$ZZ$200,306,FALSE)))</f>
        <v/>
      </c>
      <c r="Z199" s="177" t="str">
        <f>IF(ISERROR(VLOOKUP($A199,parlvotes_lh!$A$11:$ZZ$200,326,FALSE))=TRUE,"",IF(VLOOKUP($A199,parlvotes_lh!$A$11:$ZZ$200,326,FALSE)=0,"",VLOOKUP($A199,parlvotes_lh!$A$11:$ZZ$200,326,FALSE)))</f>
        <v/>
      </c>
      <c r="AA199" s="177" t="str">
        <f>IF(ISERROR(VLOOKUP($A199,parlvotes_lh!$A$11:$ZZ$200,346,FALSE))=TRUE,"",IF(VLOOKUP($A199,parlvotes_lh!$A$11:$ZZ$200,346,FALSE)=0,"",VLOOKUP($A199,parlvotes_lh!$A$11:$ZZ$200,346,FALSE)))</f>
        <v/>
      </c>
      <c r="AB199" s="177" t="str">
        <f>IF(ISERROR(VLOOKUP($A199,parlvotes_lh!$A$11:$ZZ$200,366,FALSE))=TRUE,"",IF(VLOOKUP($A199,parlvotes_lh!$A$11:$ZZ$200,366,FALSE)=0,"",VLOOKUP($A199,parlvotes_lh!$A$11:$ZZ$200,366,FALSE)))</f>
        <v/>
      </c>
      <c r="AC199" s="177" t="str">
        <f>IF(ISERROR(VLOOKUP($A199,parlvotes_lh!$A$11:$ZZ$200,386,FALSE))=TRUE,"",IF(VLOOKUP($A199,parlvotes_lh!$A$11:$ZZ$200,386,FALSE)=0,"",VLOOKUP($A199,parlvotes_lh!$A$11:$ZZ$200,386,FALSE)))</f>
        <v/>
      </c>
    </row>
    <row r="200" spans="1:29" ht="13.5" customHeight="1" x14ac:dyDescent="0.25">
      <c r="A200" s="171"/>
      <c r="B200" s="99" t="str">
        <f>IF(A200="","",MID(info_weblinks!$C$3,32,3))</f>
        <v/>
      </c>
      <c r="C200" s="99" t="str">
        <f>IF(info_parties!G200="","",info_parties!G200)</f>
        <v/>
      </c>
      <c r="D200" s="99" t="str">
        <f>IF(info_parties!K200="","",info_parties!K200)</f>
        <v/>
      </c>
      <c r="E200" s="99" t="str">
        <f>IF(info_parties!H200="","",info_parties!H200)</f>
        <v/>
      </c>
      <c r="F200" s="172" t="str">
        <f t="shared" si="12"/>
        <v/>
      </c>
      <c r="G200" s="173" t="str">
        <f t="shared" si="13"/>
        <v/>
      </c>
      <c r="H200" s="174" t="str">
        <f t="shared" si="14"/>
        <v/>
      </c>
      <c r="I200" s="175" t="str">
        <f t="shared" si="15"/>
        <v/>
      </c>
      <c r="J200" s="176" t="str">
        <f>IF(ISERROR(VLOOKUP($A200,parlvotes_lh!$A$11:$ZZ$200,6,FALSE))=TRUE,"",IF(VLOOKUP($A200,parlvotes_lh!$A$11:$ZZ$200,6,FALSE)=0,"",VLOOKUP($A200,parlvotes_lh!$A$11:$ZZ$200,6,FALSE)))</f>
        <v/>
      </c>
      <c r="K200" s="176" t="str">
        <f>IF(ISERROR(VLOOKUP($A200,parlvotes_lh!$A$11:$ZZ$200,26,FALSE))=TRUE,"",IF(VLOOKUP($A200,parlvotes_lh!$A$11:$ZZ$200,26,FALSE)=0,"",VLOOKUP($A200,parlvotes_lh!$A$11:$ZZ$200,26,FALSE)))</f>
        <v/>
      </c>
      <c r="L200" s="176" t="str">
        <f>IF(ISERROR(VLOOKUP($A200,parlvotes_lh!$A$11:$ZZ$200,46,FALSE))=TRUE,"",IF(VLOOKUP($A200,parlvotes_lh!$A$11:$ZZ$200,46,FALSE)=0,"",VLOOKUP($A200,parlvotes_lh!$A$11:$ZZ$200,46,FALSE)))</f>
        <v/>
      </c>
      <c r="M200" s="176" t="str">
        <f>IF(ISERROR(VLOOKUP($A200,parlvotes_lh!$A$11:$ZZ$200,66,FALSE))=TRUE,"",IF(VLOOKUP($A200,parlvotes_lh!$A$11:$ZZ$200,66,FALSE)=0,"",VLOOKUP($A200,parlvotes_lh!$A$11:$ZZ$200,66,FALSE)))</f>
        <v/>
      </c>
      <c r="N200" s="176" t="str">
        <f>IF(ISERROR(VLOOKUP($A200,parlvotes_lh!$A$11:$ZZ$200,86,FALSE))=TRUE,"",IF(VLOOKUP($A200,parlvotes_lh!$A$11:$ZZ$200,86,FALSE)=0,"",VLOOKUP($A200,parlvotes_lh!$A$11:$ZZ$200,86,FALSE)))</f>
        <v/>
      </c>
      <c r="O200" s="176" t="str">
        <f>IF(ISERROR(VLOOKUP($A200,parlvotes_lh!$A$11:$ZZ$200,106,FALSE))=TRUE,"",IF(VLOOKUP($A200,parlvotes_lh!$A$11:$ZZ$200,106,FALSE)=0,"",VLOOKUP($A200,parlvotes_lh!$A$11:$ZZ$200,106,FALSE)))</f>
        <v/>
      </c>
      <c r="P200" s="176" t="str">
        <f>IF(ISERROR(VLOOKUP($A200,parlvotes_lh!$A$11:$ZZ$200,126,FALSE))=TRUE,"",IF(VLOOKUP($A200,parlvotes_lh!$A$11:$ZZ$200,126,FALSE)=0,"",VLOOKUP($A200,parlvotes_lh!$A$11:$ZZ$200,126,FALSE)))</f>
        <v/>
      </c>
      <c r="Q200" s="177" t="str">
        <f>IF(ISERROR(VLOOKUP($A200,parlvotes_lh!$A$11:$ZZ$200,146,FALSE))=TRUE,"",IF(VLOOKUP($A200,parlvotes_lh!$A$11:$ZZ$200,146,FALSE)=0,"",VLOOKUP($A200,parlvotes_lh!$A$11:$ZZ$200,146,FALSE)))</f>
        <v/>
      </c>
      <c r="R200" s="177" t="str">
        <f>IF(ISERROR(VLOOKUP($A200,parlvotes_lh!$A$11:$ZZ$200,166,FALSE))=TRUE,"",IF(VLOOKUP($A200,parlvotes_lh!$A$11:$ZZ$200,166,FALSE)=0,"",VLOOKUP($A200,parlvotes_lh!$A$11:$ZZ$200,166,FALSE)))</f>
        <v/>
      </c>
      <c r="S200" s="177" t="str">
        <f>IF(ISERROR(VLOOKUP($A200,parlvotes_lh!$A$11:$ZZ$200,186,FALSE))=TRUE,"",IF(VLOOKUP($A200,parlvotes_lh!$A$11:$ZZ$200,186,FALSE)=0,"",VLOOKUP($A200,parlvotes_lh!$A$11:$ZZ$200,186,FALSE)))</f>
        <v/>
      </c>
      <c r="T200" s="177" t="str">
        <f>IF(ISERROR(VLOOKUP($A200,parlvotes_lh!$A$11:$ZZ$200,206,FALSE))=TRUE,"",IF(VLOOKUP($A200,parlvotes_lh!$A$11:$ZZ$200,206,FALSE)=0,"",VLOOKUP($A200,parlvotes_lh!$A$11:$ZZ$200,206,FALSE)))</f>
        <v/>
      </c>
      <c r="U200" s="177" t="str">
        <f>IF(ISERROR(VLOOKUP($A200,parlvotes_lh!$A$11:$ZZ$200,226,FALSE))=TRUE,"",IF(VLOOKUP($A200,parlvotes_lh!$A$11:$ZZ$200,226,FALSE)=0,"",VLOOKUP($A200,parlvotes_lh!$A$11:$ZZ$200,226,FALSE)))</f>
        <v/>
      </c>
      <c r="V200" s="177" t="str">
        <f>IF(ISERROR(VLOOKUP($A200,parlvotes_lh!$A$11:$ZZ$200,246,FALSE))=TRUE,"",IF(VLOOKUP($A200,parlvotes_lh!$A$11:$ZZ$200,246,FALSE)=0,"",VLOOKUP($A200,parlvotes_lh!$A$11:$ZZ$200,246,FALSE)))</f>
        <v/>
      </c>
      <c r="W200" s="177" t="str">
        <f>IF(ISERROR(VLOOKUP($A200,parlvotes_lh!$A$11:$ZZ$200,266,FALSE))=TRUE,"",IF(VLOOKUP($A200,parlvotes_lh!$A$11:$ZZ$200,266,FALSE)=0,"",VLOOKUP($A200,parlvotes_lh!$A$11:$ZZ$200,266,FALSE)))</f>
        <v/>
      </c>
      <c r="X200" s="177" t="str">
        <f>IF(ISERROR(VLOOKUP($A200,parlvotes_lh!$A$11:$ZZ$200,286,FALSE))=TRUE,"",IF(VLOOKUP($A200,parlvotes_lh!$A$11:$ZZ$200,286,FALSE)=0,"",VLOOKUP($A200,parlvotes_lh!$A$11:$ZZ$200,286,FALSE)))</f>
        <v/>
      </c>
      <c r="Y200" s="177" t="str">
        <f>IF(ISERROR(VLOOKUP($A200,parlvotes_lh!$A$11:$ZZ$200,306,FALSE))=TRUE,"",IF(VLOOKUP($A200,parlvotes_lh!$A$11:$ZZ$200,306,FALSE)=0,"",VLOOKUP($A200,parlvotes_lh!$A$11:$ZZ$200,306,FALSE)))</f>
        <v/>
      </c>
      <c r="Z200" s="177" t="str">
        <f>IF(ISERROR(VLOOKUP($A200,parlvotes_lh!$A$11:$ZZ$200,326,FALSE))=TRUE,"",IF(VLOOKUP($A200,parlvotes_lh!$A$11:$ZZ$200,326,FALSE)=0,"",VLOOKUP($A200,parlvotes_lh!$A$11:$ZZ$200,326,FALSE)))</f>
        <v/>
      </c>
      <c r="AA200" s="177" t="str">
        <f>IF(ISERROR(VLOOKUP($A200,parlvotes_lh!$A$11:$ZZ$200,346,FALSE))=TRUE,"",IF(VLOOKUP($A200,parlvotes_lh!$A$11:$ZZ$200,346,FALSE)=0,"",VLOOKUP($A200,parlvotes_lh!$A$11:$ZZ$200,346,FALSE)))</f>
        <v/>
      </c>
      <c r="AB200" s="177" t="str">
        <f>IF(ISERROR(VLOOKUP($A200,parlvotes_lh!$A$11:$ZZ$200,366,FALSE))=TRUE,"",IF(VLOOKUP($A200,parlvotes_lh!$A$11:$ZZ$200,366,FALSE)=0,"",VLOOKUP($A200,parlvotes_lh!$A$11:$ZZ$200,366,FALSE)))</f>
        <v/>
      </c>
      <c r="AC200" s="177" t="str">
        <f>IF(ISERROR(VLOOKUP($A200,parlvotes_lh!$A$11:$ZZ$200,386,FALSE))=TRUE,"",IF(VLOOKUP($A200,parlvotes_lh!$A$11:$ZZ$200,386,FALSE)=0,"",VLOOKUP($A200,parlvotes_lh!$A$11:$ZZ$200,386,FALSE)))</f>
        <v/>
      </c>
    </row>
    <row r="201" spans="1:29" ht="13.5" customHeight="1" x14ac:dyDescent="0.25">
      <c r="J201" s="178"/>
      <c r="K201" s="178"/>
      <c r="L201" s="178"/>
      <c r="M201" s="178"/>
      <c r="N201" s="178"/>
      <c r="O201" s="178"/>
      <c r="P201" s="178"/>
      <c r="Q201" s="178"/>
      <c r="R201" s="178"/>
      <c r="S201" s="178"/>
      <c r="T201" s="178"/>
      <c r="U201" s="178"/>
      <c r="V201" s="178"/>
      <c r="W201" s="178"/>
      <c r="X201" s="178"/>
      <c r="Y201" s="178"/>
      <c r="Z201" s="178"/>
      <c r="AA201" s="178"/>
      <c r="AB201" s="178">
        <f>IF(ISERROR(VLOOKUP("Election Start Date:",parlvotes_lh!$A$1:$ZZ$1,23,FALSE))=TRUE,0,IF(VLOOKUP("Election Start Date:",parlvotes_lh!$A$1:$ZZ$1,23,FALSE)=0,0,VLOOKUP("Election Start Date:",parlvotes_lh!$A$1:$ZZ$1,23,FALSE)))</f>
        <v>35688</v>
      </c>
      <c r="AC201" s="178">
        <f>IF(ISERROR(VLOOKUP("Election Start Date:",parlvotes_lh!$A$1:$ZZ$1,23,FALSE))=TRUE,0,IF(VLOOKUP("Election Start Date:",parlvotes_lh!$A$1:$ZZ$1,23,FALSE)=0,0,VLOOKUP("Election Start Date:",parlvotes_lh!$A$1:$ZZ$1,23,FALSE)))</f>
        <v>35688</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5A6E5A"/>
  </sheetPr>
  <dimension ref="A1:H3"/>
  <sheetViews>
    <sheetView zoomScaleNormal="100" workbookViewId="0"/>
  </sheetViews>
  <sheetFormatPr defaultRowHeight="13.5" customHeight="1" x14ac:dyDescent="0.25"/>
  <sheetData>
    <row r="1" spans="1:8" ht="13.5" customHeight="1" x14ac:dyDescent="0.25">
      <c r="A1" s="156" t="s">
        <v>224</v>
      </c>
      <c r="B1" s="1"/>
      <c r="C1" s="1"/>
      <c r="D1" s="1"/>
      <c r="E1" s="1"/>
      <c r="F1" s="1"/>
      <c r="G1" s="1"/>
      <c r="H1" s="1"/>
    </row>
    <row r="2" spans="1:8" ht="13.5" customHeight="1" x14ac:dyDescent="0.25">
      <c r="A2" s="1"/>
      <c r="B2" s="1"/>
      <c r="C2" s="1"/>
      <c r="D2" s="1"/>
      <c r="E2" s="1"/>
      <c r="F2" s="1"/>
      <c r="G2" s="1"/>
      <c r="H2" s="1"/>
    </row>
    <row r="3" spans="1:8" ht="13.5" customHeight="1" x14ac:dyDescent="0.25">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2025-02-12T03:48:28Z</dcterms:modified>
</cp:coreProperties>
</file>