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1" documentId="11_42622E4934AB349327D44BE4352DC625D9FE78B8" xr6:coauthVersionLast="47" xr6:coauthVersionMax="47" xr10:uidLastSave="{07EBF62C-BE79-4AFE-9408-CBADC83BDB55}"/>
  <bookViews>
    <workbookView xWindow="-108" yWindow="-108" windowWidth="23256" windowHeight="12576" activeTab="1" xr2:uid="{00000000-000D-0000-FFFF-FFFF00000000}"/>
  </bookViews>
  <sheets>
    <sheet name="C.2012" sheetId="16" r:id="rId1"/>
    <sheet name="C.2013" sheetId="17" r:id="rId2"/>
    <sheet name="C.2014" sheetId="15" r:id="rId3"/>
    <sheet name="C.2015" sheetId="18" r:id="rId4"/>
    <sheet name="C.2016" sheetId="21" r:id="rId5"/>
    <sheet name="CANCHAS" sheetId="22" r:id="rId6"/>
  </sheets>
  <externalReferences>
    <externalReference r:id="rId7"/>
  </externalReferences>
  <definedNames>
    <definedName name="Posiciones_Auxiliar">'[1]Posiciones Auxiliar'!$A$3:$Z$42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1" l="1"/>
  <c r="O2" i="21"/>
  <c r="L3" i="21"/>
  <c r="O3" i="21"/>
  <c r="L4" i="21"/>
  <c r="O4" i="21"/>
  <c r="L5" i="21"/>
  <c r="O5" i="21"/>
  <c r="L6" i="21"/>
  <c r="O6" i="21"/>
  <c r="L7" i="21"/>
  <c r="O7" i="21"/>
  <c r="L8" i="21"/>
  <c r="O8" i="21"/>
  <c r="L9" i="21"/>
  <c r="O9" i="21"/>
  <c r="L10" i="21"/>
  <c r="O10" i="21"/>
  <c r="C59" i="16" l="1"/>
  <c r="C58" i="16"/>
  <c r="C57" i="16"/>
  <c r="C56" i="16"/>
  <c r="C55" i="16"/>
  <c r="C54" i="16"/>
  <c r="C53" i="16"/>
  <c r="C52" i="16"/>
  <c r="C51" i="16"/>
  <c r="C45" i="16"/>
  <c r="C44" i="16"/>
  <c r="C43" i="16"/>
  <c r="D57" i="16" l="1"/>
  <c r="D53" i="16"/>
  <c r="D54" i="16"/>
  <c r="D58" i="16"/>
  <c r="D52" i="16"/>
  <c r="D56" i="16"/>
  <c r="D59" i="16"/>
  <c r="D55" i="16"/>
  <c r="D51" i="16"/>
  <c r="D43" i="16"/>
  <c r="D45" i="16"/>
  <c r="D44" i="16"/>
  <c r="L29" i="21"/>
  <c r="L21" i="21"/>
  <c r="O19" i="21"/>
  <c r="L26" i="21"/>
  <c r="O24" i="21"/>
  <c r="L19" i="21"/>
  <c r="L28" i="21"/>
  <c r="L20" i="21"/>
  <c r="O18" i="21"/>
  <c r="L25" i="21"/>
  <c r="O23" i="21"/>
  <c r="L18" i="21"/>
  <c r="L27" i="21"/>
  <c r="O21" i="21"/>
  <c r="O17" i="21"/>
  <c r="O26" i="21"/>
  <c r="O22" i="21"/>
  <c r="L17" i="21"/>
  <c r="O27" i="21"/>
  <c r="L22" i="21"/>
  <c r="O16" i="21"/>
  <c r="O29" i="21"/>
  <c r="L24" i="21"/>
  <c r="L16" i="21"/>
  <c r="O25" i="21"/>
  <c r="O20" i="21"/>
  <c r="O15" i="21"/>
  <c r="O28" i="21"/>
  <c r="L23" i="21"/>
  <c r="L15" i="21"/>
  <c r="E37" i="16" l="1"/>
  <c r="E38" i="16"/>
  <c r="D37" i="16"/>
  <c r="D38" i="16"/>
  <c r="C37" i="16"/>
  <c r="C38" i="16"/>
  <c r="D36" i="16"/>
  <c r="E36" i="16"/>
  <c r="C36" i="16"/>
  <c r="E35" i="16"/>
  <c r="C35" i="16"/>
  <c r="D35" i="16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N2" i="18"/>
  <c r="K2" i="18"/>
  <c r="O5" i="17" l="1"/>
  <c r="L5" i="17"/>
  <c r="O4" i="17"/>
  <c r="L4" i="17"/>
  <c r="O3" i="17"/>
  <c r="L3" i="17"/>
  <c r="O2" i="17"/>
  <c r="L2" i="17"/>
  <c r="O25" i="17"/>
  <c r="L25" i="17"/>
  <c r="O24" i="17"/>
  <c r="L24" i="17"/>
  <c r="O23" i="17"/>
  <c r="L23" i="17"/>
  <c r="O22" i="17"/>
  <c r="L22" i="17"/>
  <c r="O21" i="17"/>
  <c r="L21" i="17"/>
  <c r="O20" i="17"/>
  <c r="L20" i="17"/>
  <c r="O19" i="17"/>
  <c r="L19" i="17"/>
  <c r="O18" i="17"/>
  <c r="L18" i="17"/>
  <c r="O17" i="17"/>
  <c r="L17" i="17"/>
  <c r="O16" i="17"/>
  <c r="L16" i="17"/>
  <c r="O15" i="17"/>
  <c r="L15" i="17"/>
  <c r="O14" i="17"/>
  <c r="L14" i="17"/>
  <c r="O13" i="17"/>
  <c r="L13" i="17"/>
  <c r="O12" i="17"/>
  <c r="L12" i="17"/>
  <c r="O11" i="17"/>
  <c r="L11" i="17"/>
  <c r="O10" i="17"/>
  <c r="L10" i="17"/>
  <c r="O9" i="17"/>
  <c r="L9" i="17"/>
  <c r="O8" i="17"/>
  <c r="L8" i="17"/>
  <c r="O7" i="17"/>
  <c r="L7" i="17"/>
  <c r="O6" i="17"/>
  <c r="L6" i="17"/>
  <c r="N19" i="16" l="1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N2" i="16"/>
  <c r="K2" i="16"/>
  <c r="O5" i="15"/>
  <c r="L5" i="15"/>
  <c r="O4" i="15"/>
  <c r="L4" i="15"/>
  <c r="O3" i="15"/>
  <c r="L3" i="15"/>
  <c r="O2" i="15"/>
  <c r="L2" i="15"/>
  <c r="O25" i="15"/>
  <c r="L25" i="15"/>
  <c r="O24" i="15"/>
  <c r="L24" i="15"/>
  <c r="O23" i="15"/>
  <c r="L23" i="15"/>
  <c r="O22" i="15"/>
  <c r="L22" i="15"/>
  <c r="O21" i="15"/>
  <c r="L21" i="15"/>
  <c r="O20" i="15"/>
  <c r="L20" i="15"/>
  <c r="O19" i="15"/>
  <c r="L19" i="15"/>
  <c r="O18" i="15"/>
  <c r="L18" i="15"/>
  <c r="O17" i="15"/>
  <c r="L17" i="15"/>
  <c r="O16" i="15"/>
  <c r="L16" i="15"/>
  <c r="O15" i="15"/>
  <c r="L15" i="15"/>
  <c r="O14" i="15"/>
  <c r="L14" i="15"/>
  <c r="O13" i="15"/>
  <c r="L13" i="15"/>
  <c r="O12" i="15"/>
  <c r="L12" i="15"/>
  <c r="O11" i="15"/>
  <c r="L11" i="15"/>
  <c r="O10" i="15"/>
  <c r="L10" i="15"/>
  <c r="O9" i="15"/>
  <c r="L9" i="15"/>
  <c r="O8" i="15"/>
  <c r="L8" i="15"/>
  <c r="O7" i="15"/>
  <c r="L7" i="15"/>
  <c r="O6" i="15"/>
  <c r="L6" i="15"/>
</calcChain>
</file>

<file path=xl/sharedStrings.xml><?xml version="1.0" encoding="utf-8"?>
<sst xmlns="http://schemas.openxmlformats.org/spreadsheetml/2006/main" count="514" uniqueCount="136">
  <si>
    <t>DIA</t>
  </si>
  <si>
    <t>HORA</t>
  </si>
  <si>
    <t>CANCHA</t>
  </si>
  <si>
    <t>A</t>
  </si>
  <si>
    <t>B</t>
  </si>
  <si>
    <t>C</t>
  </si>
  <si>
    <t>D</t>
  </si>
  <si>
    <t>ZONA A</t>
  </si>
  <si>
    <t>ZONA B</t>
  </si>
  <si>
    <t>EQ</t>
  </si>
  <si>
    <t>RESULT</t>
  </si>
  <si>
    <t>1A</t>
  </si>
  <si>
    <t>4B</t>
  </si>
  <si>
    <t>2A</t>
  </si>
  <si>
    <t>3B</t>
  </si>
  <si>
    <t>3A</t>
  </si>
  <si>
    <t>4A</t>
  </si>
  <si>
    <t>2B</t>
  </si>
  <si>
    <t>1B</t>
  </si>
  <si>
    <t>PART</t>
  </si>
  <si>
    <t>Semifinal Plata</t>
  </si>
  <si>
    <t>Semifinal Oro</t>
  </si>
  <si>
    <t>Final Plata</t>
  </si>
  <si>
    <t>Final Oro</t>
  </si>
  <si>
    <t>ZONA C</t>
  </si>
  <si>
    <t>1°3</t>
  </si>
  <si>
    <t>2°3</t>
  </si>
  <si>
    <t>1C</t>
  </si>
  <si>
    <t>2C</t>
  </si>
  <si>
    <t>3°3</t>
  </si>
  <si>
    <t>4C</t>
  </si>
  <si>
    <t>ZONA D</t>
  </si>
  <si>
    <t>EQUIPO</t>
  </si>
  <si>
    <t>1D</t>
  </si>
  <si>
    <t>2D</t>
  </si>
  <si>
    <t>3C</t>
  </si>
  <si>
    <t>4D</t>
  </si>
  <si>
    <t>3D</t>
  </si>
  <si>
    <t>4tos de Final P</t>
  </si>
  <si>
    <t>4tos de Final O</t>
  </si>
  <si>
    <t>EQUIPOS</t>
  </si>
  <si>
    <t>4tos de Final Oro</t>
  </si>
  <si>
    <t>Argentino Celeste</t>
  </si>
  <si>
    <t>Argentino Blanco</t>
  </si>
  <si>
    <t>Atlético Rafaela</t>
  </si>
  <si>
    <t>Colón Sta.Fe</t>
  </si>
  <si>
    <t>Calchaqui FBC</t>
  </si>
  <si>
    <t>Ben Hur</t>
  </si>
  <si>
    <t>Ferro Rojo</t>
  </si>
  <si>
    <t>Ferro Blanco</t>
  </si>
  <si>
    <t>B° Guemes Rafaela</t>
  </si>
  <si>
    <t>Esperanza Fútbol</t>
  </si>
  <si>
    <t>Atlético de Rafaela</t>
  </si>
  <si>
    <t>B° Guemes</t>
  </si>
  <si>
    <t>Dep. Aldao</t>
  </si>
  <si>
    <t>Cicles Club</t>
  </si>
  <si>
    <t>Colón de Santa Fe</t>
  </si>
  <si>
    <t>Atl. Pilar</t>
  </si>
  <si>
    <t>Ind.San Cristobal</t>
  </si>
  <si>
    <t>9 de Julio</t>
  </si>
  <si>
    <t>Moreno Lehmann</t>
  </si>
  <si>
    <t>Libertad</t>
  </si>
  <si>
    <t>Unión Sunchales</t>
  </si>
  <si>
    <t>Dep. Tacural</t>
  </si>
  <si>
    <t>Peñarol</t>
  </si>
  <si>
    <t xml:space="preserve">ZONA </t>
  </si>
  <si>
    <t>FASE FINAL</t>
  </si>
  <si>
    <t xml:space="preserve"> FASE FINAL</t>
  </si>
  <si>
    <t xml:space="preserve">Ben Hur </t>
  </si>
  <si>
    <t>B° Mora Rafaela</t>
  </si>
  <si>
    <t>Veteranitos Tostado</t>
  </si>
  <si>
    <t>Chicago Juniors</t>
  </si>
  <si>
    <t>Cultural La Para</t>
  </si>
  <si>
    <t>Def. Pellegrini</t>
  </si>
  <si>
    <t>Unión de Sunchales</t>
  </si>
  <si>
    <t>Sportivo Norte Azul</t>
  </si>
  <si>
    <t>Sportivo Norte Blanco</t>
  </si>
  <si>
    <t>Sportivo Norte</t>
  </si>
  <si>
    <t>Arg. Quilmes Azul</t>
  </si>
  <si>
    <t>Arg. Quilmes Blanco</t>
  </si>
  <si>
    <t>RyD Elisa</t>
  </si>
  <si>
    <t>Barrio Guemes</t>
  </si>
  <si>
    <t>Argentino celeste</t>
  </si>
  <si>
    <t>Argentino blanco</t>
  </si>
  <si>
    <t xml:space="preserve">Escuelita Italia </t>
  </si>
  <si>
    <t>ZONA / FASE</t>
  </si>
  <si>
    <t>INTER</t>
  </si>
  <si>
    <t>PARTIDO</t>
  </si>
  <si>
    <t>Argentino Hto</t>
  </si>
  <si>
    <t>Florida Clucellas</t>
  </si>
  <si>
    <t>Indep. Ataliva</t>
  </si>
  <si>
    <t>Escuelita San Jose SC</t>
  </si>
  <si>
    <t>SABADO</t>
  </si>
  <si>
    <t>DOMINGO</t>
  </si>
  <si>
    <t>Bella Italia</t>
  </si>
  <si>
    <t>Academia S.C.</t>
  </si>
  <si>
    <t>Chicago Junior</t>
  </si>
  <si>
    <t>Eusebia</t>
  </si>
  <si>
    <t>Quilmes Blanco</t>
  </si>
  <si>
    <t>Quilmes Azul</t>
  </si>
  <si>
    <t>Esc. San José S.C.</t>
  </si>
  <si>
    <t>Quilmes</t>
  </si>
  <si>
    <t>GAN 19</t>
  </si>
  <si>
    <t>GAN 20</t>
  </si>
  <si>
    <t>GAN 21</t>
  </si>
  <si>
    <t>GAN 22</t>
  </si>
  <si>
    <t>GAN 23</t>
  </si>
  <si>
    <t>GAN 24</t>
  </si>
  <si>
    <t>GAN 25</t>
  </si>
  <si>
    <t>GAN 26</t>
  </si>
  <si>
    <t>GAN 27</t>
  </si>
  <si>
    <t>GAN 28</t>
  </si>
  <si>
    <t>GAN 29</t>
  </si>
  <si>
    <t>GAN 30</t>
  </si>
  <si>
    <t>GAN 31</t>
  </si>
  <si>
    <t>GAN 32</t>
  </si>
  <si>
    <t>GAN 33</t>
  </si>
  <si>
    <t>GAN 34</t>
  </si>
  <si>
    <t>GAN 35</t>
  </si>
  <si>
    <t>GAN 36</t>
  </si>
  <si>
    <t>Bombo 1ros</t>
  </si>
  <si>
    <t>Bombo 2dos</t>
  </si>
  <si>
    <t>Bombo 3ros</t>
  </si>
  <si>
    <t>Bombo 4tos</t>
  </si>
  <si>
    <t>9 de julio rojo</t>
  </si>
  <si>
    <t>9 de Julio blanco</t>
  </si>
  <si>
    <r>
      <t xml:space="preserve">           </t>
    </r>
    <r>
      <rPr>
        <sz val="11"/>
        <color theme="0"/>
        <rFont val="Calibri"/>
        <family val="2"/>
        <scheme val="minor"/>
      </rPr>
      <t>CANCHA PRINCIPAL</t>
    </r>
  </si>
  <si>
    <r>
      <t xml:space="preserve">           </t>
    </r>
    <r>
      <rPr>
        <sz val="11"/>
        <color theme="0"/>
        <rFont val="Calibri"/>
        <family val="2"/>
        <scheme val="minor"/>
      </rPr>
      <t>CANCHA AUXILIAR</t>
    </r>
  </si>
  <si>
    <t xml:space="preserve">           CANCHA 9 DE JULIO</t>
  </si>
  <si>
    <t xml:space="preserve">                    CANCHA 2</t>
  </si>
  <si>
    <t xml:space="preserve">                      CANCHA 3</t>
  </si>
  <si>
    <t xml:space="preserve">                    CANCHA 9</t>
  </si>
  <si>
    <t xml:space="preserve">                     CANCHA 1</t>
  </si>
  <si>
    <t xml:space="preserve">  CANCHA 4</t>
  </si>
  <si>
    <t xml:space="preserve">  CANCHA 5</t>
  </si>
  <si>
    <t>balnearia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</si>
</sst>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0" fontId="0" fillId="2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20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20" fontId="0" fillId="0" borderId="0" xfId="0" applyNumberFormat="1"/>
    <xf numFmtId="0" fontId="0" fillId="6" borderId="1" xfId="0" applyFill="1" applyBorder="1"/>
    <xf numFmtId="20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20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16" fontId="0" fillId="5" borderId="1" xfId="0" applyNumberFormat="1" applyFill="1" applyBorder="1"/>
    <xf numFmtId="16" fontId="0" fillId="0" borderId="1" xfId="0" applyNumberFormat="1" applyBorder="1"/>
    <xf numFmtId="16" fontId="0" fillId="2" borderId="1" xfId="0" applyNumberFormat="1" applyFill="1" applyBorder="1"/>
    <xf numFmtId="16" fontId="0" fillId="3" borderId="1" xfId="0" applyNumberFormat="1" applyFill="1" applyBorder="1"/>
    <xf numFmtId="16" fontId="0" fillId="7" borderId="1" xfId="0" applyNumberFormat="1" applyFill="1" applyBorder="1"/>
    <xf numFmtId="16" fontId="0" fillId="6" borderId="1" xfId="0" applyNumberFormat="1" applyFill="1" applyBorder="1"/>
    <xf numFmtId="16" fontId="0" fillId="0" borderId="0" xfId="0" applyNumberFormat="1"/>
    <xf numFmtId="0" fontId="0" fillId="0" borderId="0" xfId="0" applyAlignment="1">
      <alignment horizontal="left"/>
    </xf>
    <xf numFmtId="0" fontId="0" fillId="8" borderId="1" xfId="0" applyFill="1" applyBorder="1"/>
    <xf numFmtId="20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20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9" borderId="0" xfId="0" applyFill="1"/>
    <xf numFmtId="0" fontId="0" fillId="3" borderId="0" xfId="0" applyFill="1"/>
    <xf numFmtId="16" fontId="0" fillId="9" borderId="1" xfId="0" applyNumberFormat="1" applyFill="1" applyBorder="1"/>
    <xf numFmtId="16" fontId="0" fillId="8" borderId="1" xfId="0" applyNumberFormat="1" applyFill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10" borderId="0" xfId="0" applyFill="1"/>
    <xf numFmtId="0" fontId="5" fillId="11" borderId="0" xfId="0" applyFont="1" applyFill="1"/>
    <xf numFmtId="0" fontId="0" fillId="11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0" borderId="10" xfId="0" applyBorder="1"/>
    <xf numFmtId="0" fontId="0" fillId="0" borderId="11" xfId="0" applyBorder="1"/>
    <xf numFmtId="0" fontId="0" fillId="12" borderId="12" xfId="0" applyFill="1" applyBorder="1"/>
    <xf numFmtId="0" fontId="0" fillId="12" borderId="13" xfId="0" applyFill="1" applyBorder="1"/>
    <xf numFmtId="0" fontId="0" fillId="12" borderId="13" xfId="0" applyFill="1" applyBorder="1" applyAlignment="1">
      <alignment horizontal="center"/>
    </xf>
    <xf numFmtId="0" fontId="0" fillId="12" borderId="14" xfId="0" applyFill="1" applyBorder="1"/>
    <xf numFmtId="0" fontId="0" fillId="0" borderId="15" xfId="0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dano/Downloads/plantilla-excel-generar-tabla-de-posiciones-calendario-li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Resultados"/>
      <sheetName val="Tabla de Posiciones"/>
      <sheetName val="Posiciones Auxiliar"/>
      <sheetName val="Resultados Auxiliar"/>
    </sheetNames>
    <sheetDataSet>
      <sheetData sheetId="0" refreshError="1"/>
      <sheetData sheetId="1" refreshError="1"/>
      <sheetData sheetId="2" refreshError="1"/>
      <sheetData sheetId="3">
        <row r="3">
          <cell r="A3">
            <v>3</v>
          </cell>
          <cell r="B3" t="str">
            <v>Equipo 1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  <row r="4">
          <cell r="A4">
            <v>1</v>
          </cell>
          <cell r="B4" t="str">
            <v>Equipo 2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>
            <v>2</v>
          </cell>
          <cell r="P4">
            <v>2</v>
          </cell>
          <cell r="Q4">
            <v>0</v>
          </cell>
          <cell r="R4">
            <v>1</v>
          </cell>
          <cell r="S4">
            <v>1</v>
          </cell>
          <cell r="T4">
            <v>0</v>
          </cell>
          <cell r="U4">
            <v>1</v>
          </cell>
          <cell r="V4">
            <v>0</v>
          </cell>
          <cell r="W4">
            <v>2</v>
          </cell>
          <cell r="X4">
            <v>2</v>
          </cell>
          <cell r="Y4">
            <v>0</v>
          </cell>
          <cell r="Z4">
            <v>1</v>
          </cell>
        </row>
        <row r="5">
          <cell r="A5">
            <v>4</v>
          </cell>
          <cell r="B5" t="str">
            <v>Equipo 3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A6">
            <v>5</v>
          </cell>
          <cell r="B6" t="str">
            <v>Equipo 4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  <row r="7">
          <cell r="A7">
            <v>2</v>
          </cell>
          <cell r="B7" t="e">
            <v>#REF!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2</v>
          </cell>
          <cell r="X7">
            <v>2</v>
          </cell>
          <cell r="Y7">
            <v>0</v>
          </cell>
          <cell r="Z7">
            <v>1</v>
          </cell>
        </row>
        <row r="8">
          <cell r="A8">
            <v>6</v>
          </cell>
          <cell r="B8" t="str">
            <v>Equipo 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A9">
            <v>7</v>
          </cell>
          <cell r="B9" t="str">
            <v>Equipo 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A10">
            <v>8</v>
          </cell>
          <cell r="B10" t="str">
            <v>Equipo 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>
            <v>9</v>
          </cell>
          <cell r="B11" t="str">
            <v>Equipo 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A12">
            <v>10</v>
          </cell>
          <cell r="B12" t="str">
            <v>Equipo 10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A13">
            <v>11</v>
          </cell>
          <cell r="B13" t="str">
            <v>Equipo 11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A14">
            <v>12</v>
          </cell>
          <cell r="B14" t="str">
            <v>Equipo 12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A15">
            <v>13</v>
          </cell>
          <cell r="B15" t="str">
            <v>Equipo 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>
            <v>14</v>
          </cell>
          <cell r="B16" t="str">
            <v>Equipo 14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A17">
            <v>15</v>
          </cell>
          <cell r="B17" t="str">
            <v>Equipo 15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A18">
            <v>16</v>
          </cell>
          <cell r="B18" t="str">
            <v>Equipo 16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A19">
            <v>17</v>
          </cell>
          <cell r="B19" t="str">
            <v>Equipo 17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A20">
            <v>18</v>
          </cell>
          <cell r="B20" t="str">
            <v>Equipo 18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A21">
            <v>19</v>
          </cell>
          <cell r="B21" t="str">
            <v>Equipo 19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A22">
            <v>20</v>
          </cell>
          <cell r="B22" t="str">
            <v>Equipo 20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A23">
            <v>21</v>
          </cell>
          <cell r="B23" t="str">
            <v>Equipo 21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>
            <v>22</v>
          </cell>
          <cell r="B24" t="str">
            <v>Equipo 22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A25">
            <v>23</v>
          </cell>
          <cell r="B25" t="str">
            <v>Equipo 23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A26">
            <v>24</v>
          </cell>
          <cell r="B26" t="str">
            <v>Equipo 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>
            <v>25</v>
          </cell>
          <cell r="B27" t="str">
            <v>Equipo 25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A28">
            <v>26</v>
          </cell>
          <cell r="B28" t="str">
            <v>Equipo 26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A29">
            <v>27</v>
          </cell>
          <cell r="B29" t="str">
            <v>Equipo 27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>
            <v>28</v>
          </cell>
          <cell r="B30" t="str">
            <v>Equipo 28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A31">
            <v>29</v>
          </cell>
          <cell r="B31" t="str">
            <v>Equipo 29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A32">
            <v>30</v>
          </cell>
          <cell r="B32" t="str">
            <v>Equipo 30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</row>
        <row r="33">
          <cell r="A33">
            <v>31</v>
          </cell>
          <cell r="B33" t="str">
            <v>Equipo 31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</row>
        <row r="34">
          <cell r="A34">
            <v>32</v>
          </cell>
          <cell r="B34" t="str">
            <v>Equipo 32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>
            <v>33</v>
          </cell>
          <cell r="B35" t="str">
            <v>Equipo 33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A36">
            <v>34</v>
          </cell>
          <cell r="B36" t="str">
            <v>Equipo 34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A37">
            <v>35</v>
          </cell>
          <cell r="B37" t="str">
            <v>Equipo 35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A38">
            <v>36</v>
          </cell>
          <cell r="B38" t="str">
            <v>Equipo 36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A39">
            <v>37</v>
          </cell>
          <cell r="B39" t="str">
            <v>Equipo 37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A40">
            <v>38</v>
          </cell>
          <cell r="B40" t="str">
            <v>Equipo 38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A41">
            <v>39</v>
          </cell>
          <cell r="B41" t="str">
            <v>Equipo 39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A42">
            <v>40</v>
          </cell>
          <cell r="B42" t="str">
            <v>Equipo 40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zoomScaleNormal="100" workbookViewId="0">
      <selection activeCell="E15" sqref="E15"/>
    </sheetView>
  </sheetViews>
  <sheetFormatPr baseColWidth="10" defaultRowHeight="14.4" x14ac:dyDescent="0.3"/>
  <cols>
    <col min="1" max="1" width="23.88671875" bestFit="1" customWidth="1"/>
    <col min="2" max="2" width="4.109375" customWidth="1"/>
    <col min="3" max="3" width="15.88671875" bestFit="1" customWidth="1"/>
    <col min="4" max="5" width="19" bestFit="1" customWidth="1"/>
    <col min="6" max="6" width="4" customWidth="1"/>
    <col min="7" max="7" width="5.5546875" style="23" bestFit="1" customWidth="1"/>
    <col min="8" max="8" width="6.88671875" bestFit="1" customWidth="1"/>
    <col min="9" max="9" width="6.109375" bestFit="1" customWidth="1"/>
    <col min="10" max="10" width="8.5546875" style="23" bestFit="1" customWidth="1"/>
    <col min="11" max="11" width="26.5546875" customWidth="1"/>
    <col min="12" max="13" width="2.44140625" customWidth="1"/>
    <col min="14" max="14" width="25.5546875" customWidth="1"/>
    <col min="15" max="15" width="15.88671875" style="23" bestFit="1" customWidth="1"/>
    <col min="17" max="17" width="20.88671875" bestFit="1" customWidth="1"/>
  </cols>
  <sheetData>
    <row r="1" spans="1:15" x14ac:dyDescent="0.3">
      <c r="A1" t="s">
        <v>88</v>
      </c>
      <c r="B1">
        <v>1</v>
      </c>
      <c r="C1" s="17" t="s">
        <v>7</v>
      </c>
      <c r="D1" t="s">
        <v>8</v>
      </c>
      <c r="E1" s="18" t="s">
        <v>24</v>
      </c>
      <c r="G1" s="24" t="s">
        <v>19</v>
      </c>
      <c r="H1" s="1" t="s">
        <v>0</v>
      </c>
      <c r="I1" s="1" t="s">
        <v>1</v>
      </c>
      <c r="J1" s="24" t="s">
        <v>2</v>
      </c>
      <c r="K1" s="24" t="s">
        <v>40</v>
      </c>
      <c r="L1" s="66"/>
      <c r="M1" s="66"/>
      <c r="N1" s="24" t="s">
        <v>40</v>
      </c>
      <c r="O1" s="24" t="s">
        <v>65</v>
      </c>
    </row>
    <row r="2" spans="1:15" x14ac:dyDescent="0.3">
      <c r="A2" t="s">
        <v>52</v>
      </c>
      <c r="B2">
        <v>2</v>
      </c>
      <c r="C2">
        <v>1</v>
      </c>
      <c r="D2">
        <v>2</v>
      </c>
      <c r="E2">
        <v>3</v>
      </c>
      <c r="G2" s="3">
        <v>1</v>
      </c>
      <c r="H2" s="27">
        <v>44821</v>
      </c>
      <c r="I2" s="4">
        <v>0.33333333333333331</v>
      </c>
      <c r="J2" s="3">
        <v>3</v>
      </c>
      <c r="K2" s="3">
        <f>C2</f>
        <v>1</v>
      </c>
      <c r="L2" s="3"/>
      <c r="M2" s="3"/>
      <c r="N2" s="3">
        <f>C3</f>
        <v>4</v>
      </c>
      <c r="O2" s="3" t="s">
        <v>3</v>
      </c>
    </row>
    <row r="3" spans="1:15" x14ac:dyDescent="0.3">
      <c r="A3" t="s">
        <v>69</v>
      </c>
      <c r="B3">
        <v>10</v>
      </c>
      <c r="C3">
        <v>4</v>
      </c>
      <c r="D3">
        <v>5</v>
      </c>
      <c r="E3">
        <v>6</v>
      </c>
      <c r="G3" s="9">
        <v>2</v>
      </c>
      <c r="H3" s="26">
        <v>44821</v>
      </c>
      <c r="I3" s="8">
        <v>0.3611111111111111</v>
      </c>
      <c r="J3" s="9">
        <v>3</v>
      </c>
      <c r="K3" s="9">
        <f>D2</f>
        <v>2</v>
      </c>
      <c r="L3" s="9"/>
      <c r="M3" s="9"/>
      <c r="N3" s="9">
        <f>D3</f>
        <v>5</v>
      </c>
      <c r="O3" s="9" t="s">
        <v>4</v>
      </c>
    </row>
    <row r="4" spans="1:15" x14ac:dyDescent="0.3">
      <c r="A4" t="s">
        <v>70</v>
      </c>
      <c r="B4">
        <v>7</v>
      </c>
      <c r="C4">
        <v>7</v>
      </c>
      <c r="D4">
        <v>8</v>
      </c>
      <c r="E4">
        <v>9</v>
      </c>
      <c r="G4" s="16">
        <v>3</v>
      </c>
      <c r="H4" s="30">
        <v>44821</v>
      </c>
      <c r="I4" s="15">
        <v>0.3888888888888889</v>
      </c>
      <c r="J4" s="16">
        <v>3</v>
      </c>
      <c r="K4" s="16">
        <f>E2</f>
        <v>3</v>
      </c>
      <c r="L4" s="16"/>
      <c r="M4" s="16"/>
      <c r="N4" s="16">
        <f>E3</f>
        <v>6</v>
      </c>
      <c r="O4" s="16" t="s">
        <v>5</v>
      </c>
    </row>
    <row r="5" spans="1:15" x14ac:dyDescent="0.3">
      <c r="A5" t="s">
        <v>95</v>
      </c>
      <c r="B5">
        <v>9</v>
      </c>
      <c r="C5">
        <v>10</v>
      </c>
      <c r="D5">
        <v>11</v>
      </c>
      <c r="E5">
        <v>12</v>
      </c>
      <c r="G5" s="3">
        <v>4</v>
      </c>
      <c r="H5" s="27">
        <v>44821</v>
      </c>
      <c r="I5" s="4">
        <v>0.41666666666666669</v>
      </c>
      <c r="J5" s="3">
        <v>3</v>
      </c>
      <c r="K5" s="3">
        <f>C4</f>
        <v>7</v>
      </c>
      <c r="L5" s="3"/>
      <c r="M5" s="3"/>
      <c r="N5" s="3">
        <f>C5</f>
        <v>10</v>
      </c>
      <c r="O5" s="3" t="s">
        <v>3</v>
      </c>
    </row>
    <row r="6" spans="1:15" x14ac:dyDescent="0.3">
      <c r="A6" t="s">
        <v>53</v>
      </c>
      <c r="B6">
        <v>11</v>
      </c>
      <c r="G6" s="9">
        <v>5</v>
      </c>
      <c r="H6" s="26">
        <v>44821</v>
      </c>
      <c r="I6" s="8">
        <v>0.44444444444444442</v>
      </c>
      <c r="J6" s="9">
        <v>3</v>
      </c>
      <c r="K6" s="9">
        <f>D4</f>
        <v>8</v>
      </c>
      <c r="L6" s="9"/>
      <c r="M6" s="9"/>
      <c r="N6" s="9">
        <f>D5</f>
        <v>11</v>
      </c>
      <c r="O6" s="9" t="s">
        <v>4</v>
      </c>
    </row>
    <row r="7" spans="1:15" x14ac:dyDescent="0.3">
      <c r="A7" t="s">
        <v>62</v>
      </c>
      <c r="B7">
        <v>3</v>
      </c>
      <c r="C7" s="44" t="s">
        <v>120</v>
      </c>
      <c r="D7" s="44" t="s">
        <v>121</v>
      </c>
      <c r="E7" s="44" t="s">
        <v>122</v>
      </c>
      <c r="G7" s="16">
        <v>6</v>
      </c>
      <c r="H7" s="30">
        <v>44821</v>
      </c>
      <c r="I7" s="15">
        <v>0.47222222222222227</v>
      </c>
      <c r="J7" s="16">
        <v>3</v>
      </c>
      <c r="K7" s="16">
        <f>E4</f>
        <v>9</v>
      </c>
      <c r="L7" s="16"/>
      <c r="M7" s="16"/>
      <c r="N7" s="16">
        <f>E5</f>
        <v>12</v>
      </c>
      <c r="O7" s="16" t="s">
        <v>5</v>
      </c>
    </row>
    <row r="8" spans="1:15" x14ac:dyDescent="0.3">
      <c r="A8" t="s">
        <v>63</v>
      </c>
      <c r="B8">
        <v>4</v>
      </c>
      <c r="C8" t="s">
        <v>88</v>
      </c>
      <c r="D8" t="s">
        <v>52</v>
      </c>
      <c r="E8" t="s">
        <v>62</v>
      </c>
      <c r="G8" s="3">
        <v>7</v>
      </c>
      <c r="H8" s="27">
        <v>44821</v>
      </c>
      <c r="I8" s="4">
        <v>0.5</v>
      </c>
      <c r="J8" s="3">
        <v>3</v>
      </c>
      <c r="K8" s="3">
        <f>C2</f>
        <v>1</v>
      </c>
      <c r="L8" s="3"/>
      <c r="M8" s="3"/>
      <c r="N8" s="3">
        <f>C4</f>
        <v>7</v>
      </c>
      <c r="O8" s="3" t="s">
        <v>3</v>
      </c>
    </row>
    <row r="9" spans="1:15" x14ac:dyDescent="0.3">
      <c r="A9" t="s">
        <v>64</v>
      </c>
      <c r="B9">
        <v>6</v>
      </c>
      <c r="C9" t="s">
        <v>63</v>
      </c>
      <c r="D9" t="s">
        <v>71</v>
      </c>
      <c r="E9" t="s">
        <v>64</v>
      </c>
      <c r="G9" s="9">
        <v>8</v>
      </c>
      <c r="H9" s="26">
        <v>44821</v>
      </c>
      <c r="I9" s="8">
        <v>0.52777777777777779</v>
      </c>
      <c r="J9" s="9">
        <v>3</v>
      </c>
      <c r="K9" s="9">
        <f>D2</f>
        <v>2</v>
      </c>
      <c r="L9" s="9"/>
      <c r="M9" s="9"/>
      <c r="N9" s="9">
        <f>D4</f>
        <v>8</v>
      </c>
      <c r="O9" s="9" t="s">
        <v>4</v>
      </c>
    </row>
    <row r="10" spans="1:15" x14ac:dyDescent="0.3">
      <c r="A10" t="s">
        <v>84</v>
      </c>
      <c r="B10">
        <v>8</v>
      </c>
      <c r="C10" t="s">
        <v>70</v>
      </c>
      <c r="D10" t="s">
        <v>84</v>
      </c>
      <c r="E10" t="s">
        <v>95</v>
      </c>
      <c r="G10" s="16">
        <v>9</v>
      </c>
      <c r="H10" s="30">
        <v>44821</v>
      </c>
      <c r="I10" s="15">
        <v>0.55555555555555558</v>
      </c>
      <c r="J10" s="16">
        <v>3</v>
      </c>
      <c r="K10" s="16">
        <f>E2</f>
        <v>3</v>
      </c>
      <c r="L10" s="16"/>
      <c r="M10" s="16"/>
      <c r="N10" s="16">
        <f>E4</f>
        <v>9</v>
      </c>
      <c r="O10" s="16" t="s">
        <v>5</v>
      </c>
    </row>
    <row r="11" spans="1:15" x14ac:dyDescent="0.3">
      <c r="A11" t="s">
        <v>71</v>
      </c>
      <c r="B11">
        <v>5</v>
      </c>
      <c r="C11" t="s">
        <v>69</v>
      </c>
      <c r="D11" t="s">
        <v>53</v>
      </c>
      <c r="E11" t="s">
        <v>100</v>
      </c>
      <c r="G11" s="3">
        <v>10</v>
      </c>
      <c r="H11" s="27">
        <v>44821</v>
      </c>
      <c r="I11" s="4">
        <v>0.58333333333333337</v>
      </c>
      <c r="J11" s="3">
        <v>3</v>
      </c>
      <c r="K11" s="3">
        <f>C3</f>
        <v>4</v>
      </c>
      <c r="L11" s="3"/>
      <c r="M11" s="3"/>
      <c r="N11" s="3">
        <f>C5</f>
        <v>10</v>
      </c>
      <c r="O11" s="3" t="s">
        <v>3</v>
      </c>
    </row>
    <row r="12" spans="1:15" x14ac:dyDescent="0.3">
      <c r="A12" t="s">
        <v>100</v>
      </c>
      <c r="B12">
        <v>12</v>
      </c>
      <c r="G12" s="9">
        <v>11</v>
      </c>
      <c r="H12" s="26">
        <v>44821</v>
      </c>
      <c r="I12" s="8">
        <v>0.61111111111111105</v>
      </c>
      <c r="J12" s="9">
        <v>3</v>
      </c>
      <c r="K12" s="9">
        <f>D3</f>
        <v>5</v>
      </c>
      <c r="L12" s="9"/>
      <c r="M12" s="9"/>
      <c r="N12" s="9">
        <f>D5</f>
        <v>11</v>
      </c>
      <c r="O12" s="9" t="s">
        <v>4</v>
      </c>
    </row>
    <row r="13" spans="1:15" x14ac:dyDescent="0.3">
      <c r="G13" s="16">
        <v>12</v>
      </c>
      <c r="H13" s="30">
        <v>44821</v>
      </c>
      <c r="I13" s="15">
        <v>0.63888888888888895</v>
      </c>
      <c r="J13" s="16">
        <v>3</v>
      </c>
      <c r="K13" s="16">
        <f>E3</f>
        <v>6</v>
      </c>
      <c r="L13" s="16"/>
      <c r="M13" s="16"/>
      <c r="N13" s="16">
        <f>E5</f>
        <v>12</v>
      </c>
      <c r="O13" s="16" t="s">
        <v>5</v>
      </c>
    </row>
    <row r="14" spans="1:15" x14ac:dyDescent="0.3">
      <c r="G14" s="3">
        <v>13</v>
      </c>
      <c r="H14" s="27">
        <v>44821</v>
      </c>
      <c r="I14" s="4">
        <v>0.66666666666666663</v>
      </c>
      <c r="J14" s="3">
        <v>3</v>
      </c>
      <c r="K14" s="3">
        <f>C2</f>
        <v>1</v>
      </c>
      <c r="L14" s="3"/>
      <c r="M14" s="3"/>
      <c r="N14" s="3">
        <f>C5</f>
        <v>10</v>
      </c>
      <c r="O14" s="3" t="s">
        <v>3</v>
      </c>
    </row>
    <row r="15" spans="1:15" x14ac:dyDescent="0.3">
      <c r="G15" s="9">
        <v>14</v>
      </c>
      <c r="H15" s="26">
        <v>44821</v>
      </c>
      <c r="I15" s="8">
        <v>0.69444444444444453</v>
      </c>
      <c r="J15" s="9">
        <v>3</v>
      </c>
      <c r="K15" s="9">
        <f>D2</f>
        <v>2</v>
      </c>
      <c r="L15" s="9"/>
      <c r="M15" s="9"/>
      <c r="N15" s="9">
        <f>D5</f>
        <v>11</v>
      </c>
      <c r="O15" s="9" t="s">
        <v>4</v>
      </c>
    </row>
    <row r="16" spans="1:15" x14ac:dyDescent="0.3">
      <c r="G16" s="16">
        <v>15</v>
      </c>
      <c r="H16" s="30">
        <v>44821</v>
      </c>
      <c r="I16" s="15">
        <v>0.72222222222222221</v>
      </c>
      <c r="J16" s="16">
        <v>3</v>
      </c>
      <c r="K16" s="16">
        <f>E2</f>
        <v>3</v>
      </c>
      <c r="L16" s="16"/>
      <c r="M16" s="16"/>
      <c r="N16" s="16">
        <f>E5</f>
        <v>12</v>
      </c>
      <c r="O16" s="16" t="s">
        <v>5</v>
      </c>
    </row>
    <row r="17" spans="4:15" x14ac:dyDescent="0.3">
      <c r="G17" s="3">
        <v>16</v>
      </c>
      <c r="H17" s="27">
        <v>44821</v>
      </c>
      <c r="I17" s="4">
        <v>0.75</v>
      </c>
      <c r="J17" s="3">
        <v>3</v>
      </c>
      <c r="K17" s="3">
        <f>C3</f>
        <v>4</v>
      </c>
      <c r="L17" s="3"/>
      <c r="M17" s="3"/>
      <c r="N17" s="3">
        <f>C4</f>
        <v>7</v>
      </c>
      <c r="O17" s="3" t="s">
        <v>3</v>
      </c>
    </row>
    <row r="18" spans="4:15" x14ac:dyDescent="0.3">
      <c r="G18" s="9">
        <v>17</v>
      </c>
      <c r="H18" s="26">
        <v>44821</v>
      </c>
      <c r="I18" s="8">
        <v>0.77777777777777779</v>
      </c>
      <c r="J18" s="9">
        <v>3</v>
      </c>
      <c r="K18" s="9">
        <f>D3</f>
        <v>5</v>
      </c>
      <c r="L18" s="9"/>
      <c r="M18" s="9"/>
      <c r="N18" s="9">
        <f>D4</f>
        <v>8</v>
      </c>
      <c r="O18" s="9" t="s">
        <v>4</v>
      </c>
    </row>
    <row r="19" spans="4:15" x14ac:dyDescent="0.3">
      <c r="G19" s="16">
        <v>18</v>
      </c>
      <c r="H19" s="30">
        <v>44821</v>
      </c>
      <c r="I19" s="15">
        <v>0.80555555555555547</v>
      </c>
      <c r="J19" s="16">
        <v>3</v>
      </c>
      <c r="K19" s="16">
        <f>E3</f>
        <v>6</v>
      </c>
      <c r="L19" s="16"/>
      <c r="M19" s="16"/>
      <c r="N19" s="16">
        <f>E4</f>
        <v>9</v>
      </c>
      <c r="O19" s="16" t="s">
        <v>5</v>
      </c>
    </row>
    <row r="20" spans="4:15" x14ac:dyDescent="0.3">
      <c r="H20" s="31"/>
      <c r="I20" s="13"/>
    </row>
    <row r="21" spans="4:15" x14ac:dyDescent="0.3">
      <c r="H21" s="31"/>
      <c r="I21" s="13"/>
    </row>
    <row r="22" spans="4:15" x14ac:dyDescent="0.3">
      <c r="H22" s="31"/>
      <c r="I22" s="13"/>
    </row>
    <row r="24" spans="4:15" x14ac:dyDescent="0.3">
      <c r="G24" s="24" t="s">
        <v>19</v>
      </c>
      <c r="H24" s="1" t="s">
        <v>0</v>
      </c>
      <c r="I24" s="1" t="s">
        <v>1</v>
      </c>
      <c r="J24" s="24" t="s">
        <v>2</v>
      </c>
      <c r="K24" s="24" t="s">
        <v>40</v>
      </c>
      <c r="L24" s="66"/>
      <c r="M24" s="66"/>
      <c r="N24" s="24" t="s">
        <v>40</v>
      </c>
      <c r="O24" s="24" t="s">
        <v>67</v>
      </c>
    </row>
    <row r="25" spans="4:15" x14ac:dyDescent="0.3">
      <c r="G25" s="12">
        <v>19</v>
      </c>
      <c r="H25" s="28">
        <v>44822</v>
      </c>
      <c r="I25" s="11">
        <v>0.375</v>
      </c>
      <c r="J25" s="12">
        <v>3</v>
      </c>
      <c r="K25" s="12" t="s">
        <v>11</v>
      </c>
      <c r="L25" s="10"/>
      <c r="M25" s="10"/>
      <c r="N25" s="12" t="s">
        <v>25</v>
      </c>
      <c r="O25" s="12" t="s">
        <v>41</v>
      </c>
    </row>
    <row r="26" spans="4:15" x14ac:dyDescent="0.3">
      <c r="G26" s="12">
        <v>20</v>
      </c>
      <c r="H26" s="28">
        <v>44822</v>
      </c>
      <c r="I26" s="11">
        <v>0.40625</v>
      </c>
      <c r="J26" s="12">
        <v>3</v>
      </c>
      <c r="K26" s="12" t="s">
        <v>17</v>
      </c>
      <c r="L26" s="10"/>
      <c r="M26" s="10"/>
      <c r="N26" s="12" t="s">
        <v>28</v>
      </c>
      <c r="O26" s="12" t="s">
        <v>41</v>
      </c>
    </row>
    <row r="27" spans="4:15" x14ac:dyDescent="0.3">
      <c r="G27" s="12">
        <v>21</v>
      </c>
      <c r="H27" s="28">
        <v>44822</v>
      </c>
      <c r="I27" s="11">
        <v>0.4375</v>
      </c>
      <c r="J27" s="12">
        <v>3</v>
      </c>
      <c r="K27" s="12" t="s">
        <v>18</v>
      </c>
      <c r="L27" s="10"/>
      <c r="M27" s="10"/>
      <c r="N27" s="12" t="s">
        <v>26</v>
      </c>
      <c r="O27" s="12" t="s">
        <v>41</v>
      </c>
    </row>
    <row r="28" spans="4:15" x14ac:dyDescent="0.3">
      <c r="G28" s="12">
        <v>22</v>
      </c>
      <c r="H28" s="28">
        <v>44822</v>
      </c>
      <c r="I28" s="11">
        <v>0.46875</v>
      </c>
      <c r="J28" s="12">
        <v>3</v>
      </c>
      <c r="K28" s="12" t="s">
        <v>27</v>
      </c>
      <c r="L28" s="10"/>
      <c r="M28" s="10"/>
      <c r="N28" s="12" t="s">
        <v>13</v>
      </c>
      <c r="O28" s="12" t="s">
        <v>41</v>
      </c>
    </row>
    <row r="29" spans="4:15" x14ac:dyDescent="0.3">
      <c r="G29" s="9">
        <v>23</v>
      </c>
      <c r="H29" s="26">
        <v>44822</v>
      </c>
      <c r="I29" s="8">
        <v>0.5</v>
      </c>
      <c r="J29" s="9">
        <v>3</v>
      </c>
      <c r="K29" s="9" t="s">
        <v>29</v>
      </c>
      <c r="L29" s="7"/>
      <c r="M29" s="7"/>
      <c r="N29" s="9" t="s">
        <v>16</v>
      </c>
      <c r="O29" s="9" t="s">
        <v>20</v>
      </c>
    </row>
    <row r="30" spans="4:15" x14ac:dyDescent="0.3">
      <c r="G30" s="9">
        <v>24</v>
      </c>
      <c r="H30" s="26">
        <v>44822</v>
      </c>
      <c r="I30" s="8">
        <v>0.53125</v>
      </c>
      <c r="J30" s="9">
        <v>3</v>
      </c>
      <c r="K30" s="9" t="s">
        <v>12</v>
      </c>
      <c r="L30" s="7"/>
      <c r="M30" s="7"/>
      <c r="N30" s="9" t="s">
        <v>30</v>
      </c>
      <c r="O30" s="9" t="s">
        <v>20</v>
      </c>
    </row>
    <row r="31" spans="4:15" x14ac:dyDescent="0.3">
      <c r="D31" s="45">
        <v>5</v>
      </c>
      <c r="G31" s="12">
        <v>25</v>
      </c>
      <c r="H31" s="28">
        <v>44822</v>
      </c>
      <c r="I31" s="11">
        <v>0.5625</v>
      </c>
      <c r="J31" s="12">
        <v>3</v>
      </c>
      <c r="K31" s="12" t="s">
        <v>102</v>
      </c>
      <c r="L31" s="10"/>
      <c r="M31" s="10"/>
      <c r="N31" s="12" t="s">
        <v>103</v>
      </c>
      <c r="O31" s="12" t="s">
        <v>21</v>
      </c>
    </row>
    <row r="32" spans="4:15" x14ac:dyDescent="0.3">
      <c r="D32">
        <v>2</v>
      </c>
      <c r="G32" s="12">
        <v>26</v>
      </c>
      <c r="H32" s="28">
        <v>44822</v>
      </c>
      <c r="I32" s="11">
        <v>0.59375</v>
      </c>
      <c r="J32" s="12">
        <v>3</v>
      </c>
      <c r="K32" s="12" t="s">
        <v>104</v>
      </c>
      <c r="L32" s="10"/>
      <c r="M32" s="10"/>
      <c r="N32" s="12" t="s">
        <v>105</v>
      </c>
      <c r="O32" s="12" t="s">
        <v>21</v>
      </c>
    </row>
    <row r="33" spans="3:15" x14ac:dyDescent="0.3">
      <c r="G33" s="9">
        <v>27</v>
      </c>
      <c r="H33" s="26">
        <v>44822</v>
      </c>
      <c r="I33" s="8">
        <v>0.625</v>
      </c>
      <c r="J33" s="9">
        <v>3</v>
      </c>
      <c r="K33" s="9" t="s">
        <v>106</v>
      </c>
      <c r="L33" s="7"/>
      <c r="M33" s="7"/>
      <c r="N33" s="9" t="s">
        <v>107</v>
      </c>
      <c r="O33" s="9" t="s">
        <v>22</v>
      </c>
    </row>
    <row r="34" spans="3:15" x14ac:dyDescent="0.3">
      <c r="C34" t="s">
        <v>7</v>
      </c>
      <c r="D34" t="s">
        <v>8</v>
      </c>
      <c r="E34" t="s">
        <v>24</v>
      </c>
      <c r="G34" s="12">
        <v>28</v>
      </c>
      <c r="H34" s="28">
        <v>44822</v>
      </c>
      <c r="I34" s="11">
        <v>0.66666666666666663</v>
      </c>
      <c r="J34" s="12">
        <v>3</v>
      </c>
      <c r="K34" s="12" t="s">
        <v>108</v>
      </c>
      <c r="L34" s="10"/>
      <c r="M34" s="10"/>
      <c r="N34" s="12" t="s">
        <v>109</v>
      </c>
      <c r="O34" s="12" t="s">
        <v>23</v>
      </c>
    </row>
    <row r="35" spans="3:15" x14ac:dyDescent="0.3">
      <c r="C35" t="str">
        <f ca="1">VLOOKUP(D47,D43:E45,2,)</f>
        <v>Atlético de Rafaela</v>
      </c>
      <c r="D35" t="str">
        <f ca="1">VLOOKUP(D48,D43:E45,2,)</f>
        <v>Argentino Hto</v>
      </c>
      <c r="E35" t="str">
        <f ca="1">VLOOKUP(D49,D43:E45,2,)</f>
        <v>Unión Sunchales</v>
      </c>
    </row>
    <row r="36" spans="3:15" x14ac:dyDescent="0.3">
      <c r="C36" t="str">
        <f ca="1">VLOOKUP(1,D51:E59,2,)</f>
        <v>B° Guemes</v>
      </c>
      <c r="D36" t="str">
        <f ca="1">VLOOKUP(2,D51:E59,2,)</f>
        <v>Dep. Tacural</v>
      </c>
      <c r="E36" t="str">
        <f ca="1">VLOOKUP(3,D51:E59,2,)</f>
        <v>Academia S.C.</v>
      </c>
    </row>
    <row r="37" spans="3:15" x14ac:dyDescent="0.3">
      <c r="C37" s="46" t="str">
        <f ca="1">VLOOKUP(4,D51:E59,2,)</f>
        <v>Veteranitos Tostado</v>
      </c>
      <c r="D37" s="46" t="str">
        <f ca="1">VLOOKUP(5,D51:E59,2,)</f>
        <v>Peñarol</v>
      </c>
      <c r="E37" s="46" t="str">
        <f ca="1">VLOOKUP(6,D51:E59,2,)</f>
        <v xml:space="preserve">Escuelita Italia </v>
      </c>
    </row>
    <row r="38" spans="3:15" x14ac:dyDescent="0.3">
      <c r="C38" s="46" t="str">
        <f ca="1">VLOOKUP(7,D51:E59,2,)</f>
        <v>B° Mora Rafaela</v>
      </c>
      <c r="D38" s="46" t="str">
        <f ca="1">VLOOKUP(8,D51:E59,2,)</f>
        <v>Esc. San José S.C.</v>
      </c>
      <c r="E38" s="46" t="str">
        <f ca="1">VLOOKUP(9,D51:E59,2,)</f>
        <v>Chicago Juniors</v>
      </c>
    </row>
    <row r="39" spans="3:15" x14ac:dyDescent="0.3">
      <c r="C39" s="46"/>
      <c r="D39" s="46"/>
      <c r="E39" s="46"/>
    </row>
    <row r="40" spans="3:15" x14ac:dyDescent="0.3">
      <c r="C40" s="46"/>
      <c r="D40" s="46"/>
      <c r="E40" s="46"/>
    </row>
    <row r="41" spans="3:15" x14ac:dyDescent="0.3">
      <c r="C41" s="46"/>
      <c r="D41" s="46">
        <v>5</v>
      </c>
      <c r="E41" s="46"/>
    </row>
    <row r="42" spans="3:15" x14ac:dyDescent="0.3">
      <c r="C42" s="46"/>
      <c r="D42" s="46"/>
      <c r="E42" s="46"/>
    </row>
    <row r="43" spans="3:15" x14ac:dyDescent="0.3">
      <c r="C43" s="46">
        <f ca="1">RAND()</f>
        <v>0.83878593604902452</v>
      </c>
      <c r="D43" s="46">
        <f ca="1">_xlfn.RANK.EQ(C43,$C$43:C45,)</f>
        <v>1</v>
      </c>
      <c r="E43" s="46" t="s">
        <v>52</v>
      </c>
    </row>
    <row r="44" spans="3:15" x14ac:dyDescent="0.3">
      <c r="C44" s="46">
        <f ca="1">RAND()</f>
        <v>0.82741861650705029</v>
      </c>
      <c r="D44" s="46">
        <f ca="1">_xlfn.RANK.EQ(C44,$C$43:C46,)</f>
        <v>2</v>
      </c>
      <c r="E44" s="46" t="s">
        <v>88</v>
      </c>
    </row>
    <row r="45" spans="3:15" x14ac:dyDescent="0.3">
      <c r="C45" s="46">
        <f ca="1">RAND()</f>
        <v>0.56861605513435998</v>
      </c>
      <c r="D45" s="46">
        <f ca="1">_xlfn.RANK.EQ(C45,$C$43:C47,)</f>
        <v>3</v>
      </c>
      <c r="E45" s="46" t="s">
        <v>62</v>
      </c>
    </row>
    <row r="46" spans="3:15" x14ac:dyDescent="0.3">
      <c r="C46" s="46"/>
      <c r="D46" s="46"/>
      <c r="E46" s="46"/>
    </row>
    <row r="47" spans="3:15" x14ac:dyDescent="0.3">
      <c r="C47" s="46"/>
      <c r="D47" s="46">
        <v>1</v>
      </c>
      <c r="E47" s="46"/>
    </row>
    <row r="48" spans="3:15" x14ac:dyDescent="0.3">
      <c r="C48" s="46"/>
      <c r="D48" s="46">
        <v>2</v>
      </c>
      <c r="E48" s="46"/>
    </row>
    <row r="49" spans="3:5" x14ac:dyDescent="0.3">
      <c r="C49" s="46"/>
      <c r="D49" s="46">
        <v>3</v>
      </c>
      <c r="E49" s="46"/>
    </row>
    <row r="50" spans="3:5" x14ac:dyDescent="0.3">
      <c r="C50" s="46"/>
      <c r="D50" s="46"/>
      <c r="E50" s="46"/>
    </row>
    <row r="51" spans="3:5" x14ac:dyDescent="0.3">
      <c r="C51" s="46">
        <f t="shared" ref="C51:C59" ca="1" si="0">RAND()</f>
        <v>0.29047437664290221</v>
      </c>
      <c r="D51" s="46">
        <f t="shared" ref="D51:D59" ca="1" si="1">_xlfn.RANK.EQ(C51,$C$51:$C$59,)</f>
        <v>7</v>
      </c>
      <c r="E51" s="46" t="s">
        <v>69</v>
      </c>
    </row>
    <row r="52" spans="3:5" x14ac:dyDescent="0.3">
      <c r="C52" s="46">
        <f t="shared" ca="1" si="0"/>
        <v>0.42188979229684975</v>
      </c>
      <c r="D52" s="46">
        <f t="shared" ca="1" si="1"/>
        <v>4</v>
      </c>
      <c r="E52" s="46" t="s">
        <v>70</v>
      </c>
    </row>
    <row r="53" spans="3:5" x14ac:dyDescent="0.3">
      <c r="C53" s="46">
        <f t="shared" ca="1" si="0"/>
        <v>0.4560596423416915</v>
      </c>
      <c r="D53" s="46">
        <f t="shared" ca="1" si="1"/>
        <v>3</v>
      </c>
      <c r="E53" s="46" t="s">
        <v>95</v>
      </c>
    </row>
    <row r="54" spans="3:5" x14ac:dyDescent="0.3">
      <c r="C54" s="46">
        <f t="shared" ca="1" si="0"/>
        <v>0.53701827202280006</v>
      </c>
      <c r="D54" s="46">
        <f t="shared" ca="1" si="1"/>
        <v>1</v>
      </c>
      <c r="E54" s="46" t="s">
        <v>53</v>
      </c>
    </row>
    <row r="55" spans="3:5" x14ac:dyDescent="0.3">
      <c r="C55" s="46">
        <f t="shared" ca="1" si="0"/>
        <v>0.45800549441892224</v>
      </c>
      <c r="D55" s="46">
        <f t="shared" ca="1" si="1"/>
        <v>2</v>
      </c>
      <c r="E55" s="46" t="s">
        <v>63</v>
      </c>
    </row>
    <row r="56" spans="3:5" x14ac:dyDescent="0.3">
      <c r="C56" s="46">
        <f t="shared" ca="1" si="0"/>
        <v>0.30024105883196262</v>
      </c>
      <c r="D56" s="46">
        <f t="shared" ca="1" si="1"/>
        <v>5</v>
      </c>
      <c r="E56" s="46" t="s">
        <v>64</v>
      </c>
    </row>
    <row r="57" spans="3:5" x14ac:dyDescent="0.3">
      <c r="C57" s="46">
        <f t="shared" ca="1" si="0"/>
        <v>0.29550925093744662</v>
      </c>
      <c r="D57" s="46">
        <f t="shared" ca="1" si="1"/>
        <v>6</v>
      </c>
      <c r="E57" s="46" t="s">
        <v>84</v>
      </c>
    </row>
    <row r="58" spans="3:5" x14ac:dyDescent="0.3">
      <c r="C58" s="46">
        <f t="shared" ca="1" si="0"/>
        <v>0.23119186165560635</v>
      </c>
      <c r="D58" s="46">
        <f t="shared" ca="1" si="1"/>
        <v>9</v>
      </c>
      <c r="E58" s="46" t="s">
        <v>71</v>
      </c>
    </row>
    <row r="59" spans="3:5" x14ac:dyDescent="0.3">
      <c r="C59" s="46">
        <f t="shared" ca="1" si="0"/>
        <v>0.28396304450775278</v>
      </c>
      <c r="D59" s="46">
        <f t="shared" ca="1" si="1"/>
        <v>8</v>
      </c>
      <c r="E59" s="46" t="s">
        <v>100</v>
      </c>
    </row>
  </sheetData>
  <mergeCells count="2">
    <mergeCell ref="L1:M1"/>
    <mergeCell ref="L24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tabSelected="1" workbookViewId="0">
      <selection activeCell="C28" sqref="C28"/>
    </sheetView>
  </sheetViews>
  <sheetFormatPr baseColWidth="10" defaultRowHeight="14.4" x14ac:dyDescent="0.3"/>
  <cols>
    <col min="1" max="1" width="20.44140625" bestFit="1" customWidth="1"/>
    <col min="2" max="2" width="3.5546875" customWidth="1"/>
    <col min="3" max="3" width="14.88671875" customWidth="1"/>
    <col min="4" max="4" width="20.44140625" bestFit="1" customWidth="1"/>
    <col min="5" max="5" width="16.6640625" bestFit="1" customWidth="1"/>
    <col min="6" max="6" width="18.44140625" bestFit="1" customWidth="1"/>
    <col min="7" max="7" width="5.33203125" customWidth="1"/>
    <col min="8" max="8" width="5.5546875" bestFit="1" customWidth="1"/>
    <col min="9" max="9" width="6.88671875" bestFit="1" customWidth="1"/>
    <col min="10" max="10" width="6.109375" bestFit="1" customWidth="1"/>
    <col min="11" max="11" width="8.5546875" bestFit="1" customWidth="1"/>
    <col min="12" max="12" width="21.44140625" customWidth="1"/>
    <col min="13" max="14" width="2" bestFit="1" customWidth="1"/>
    <col min="15" max="15" width="21.44140625" customWidth="1"/>
    <col min="16" max="16" width="14.33203125" bestFit="1" customWidth="1"/>
    <col min="18" max="18" width="11.44140625" style="32"/>
  </cols>
  <sheetData>
    <row r="1" spans="1:16" x14ac:dyDescent="0.3">
      <c r="A1" t="s">
        <v>88</v>
      </c>
      <c r="B1">
        <v>1</v>
      </c>
      <c r="C1" s="17" t="s">
        <v>7</v>
      </c>
      <c r="D1" t="s">
        <v>8</v>
      </c>
      <c r="E1" s="18" t="s">
        <v>24</v>
      </c>
      <c r="F1" s="19" t="s">
        <v>31</v>
      </c>
      <c r="H1" s="24" t="s">
        <v>19</v>
      </c>
      <c r="I1" s="24" t="s">
        <v>0</v>
      </c>
      <c r="J1" s="24" t="s">
        <v>1</v>
      </c>
      <c r="K1" s="24" t="s">
        <v>2</v>
      </c>
      <c r="L1" s="24" t="s">
        <v>40</v>
      </c>
      <c r="M1" s="66"/>
      <c r="N1" s="66"/>
      <c r="O1" s="24" t="s">
        <v>40</v>
      </c>
      <c r="P1" s="24" t="s">
        <v>65</v>
      </c>
    </row>
    <row r="2" spans="1:16" x14ac:dyDescent="0.3">
      <c r="A2" t="s">
        <v>44</v>
      </c>
      <c r="B2">
        <v>2</v>
      </c>
      <c r="C2">
        <v>1</v>
      </c>
      <c r="D2">
        <v>2</v>
      </c>
      <c r="E2">
        <v>3</v>
      </c>
      <c r="F2">
        <v>4</v>
      </c>
      <c r="H2" s="5">
        <v>1</v>
      </c>
      <c r="I2" s="25">
        <v>44821</v>
      </c>
      <c r="J2" s="4">
        <v>0.33333333333333331</v>
      </c>
      <c r="K2" s="6">
        <v>2</v>
      </c>
      <c r="L2" s="3">
        <f>C3</f>
        <v>5</v>
      </c>
      <c r="M2" s="3"/>
      <c r="N2" s="3"/>
      <c r="O2" s="3">
        <f>C4</f>
        <v>9</v>
      </c>
      <c r="P2" s="6" t="s">
        <v>3</v>
      </c>
    </row>
    <row r="3" spans="1:16" x14ac:dyDescent="0.3">
      <c r="A3" t="s">
        <v>101</v>
      </c>
      <c r="B3">
        <v>8</v>
      </c>
      <c r="C3">
        <v>5</v>
      </c>
      <c r="D3">
        <v>6</v>
      </c>
      <c r="E3">
        <v>7</v>
      </c>
      <c r="F3">
        <v>8</v>
      </c>
      <c r="H3" s="7">
        <v>2</v>
      </c>
      <c r="I3" s="26">
        <v>44821</v>
      </c>
      <c r="J3" s="8">
        <v>0.3611111111111111</v>
      </c>
      <c r="K3" s="9">
        <v>2</v>
      </c>
      <c r="L3" s="9">
        <f>D3</f>
        <v>6</v>
      </c>
      <c r="M3" s="9"/>
      <c r="N3" s="9"/>
      <c r="O3" s="9">
        <f>D4</f>
        <v>10</v>
      </c>
      <c r="P3" s="9" t="s">
        <v>4</v>
      </c>
    </row>
    <row r="4" spans="1:16" x14ac:dyDescent="0.3">
      <c r="A4" t="s">
        <v>72</v>
      </c>
      <c r="B4">
        <v>4</v>
      </c>
      <c r="C4">
        <v>9</v>
      </c>
      <c r="D4">
        <v>10</v>
      </c>
      <c r="E4">
        <v>11</v>
      </c>
      <c r="F4">
        <v>12</v>
      </c>
      <c r="H4" s="14">
        <v>3</v>
      </c>
      <c r="I4" s="30">
        <v>44821</v>
      </c>
      <c r="J4" s="15">
        <v>0.3888888888888889</v>
      </c>
      <c r="K4" s="16">
        <v>2</v>
      </c>
      <c r="L4" s="16">
        <f>E3</f>
        <v>7</v>
      </c>
      <c r="M4" s="16"/>
      <c r="N4" s="16"/>
      <c r="O4" s="16">
        <f>E4</f>
        <v>11</v>
      </c>
      <c r="P4" s="16" t="s">
        <v>5</v>
      </c>
    </row>
    <row r="5" spans="1:16" x14ac:dyDescent="0.3">
      <c r="A5" t="s">
        <v>54</v>
      </c>
      <c r="B5">
        <v>11</v>
      </c>
      <c r="C5">
        <v>13</v>
      </c>
      <c r="D5">
        <v>14</v>
      </c>
      <c r="E5">
        <v>15</v>
      </c>
      <c r="F5">
        <v>16</v>
      </c>
      <c r="H5" s="20">
        <v>4</v>
      </c>
      <c r="I5" s="29">
        <v>44821</v>
      </c>
      <c r="J5" s="21">
        <v>0.41666666666666669</v>
      </c>
      <c r="K5" s="22">
        <v>2</v>
      </c>
      <c r="L5" s="22">
        <f>F3</f>
        <v>8</v>
      </c>
      <c r="M5" s="22"/>
      <c r="N5" s="22"/>
      <c r="O5" s="22">
        <f>F4</f>
        <v>12</v>
      </c>
      <c r="P5" s="22" t="s">
        <v>6</v>
      </c>
    </row>
    <row r="6" spans="1:16" x14ac:dyDescent="0.3">
      <c r="A6" t="s">
        <v>95</v>
      </c>
      <c r="B6">
        <v>6</v>
      </c>
      <c r="H6" s="2">
        <v>5</v>
      </c>
      <c r="I6" s="25">
        <v>44821</v>
      </c>
      <c r="J6" s="4">
        <v>0.44444444444444442</v>
      </c>
      <c r="K6" s="6">
        <v>2</v>
      </c>
      <c r="L6" s="6">
        <f>C2</f>
        <v>1</v>
      </c>
      <c r="M6" s="6"/>
      <c r="N6" s="6"/>
      <c r="O6" s="6">
        <f>C3</f>
        <v>5</v>
      </c>
      <c r="P6" s="3" t="s">
        <v>3</v>
      </c>
    </row>
    <row r="7" spans="1:16" x14ac:dyDescent="0.3">
      <c r="A7" t="s">
        <v>55</v>
      </c>
      <c r="B7">
        <v>7</v>
      </c>
      <c r="H7" s="7">
        <v>6</v>
      </c>
      <c r="I7" s="26">
        <v>44821</v>
      </c>
      <c r="J7" s="8">
        <v>0.47222222222222227</v>
      </c>
      <c r="K7" s="9">
        <v>2</v>
      </c>
      <c r="L7" s="9">
        <f>D2</f>
        <v>2</v>
      </c>
      <c r="M7" s="9"/>
      <c r="N7" s="9"/>
      <c r="O7" s="9">
        <f>D3</f>
        <v>6</v>
      </c>
      <c r="P7" s="9" t="s">
        <v>4</v>
      </c>
    </row>
    <row r="8" spans="1:16" x14ac:dyDescent="0.3">
      <c r="A8" t="s">
        <v>50</v>
      </c>
      <c r="B8">
        <v>14</v>
      </c>
      <c r="C8" s="44" t="s">
        <v>120</v>
      </c>
      <c r="D8" s="44" t="s">
        <v>121</v>
      </c>
      <c r="E8" s="44" t="s">
        <v>122</v>
      </c>
      <c r="F8" s="44" t="s">
        <v>123</v>
      </c>
      <c r="H8" s="14">
        <v>7</v>
      </c>
      <c r="I8" s="30">
        <v>44821</v>
      </c>
      <c r="J8" s="15">
        <v>0.5</v>
      </c>
      <c r="K8" s="16">
        <v>2</v>
      </c>
      <c r="L8" s="16">
        <f>E2</f>
        <v>3</v>
      </c>
      <c r="M8" s="16"/>
      <c r="N8" s="16"/>
      <c r="O8" s="16">
        <f>E3</f>
        <v>7</v>
      </c>
      <c r="P8" s="16" t="s">
        <v>5</v>
      </c>
    </row>
    <row r="9" spans="1:16" x14ac:dyDescent="0.3">
      <c r="A9" t="s">
        <v>59</v>
      </c>
      <c r="B9">
        <v>3</v>
      </c>
      <c r="C9" t="s">
        <v>88</v>
      </c>
      <c r="D9" t="s">
        <v>44</v>
      </c>
      <c r="E9" t="s">
        <v>59</v>
      </c>
      <c r="F9" t="s">
        <v>101</v>
      </c>
      <c r="H9" s="20">
        <v>8</v>
      </c>
      <c r="I9" s="29">
        <v>44821</v>
      </c>
      <c r="J9" s="21">
        <v>0.52777777777777779</v>
      </c>
      <c r="K9" s="22">
        <v>2</v>
      </c>
      <c r="L9" s="22">
        <f>F2</f>
        <v>4</v>
      </c>
      <c r="M9" s="22"/>
      <c r="N9" s="22"/>
      <c r="O9" s="22">
        <f>F3</f>
        <v>8</v>
      </c>
      <c r="P9" s="22" t="s">
        <v>6</v>
      </c>
    </row>
    <row r="10" spans="1:16" x14ac:dyDescent="0.3">
      <c r="A10" t="s">
        <v>60</v>
      </c>
      <c r="B10">
        <v>10</v>
      </c>
      <c r="C10" t="s">
        <v>72</v>
      </c>
      <c r="D10" t="s">
        <v>76</v>
      </c>
      <c r="E10" t="s">
        <v>95</v>
      </c>
      <c r="F10" t="s">
        <v>75</v>
      </c>
      <c r="H10" s="2">
        <v>9</v>
      </c>
      <c r="I10" s="27">
        <v>44821</v>
      </c>
      <c r="J10" s="4">
        <v>0.55555555555555558</v>
      </c>
      <c r="K10" s="3">
        <v>9</v>
      </c>
      <c r="L10" s="3">
        <f>C4</f>
        <v>9</v>
      </c>
      <c r="M10" s="3"/>
      <c r="N10" s="3"/>
      <c r="O10" s="3">
        <f>C5</f>
        <v>13</v>
      </c>
      <c r="P10" s="3" t="s">
        <v>3</v>
      </c>
    </row>
    <row r="11" spans="1:16" x14ac:dyDescent="0.3">
      <c r="A11" t="s">
        <v>89</v>
      </c>
      <c r="B11">
        <v>9</v>
      </c>
      <c r="C11" t="s">
        <v>89</v>
      </c>
      <c r="D11" t="s">
        <v>54</v>
      </c>
      <c r="E11" t="s">
        <v>60</v>
      </c>
      <c r="F11" t="s">
        <v>97</v>
      </c>
      <c r="H11" s="7">
        <v>10</v>
      </c>
      <c r="I11" s="26">
        <v>44821</v>
      </c>
      <c r="J11" s="8">
        <v>0.58333333333333337</v>
      </c>
      <c r="K11" s="9">
        <v>9</v>
      </c>
      <c r="L11" s="9">
        <f>D4</f>
        <v>10</v>
      </c>
      <c r="M11" s="9"/>
      <c r="N11" s="9"/>
      <c r="O11" s="9">
        <f>D5</f>
        <v>14</v>
      </c>
      <c r="P11" s="9" t="s">
        <v>4</v>
      </c>
    </row>
    <row r="12" spans="1:16" x14ac:dyDescent="0.3">
      <c r="A12" t="s">
        <v>90</v>
      </c>
      <c r="B12">
        <v>15</v>
      </c>
      <c r="C12" t="s">
        <v>71</v>
      </c>
      <c r="D12" t="s">
        <v>90</v>
      </c>
      <c r="E12" t="s">
        <v>55</v>
      </c>
      <c r="F12" t="s">
        <v>50</v>
      </c>
      <c r="H12" s="14">
        <v>11</v>
      </c>
      <c r="I12" s="30">
        <v>44821</v>
      </c>
      <c r="J12" s="15">
        <v>0.61111111111111105</v>
      </c>
      <c r="K12" s="16">
        <v>9</v>
      </c>
      <c r="L12" s="16">
        <f>E4</f>
        <v>11</v>
      </c>
      <c r="M12" s="16"/>
      <c r="N12" s="16"/>
      <c r="O12" s="16">
        <f>E5</f>
        <v>15</v>
      </c>
      <c r="P12" s="16" t="s">
        <v>5</v>
      </c>
    </row>
    <row r="13" spans="1:16" x14ac:dyDescent="0.3">
      <c r="A13" t="s">
        <v>71</v>
      </c>
      <c r="B13">
        <v>13</v>
      </c>
      <c r="H13" s="20">
        <v>12</v>
      </c>
      <c r="I13" s="29">
        <v>44821</v>
      </c>
      <c r="J13" s="21">
        <v>0.63888888888888895</v>
      </c>
      <c r="K13" s="22">
        <v>9</v>
      </c>
      <c r="L13" s="22">
        <f>F4</f>
        <v>12</v>
      </c>
      <c r="M13" s="22"/>
      <c r="N13" s="22"/>
      <c r="O13" s="22">
        <f>F5</f>
        <v>16</v>
      </c>
      <c r="P13" s="22" t="s">
        <v>6</v>
      </c>
    </row>
    <row r="14" spans="1:16" x14ac:dyDescent="0.3">
      <c r="A14" t="s">
        <v>75</v>
      </c>
      <c r="B14">
        <v>5</v>
      </c>
      <c r="H14" s="2">
        <v>13</v>
      </c>
      <c r="I14" s="25">
        <v>44821</v>
      </c>
      <c r="J14" s="4">
        <v>0.55555555555555558</v>
      </c>
      <c r="K14" s="6">
        <v>2</v>
      </c>
      <c r="L14" s="3">
        <f>C2</f>
        <v>1</v>
      </c>
      <c r="M14" s="3"/>
      <c r="N14" s="3"/>
      <c r="O14" s="3">
        <f>C4</f>
        <v>9</v>
      </c>
      <c r="P14" s="3" t="s">
        <v>3</v>
      </c>
    </row>
    <row r="15" spans="1:16" x14ac:dyDescent="0.3">
      <c r="A15" t="s">
        <v>76</v>
      </c>
      <c r="B15">
        <v>16</v>
      </c>
      <c r="H15" s="7">
        <v>14</v>
      </c>
      <c r="I15" s="26">
        <v>44821</v>
      </c>
      <c r="J15" s="8">
        <v>0.58333333333333337</v>
      </c>
      <c r="K15" s="9">
        <v>2</v>
      </c>
      <c r="L15" s="9">
        <f>D2</f>
        <v>2</v>
      </c>
      <c r="M15" s="9"/>
      <c r="N15" s="9"/>
      <c r="O15" s="9">
        <f>D4</f>
        <v>10</v>
      </c>
      <c r="P15" s="9" t="s">
        <v>4</v>
      </c>
    </row>
    <row r="16" spans="1:16" x14ac:dyDescent="0.3">
      <c r="A16" t="s">
        <v>97</v>
      </c>
      <c r="B16">
        <v>12</v>
      </c>
      <c r="H16" s="14">
        <v>15</v>
      </c>
      <c r="I16" s="30">
        <v>44821</v>
      </c>
      <c r="J16" s="15">
        <v>0.61111111111111105</v>
      </c>
      <c r="K16" s="16">
        <v>2</v>
      </c>
      <c r="L16" s="16">
        <f>E2</f>
        <v>3</v>
      </c>
      <c r="M16" s="16"/>
      <c r="N16" s="16"/>
      <c r="O16" s="16">
        <f>E4</f>
        <v>11</v>
      </c>
      <c r="P16" s="16" t="s">
        <v>5</v>
      </c>
    </row>
    <row r="17" spans="8:16" x14ac:dyDescent="0.3">
      <c r="H17" s="20">
        <v>16</v>
      </c>
      <c r="I17" s="29">
        <v>44821</v>
      </c>
      <c r="J17" s="21">
        <v>0.63888888888888895</v>
      </c>
      <c r="K17" s="22">
        <v>2</v>
      </c>
      <c r="L17" s="22">
        <f>F2</f>
        <v>4</v>
      </c>
      <c r="M17" s="22"/>
      <c r="N17" s="22"/>
      <c r="O17" s="22">
        <f>F4</f>
        <v>12</v>
      </c>
      <c r="P17" s="22" t="s">
        <v>6</v>
      </c>
    </row>
    <row r="18" spans="8:16" x14ac:dyDescent="0.3">
      <c r="H18" s="2">
        <v>17</v>
      </c>
      <c r="I18" s="27">
        <v>44821</v>
      </c>
      <c r="J18" s="4">
        <v>0.66666666666666663</v>
      </c>
      <c r="K18" s="3">
        <v>2</v>
      </c>
      <c r="L18" s="3">
        <f>C3</f>
        <v>5</v>
      </c>
      <c r="M18" s="3"/>
      <c r="N18" s="3"/>
      <c r="O18" s="3">
        <f>C5</f>
        <v>13</v>
      </c>
      <c r="P18" s="3" t="s">
        <v>3</v>
      </c>
    </row>
    <row r="19" spans="8:16" x14ac:dyDescent="0.3">
      <c r="H19" s="7">
        <v>18</v>
      </c>
      <c r="I19" s="26">
        <v>44821</v>
      </c>
      <c r="J19" s="8">
        <v>0.69444444444444453</v>
      </c>
      <c r="K19" s="9">
        <v>2</v>
      </c>
      <c r="L19" s="9">
        <f>D3</f>
        <v>6</v>
      </c>
      <c r="M19" s="9"/>
      <c r="N19" s="9"/>
      <c r="O19" s="9">
        <f>D5</f>
        <v>14</v>
      </c>
      <c r="P19" s="9" t="s">
        <v>4</v>
      </c>
    </row>
    <row r="20" spans="8:16" x14ac:dyDescent="0.3">
      <c r="H20" s="14">
        <v>19</v>
      </c>
      <c r="I20" s="30">
        <v>44821</v>
      </c>
      <c r="J20" s="15">
        <v>0.72222222222222221</v>
      </c>
      <c r="K20" s="16">
        <v>2</v>
      </c>
      <c r="L20" s="16">
        <f>E3</f>
        <v>7</v>
      </c>
      <c r="M20" s="16"/>
      <c r="N20" s="16"/>
      <c r="O20" s="16">
        <f>E5</f>
        <v>15</v>
      </c>
      <c r="P20" s="16" t="s">
        <v>5</v>
      </c>
    </row>
    <row r="21" spans="8:16" x14ac:dyDescent="0.3">
      <c r="H21" s="20">
        <v>20</v>
      </c>
      <c r="I21" s="29">
        <v>44821</v>
      </c>
      <c r="J21" s="21">
        <v>0.75</v>
      </c>
      <c r="K21" s="22">
        <v>2</v>
      </c>
      <c r="L21" s="22">
        <f>F3</f>
        <v>8</v>
      </c>
      <c r="M21" s="22"/>
      <c r="N21" s="22"/>
      <c r="O21" s="22">
        <f>F5</f>
        <v>16</v>
      </c>
      <c r="P21" s="22" t="s">
        <v>6</v>
      </c>
    </row>
    <row r="22" spans="8:16" x14ac:dyDescent="0.3">
      <c r="H22" s="2">
        <v>21</v>
      </c>
      <c r="I22" s="25">
        <v>44821</v>
      </c>
      <c r="J22" s="4">
        <v>0.77777777777777779</v>
      </c>
      <c r="K22" s="6">
        <v>2</v>
      </c>
      <c r="L22" s="3">
        <f>C2</f>
        <v>1</v>
      </c>
      <c r="M22" s="3"/>
      <c r="N22" s="3"/>
      <c r="O22" s="3">
        <f>C5</f>
        <v>13</v>
      </c>
      <c r="P22" s="3" t="s">
        <v>3</v>
      </c>
    </row>
    <row r="23" spans="8:16" x14ac:dyDescent="0.3">
      <c r="H23" s="7">
        <v>22</v>
      </c>
      <c r="I23" s="26">
        <v>44821</v>
      </c>
      <c r="J23" s="8">
        <v>0.80555555555555547</v>
      </c>
      <c r="K23" s="9">
        <v>2</v>
      </c>
      <c r="L23" s="9">
        <f>D2</f>
        <v>2</v>
      </c>
      <c r="M23" s="9"/>
      <c r="N23" s="9"/>
      <c r="O23" s="9">
        <f>D5</f>
        <v>14</v>
      </c>
      <c r="P23" s="9" t="s">
        <v>4</v>
      </c>
    </row>
    <row r="24" spans="8:16" x14ac:dyDescent="0.3">
      <c r="H24" s="14">
        <v>23</v>
      </c>
      <c r="I24" s="30">
        <v>44821</v>
      </c>
      <c r="J24" s="15">
        <v>0.83333333333333337</v>
      </c>
      <c r="K24" s="16">
        <v>2</v>
      </c>
      <c r="L24" s="16">
        <f>E2</f>
        <v>3</v>
      </c>
      <c r="M24" s="16"/>
      <c r="N24" s="16"/>
      <c r="O24" s="16">
        <f>E5</f>
        <v>15</v>
      </c>
      <c r="P24" s="16" t="s">
        <v>5</v>
      </c>
    </row>
    <row r="25" spans="8:16" x14ac:dyDescent="0.3">
      <c r="H25" s="20">
        <v>24</v>
      </c>
      <c r="I25" s="29">
        <v>44821</v>
      </c>
      <c r="J25" s="21">
        <v>0.86111111111111116</v>
      </c>
      <c r="K25" s="22">
        <v>2</v>
      </c>
      <c r="L25" s="22">
        <f>F2</f>
        <v>4</v>
      </c>
      <c r="M25" s="22"/>
      <c r="N25" s="22"/>
      <c r="O25" s="22">
        <f>F5</f>
        <v>16</v>
      </c>
      <c r="P25" s="22" t="s">
        <v>6</v>
      </c>
    </row>
    <row r="26" spans="8:16" x14ac:dyDescent="0.3">
      <c r="J26" s="13"/>
      <c r="K26" s="23"/>
      <c r="P26" s="23"/>
    </row>
    <row r="27" spans="8:16" x14ac:dyDescent="0.3">
      <c r="K27" s="23"/>
      <c r="P27" s="23"/>
    </row>
    <row r="28" spans="8:16" x14ac:dyDescent="0.3">
      <c r="H28" s="1" t="s">
        <v>19</v>
      </c>
      <c r="I28" s="1" t="s">
        <v>0</v>
      </c>
      <c r="J28" s="1" t="s">
        <v>1</v>
      </c>
      <c r="K28" s="24" t="s">
        <v>2</v>
      </c>
      <c r="L28" s="24" t="s">
        <v>40</v>
      </c>
      <c r="M28" s="66"/>
      <c r="N28" s="66"/>
      <c r="O28" s="24" t="s">
        <v>40</v>
      </c>
      <c r="P28" s="24" t="s">
        <v>66</v>
      </c>
    </row>
    <row r="29" spans="8:16" x14ac:dyDescent="0.3">
      <c r="H29" s="7">
        <v>25</v>
      </c>
      <c r="I29" s="26">
        <v>44822</v>
      </c>
      <c r="J29" s="8">
        <v>0.33333333333333331</v>
      </c>
      <c r="K29" s="9">
        <v>2</v>
      </c>
      <c r="L29" s="9" t="s">
        <v>15</v>
      </c>
      <c r="M29" s="7"/>
      <c r="N29" s="7"/>
      <c r="O29" s="9" t="s">
        <v>12</v>
      </c>
      <c r="P29" s="9" t="s">
        <v>38</v>
      </c>
    </row>
    <row r="30" spans="8:16" x14ac:dyDescent="0.3">
      <c r="H30" s="7">
        <v>26</v>
      </c>
      <c r="I30" s="26">
        <v>44822</v>
      </c>
      <c r="J30" s="8">
        <v>0.3611111111111111</v>
      </c>
      <c r="K30" s="9">
        <v>2</v>
      </c>
      <c r="L30" s="9" t="s">
        <v>37</v>
      </c>
      <c r="M30" s="7"/>
      <c r="N30" s="7"/>
      <c r="O30" s="9" t="s">
        <v>30</v>
      </c>
      <c r="P30" s="9" t="s">
        <v>38</v>
      </c>
    </row>
    <row r="31" spans="8:16" x14ac:dyDescent="0.3">
      <c r="H31" s="7">
        <v>27</v>
      </c>
      <c r="I31" s="26">
        <v>44822</v>
      </c>
      <c r="J31" s="8">
        <v>0.3888888888888889</v>
      </c>
      <c r="K31" s="9">
        <v>2</v>
      </c>
      <c r="L31" s="9" t="s">
        <v>14</v>
      </c>
      <c r="M31" s="7"/>
      <c r="N31" s="7"/>
      <c r="O31" s="9" t="s">
        <v>16</v>
      </c>
      <c r="P31" s="9" t="s">
        <v>38</v>
      </c>
    </row>
    <row r="32" spans="8:16" x14ac:dyDescent="0.3">
      <c r="H32" s="7">
        <v>28</v>
      </c>
      <c r="I32" s="26">
        <v>44822</v>
      </c>
      <c r="J32" s="8">
        <v>0.41666666666666669</v>
      </c>
      <c r="K32" s="9">
        <v>2</v>
      </c>
      <c r="L32" s="9" t="s">
        <v>35</v>
      </c>
      <c r="M32" s="7"/>
      <c r="N32" s="7"/>
      <c r="O32" s="9" t="s">
        <v>36</v>
      </c>
      <c r="P32" s="9" t="s">
        <v>38</v>
      </c>
    </row>
    <row r="33" spans="8:16" x14ac:dyDescent="0.3">
      <c r="H33" s="10">
        <v>29</v>
      </c>
      <c r="I33" s="28">
        <v>44822</v>
      </c>
      <c r="J33" s="11">
        <v>0.44444444444444442</v>
      </c>
      <c r="K33" s="12">
        <v>2</v>
      </c>
      <c r="L33" s="12" t="s">
        <v>11</v>
      </c>
      <c r="M33" s="10"/>
      <c r="N33" s="10"/>
      <c r="O33" s="12" t="s">
        <v>17</v>
      </c>
      <c r="P33" s="12" t="s">
        <v>39</v>
      </c>
    </row>
    <row r="34" spans="8:16" x14ac:dyDescent="0.3">
      <c r="H34" s="10">
        <v>30</v>
      </c>
      <c r="I34" s="28">
        <v>44822</v>
      </c>
      <c r="J34" s="11">
        <v>0.47222222222222227</v>
      </c>
      <c r="K34" s="12">
        <v>2</v>
      </c>
      <c r="L34" s="12" t="s">
        <v>33</v>
      </c>
      <c r="M34" s="10"/>
      <c r="N34" s="10"/>
      <c r="O34" s="12" t="s">
        <v>28</v>
      </c>
      <c r="P34" s="12" t="s">
        <v>39</v>
      </c>
    </row>
    <row r="35" spans="8:16" x14ac:dyDescent="0.3">
      <c r="H35" s="10">
        <v>31</v>
      </c>
      <c r="I35" s="28">
        <v>44822</v>
      </c>
      <c r="J35" s="11">
        <v>0.5</v>
      </c>
      <c r="K35" s="12">
        <v>2</v>
      </c>
      <c r="L35" s="12" t="s">
        <v>18</v>
      </c>
      <c r="M35" s="10"/>
      <c r="N35" s="10"/>
      <c r="O35" s="12" t="s">
        <v>13</v>
      </c>
      <c r="P35" s="12" t="s">
        <v>39</v>
      </c>
    </row>
    <row r="36" spans="8:16" x14ac:dyDescent="0.3">
      <c r="H36" s="10">
        <v>32</v>
      </c>
      <c r="I36" s="28">
        <v>44822</v>
      </c>
      <c r="J36" s="11">
        <v>0.52777777777777779</v>
      </c>
      <c r="K36" s="12">
        <v>2</v>
      </c>
      <c r="L36" s="12" t="s">
        <v>27</v>
      </c>
      <c r="M36" s="10"/>
      <c r="N36" s="10"/>
      <c r="O36" s="12" t="s">
        <v>34</v>
      </c>
      <c r="P36" s="12" t="s">
        <v>39</v>
      </c>
    </row>
    <row r="37" spans="8:16" x14ac:dyDescent="0.3">
      <c r="H37" s="7">
        <v>33</v>
      </c>
      <c r="I37" s="26">
        <v>44822</v>
      </c>
      <c r="J37" s="8">
        <v>0.55555555555555558</v>
      </c>
      <c r="K37" s="9">
        <v>2</v>
      </c>
      <c r="L37" s="9" t="s">
        <v>108</v>
      </c>
      <c r="M37" s="7"/>
      <c r="N37" s="7"/>
      <c r="O37" s="9" t="s">
        <v>109</v>
      </c>
      <c r="P37" s="9" t="s">
        <v>20</v>
      </c>
    </row>
    <row r="38" spans="8:16" x14ac:dyDescent="0.3">
      <c r="H38" s="7">
        <v>34</v>
      </c>
      <c r="I38" s="26">
        <v>44822</v>
      </c>
      <c r="J38" s="8">
        <v>0.58333333333333337</v>
      </c>
      <c r="K38" s="9">
        <v>2</v>
      </c>
      <c r="L38" s="9" t="s">
        <v>110</v>
      </c>
      <c r="M38" s="7"/>
      <c r="N38" s="7"/>
      <c r="O38" s="9" t="s">
        <v>111</v>
      </c>
      <c r="P38" s="9" t="s">
        <v>20</v>
      </c>
    </row>
    <row r="39" spans="8:16" x14ac:dyDescent="0.3">
      <c r="H39" s="10">
        <v>35</v>
      </c>
      <c r="I39" s="28">
        <v>44822</v>
      </c>
      <c r="J39" s="11">
        <v>0.61111111111111105</v>
      </c>
      <c r="K39" s="12">
        <v>2</v>
      </c>
      <c r="L39" s="12" t="s">
        <v>112</v>
      </c>
      <c r="M39" s="10"/>
      <c r="N39" s="10"/>
      <c r="O39" s="12" t="s">
        <v>113</v>
      </c>
      <c r="P39" s="12" t="s">
        <v>21</v>
      </c>
    </row>
    <row r="40" spans="8:16" x14ac:dyDescent="0.3">
      <c r="H40" s="10">
        <v>36</v>
      </c>
      <c r="I40" s="28">
        <v>44822</v>
      </c>
      <c r="J40" s="11">
        <v>0.63888888888888895</v>
      </c>
      <c r="K40" s="12">
        <v>2</v>
      </c>
      <c r="L40" s="12" t="s">
        <v>114</v>
      </c>
      <c r="M40" s="10"/>
      <c r="N40" s="10"/>
      <c r="O40" s="12" t="s">
        <v>115</v>
      </c>
      <c r="P40" s="12" t="s">
        <v>21</v>
      </c>
    </row>
    <row r="41" spans="8:16" x14ac:dyDescent="0.3">
      <c r="H41" s="7">
        <v>37</v>
      </c>
      <c r="I41" s="26">
        <v>44822</v>
      </c>
      <c r="J41" s="8">
        <v>0.66666666666666663</v>
      </c>
      <c r="K41" s="9">
        <v>2</v>
      </c>
      <c r="L41" s="9" t="s">
        <v>116</v>
      </c>
      <c r="M41" s="7"/>
      <c r="N41" s="7"/>
      <c r="O41" s="9" t="s">
        <v>117</v>
      </c>
      <c r="P41" s="9" t="s">
        <v>22</v>
      </c>
    </row>
    <row r="42" spans="8:16" x14ac:dyDescent="0.3">
      <c r="H42" s="10">
        <v>38</v>
      </c>
      <c r="I42" s="28">
        <v>44822</v>
      </c>
      <c r="J42" s="11">
        <v>0.69444444444444453</v>
      </c>
      <c r="K42" s="12">
        <v>2</v>
      </c>
      <c r="L42" s="12" t="s">
        <v>118</v>
      </c>
      <c r="M42" s="10"/>
      <c r="N42" s="10"/>
      <c r="O42" s="12" t="s">
        <v>119</v>
      </c>
      <c r="P42" s="12" t="s">
        <v>23</v>
      </c>
    </row>
  </sheetData>
  <mergeCells count="2">
    <mergeCell ref="M28:N28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workbookViewId="0">
      <selection activeCell="C28" sqref="C28"/>
    </sheetView>
  </sheetViews>
  <sheetFormatPr baseColWidth="10" defaultRowHeight="14.4" x14ac:dyDescent="0.3"/>
  <cols>
    <col min="1" max="1" width="19.44140625" bestFit="1" customWidth="1"/>
    <col min="2" max="2" width="3.5546875" customWidth="1"/>
    <col min="3" max="3" width="17.109375" bestFit="1" customWidth="1"/>
    <col min="4" max="4" width="18.44140625" bestFit="1" customWidth="1"/>
    <col min="5" max="5" width="19.44140625" bestFit="1" customWidth="1"/>
    <col min="6" max="6" width="15" customWidth="1"/>
    <col min="7" max="7" width="3.5546875" customWidth="1"/>
    <col min="8" max="8" width="5.5546875" bestFit="1" customWidth="1"/>
    <col min="9" max="9" width="6.88671875" bestFit="1" customWidth="1"/>
    <col min="10" max="10" width="6.109375" bestFit="1" customWidth="1"/>
    <col min="11" max="11" width="8.5546875" bestFit="1" customWidth="1"/>
    <col min="12" max="12" width="20.5546875" customWidth="1"/>
    <col min="13" max="13" width="3.33203125" customWidth="1"/>
    <col min="14" max="14" width="3.44140625" customWidth="1"/>
    <col min="15" max="15" width="21.44140625" customWidth="1"/>
    <col min="16" max="16" width="14.33203125" bestFit="1" customWidth="1"/>
    <col min="18" max="18" width="25.88671875" bestFit="1" customWidth="1"/>
  </cols>
  <sheetData>
    <row r="1" spans="1:16" x14ac:dyDescent="0.3">
      <c r="A1" t="s">
        <v>42</v>
      </c>
      <c r="B1">
        <v>2</v>
      </c>
      <c r="C1" s="17" t="s">
        <v>7</v>
      </c>
      <c r="D1" t="s">
        <v>8</v>
      </c>
      <c r="E1" s="18" t="s">
        <v>24</v>
      </c>
      <c r="F1" s="19" t="s">
        <v>31</v>
      </c>
      <c r="H1" s="24" t="s">
        <v>19</v>
      </c>
      <c r="I1" s="24" t="s">
        <v>0</v>
      </c>
      <c r="J1" s="24" t="s">
        <v>1</v>
      </c>
      <c r="K1" s="24" t="s">
        <v>2</v>
      </c>
      <c r="L1" s="24" t="s">
        <v>40</v>
      </c>
      <c r="M1" s="66"/>
      <c r="N1" s="66"/>
      <c r="O1" s="24" t="s">
        <v>40</v>
      </c>
      <c r="P1" s="24" t="s">
        <v>65</v>
      </c>
    </row>
    <row r="2" spans="1:16" x14ac:dyDescent="0.3">
      <c r="A2" t="s">
        <v>43</v>
      </c>
      <c r="B2">
        <v>4</v>
      </c>
      <c r="C2">
        <v>1</v>
      </c>
      <c r="D2">
        <v>2</v>
      </c>
      <c r="E2">
        <v>3</v>
      </c>
      <c r="F2">
        <v>4</v>
      </c>
      <c r="H2" s="5">
        <v>1</v>
      </c>
      <c r="I2" s="25">
        <v>44821</v>
      </c>
      <c r="J2" s="4">
        <v>0.33333333333333331</v>
      </c>
      <c r="K2" s="6">
        <v>1</v>
      </c>
      <c r="L2" s="3">
        <f>C3</f>
        <v>5</v>
      </c>
      <c r="M2" s="3"/>
      <c r="N2" s="3"/>
      <c r="O2" s="3">
        <f>C4</f>
        <v>9</v>
      </c>
      <c r="P2" s="6" t="s">
        <v>3</v>
      </c>
    </row>
    <row r="3" spans="1:16" x14ac:dyDescent="0.3">
      <c r="A3" t="s">
        <v>44</v>
      </c>
      <c r="B3">
        <v>3</v>
      </c>
      <c r="C3">
        <v>5</v>
      </c>
      <c r="D3">
        <v>6</v>
      </c>
      <c r="E3">
        <v>7</v>
      </c>
      <c r="F3">
        <v>8</v>
      </c>
      <c r="H3" s="7">
        <v>2</v>
      </c>
      <c r="I3" s="26">
        <v>44821</v>
      </c>
      <c r="J3" s="8">
        <v>0.3611111111111111</v>
      </c>
      <c r="K3" s="9">
        <v>1</v>
      </c>
      <c r="L3" s="9">
        <f>D3</f>
        <v>6</v>
      </c>
      <c r="M3" s="9"/>
      <c r="N3" s="9"/>
      <c r="O3" s="9">
        <f>D4</f>
        <v>10</v>
      </c>
      <c r="P3" s="9" t="s">
        <v>4</v>
      </c>
    </row>
    <row r="4" spans="1:16" x14ac:dyDescent="0.3">
      <c r="A4" t="s">
        <v>45</v>
      </c>
      <c r="B4">
        <v>1</v>
      </c>
      <c r="C4">
        <v>9</v>
      </c>
      <c r="D4">
        <v>10</v>
      </c>
      <c r="E4">
        <v>11</v>
      </c>
      <c r="F4">
        <v>12</v>
      </c>
      <c r="H4" s="14">
        <v>3</v>
      </c>
      <c r="I4" s="30">
        <v>44821</v>
      </c>
      <c r="J4" s="15">
        <v>0.3888888888888889</v>
      </c>
      <c r="K4" s="16">
        <v>1</v>
      </c>
      <c r="L4" s="16">
        <f>E3</f>
        <v>7</v>
      </c>
      <c r="M4" s="16"/>
      <c r="N4" s="16"/>
      <c r="O4" s="16">
        <f>E4</f>
        <v>11</v>
      </c>
      <c r="P4" s="16" t="s">
        <v>5</v>
      </c>
    </row>
    <row r="5" spans="1:16" x14ac:dyDescent="0.3">
      <c r="A5" t="s">
        <v>46</v>
      </c>
      <c r="B5">
        <v>11</v>
      </c>
      <c r="C5">
        <v>13</v>
      </c>
      <c r="D5">
        <v>14</v>
      </c>
      <c r="E5">
        <v>15</v>
      </c>
      <c r="F5">
        <v>16</v>
      </c>
      <c r="H5" s="20">
        <v>4</v>
      </c>
      <c r="I5" s="29">
        <v>44821</v>
      </c>
      <c r="J5" s="21">
        <v>0.41666666666666669</v>
      </c>
      <c r="K5" s="22">
        <v>1</v>
      </c>
      <c r="L5" s="22">
        <f>F3</f>
        <v>8</v>
      </c>
      <c r="M5" s="22"/>
      <c r="N5" s="22"/>
      <c r="O5" s="22">
        <f>F4</f>
        <v>12</v>
      </c>
      <c r="P5" s="22" t="s">
        <v>6</v>
      </c>
    </row>
    <row r="6" spans="1:16" x14ac:dyDescent="0.3">
      <c r="A6" t="s">
        <v>68</v>
      </c>
      <c r="B6">
        <v>8</v>
      </c>
      <c r="H6" s="2">
        <v>5</v>
      </c>
      <c r="I6" s="25">
        <v>44821</v>
      </c>
      <c r="J6" s="4">
        <v>0.44444444444444442</v>
      </c>
      <c r="K6" s="6">
        <v>1</v>
      </c>
      <c r="L6" s="6">
        <f>C2</f>
        <v>1</v>
      </c>
      <c r="M6" s="6"/>
      <c r="N6" s="6"/>
      <c r="O6" s="6">
        <f>C3</f>
        <v>5</v>
      </c>
      <c r="P6" s="3" t="s">
        <v>3</v>
      </c>
    </row>
    <row r="7" spans="1:16" x14ac:dyDescent="0.3">
      <c r="A7" t="s">
        <v>48</v>
      </c>
      <c r="B7">
        <v>9</v>
      </c>
      <c r="H7" s="7">
        <v>6</v>
      </c>
      <c r="I7" s="26">
        <v>44821</v>
      </c>
      <c r="J7" s="8">
        <v>0.47222222222222227</v>
      </c>
      <c r="K7" s="9">
        <v>1</v>
      </c>
      <c r="L7" s="9">
        <f>D2</f>
        <v>2</v>
      </c>
      <c r="M7" s="9"/>
      <c r="N7" s="9"/>
      <c r="O7" s="9">
        <f>D3</f>
        <v>6</v>
      </c>
      <c r="P7" s="9" t="s">
        <v>4</v>
      </c>
    </row>
    <row r="8" spans="1:16" x14ac:dyDescent="0.3">
      <c r="A8" t="s">
        <v>49</v>
      </c>
      <c r="B8">
        <v>12</v>
      </c>
      <c r="C8" s="44" t="s">
        <v>120</v>
      </c>
      <c r="D8" s="44" t="s">
        <v>121</v>
      </c>
      <c r="E8" s="44" t="s">
        <v>122</v>
      </c>
      <c r="F8" s="44" t="s">
        <v>123</v>
      </c>
      <c r="H8" s="14">
        <v>7</v>
      </c>
      <c r="I8" s="30">
        <v>44821</v>
      </c>
      <c r="J8" s="15">
        <v>0.5</v>
      </c>
      <c r="K8" s="16">
        <v>1</v>
      </c>
      <c r="L8" s="16">
        <f>E2</f>
        <v>3</v>
      </c>
      <c r="M8" s="16"/>
      <c r="N8" s="16"/>
      <c r="O8" s="16">
        <f>E3</f>
        <v>7</v>
      </c>
      <c r="P8" s="16" t="s">
        <v>5</v>
      </c>
    </row>
    <row r="9" spans="1:16" x14ac:dyDescent="0.3">
      <c r="A9" t="s">
        <v>51</v>
      </c>
      <c r="B9">
        <v>10</v>
      </c>
      <c r="C9" t="s">
        <v>42</v>
      </c>
      <c r="D9" t="s">
        <v>45</v>
      </c>
      <c r="E9" t="s">
        <v>43</v>
      </c>
      <c r="F9" t="s">
        <v>44</v>
      </c>
      <c r="H9" s="20">
        <v>8</v>
      </c>
      <c r="I9" s="29">
        <v>44821</v>
      </c>
      <c r="J9" s="21">
        <v>0.52777777777777779</v>
      </c>
      <c r="K9" s="22">
        <v>1</v>
      </c>
      <c r="L9" s="22">
        <f>F2</f>
        <v>4</v>
      </c>
      <c r="M9" s="22"/>
      <c r="N9" s="22"/>
      <c r="O9" s="22">
        <f>F3</f>
        <v>8</v>
      </c>
      <c r="P9" s="22" t="s">
        <v>6</v>
      </c>
    </row>
    <row r="10" spans="1:16" x14ac:dyDescent="0.3">
      <c r="A10" t="s">
        <v>57</v>
      </c>
      <c r="B10">
        <v>7</v>
      </c>
      <c r="C10" t="s">
        <v>68</v>
      </c>
      <c r="D10" t="s">
        <v>74</v>
      </c>
      <c r="E10" t="s">
        <v>57</v>
      </c>
      <c r="F10" t="s">
        <v>61</v>
      </c>
      <c r="H10" s="2">
        <v>9</v>
      </c>
      <c r="I10" s="27">
        <v>44821</v>
      </c>
      <c r="J10" s="4">
        <v>0.55555555555555558</v>
      </c>
      <c r="K10" s="3">
        <v>1</v>
      </c>
      <c r="L10" s="3">
        <f>C4</f>
        <v>9</v>
      </c>
      <c r="M10" s="3"/>
      <c r="N10" s="3"/>
      <c r="O10" s="3">
        <f>C5</f>
        <v>13</v>
      </c>
      <c r="P10" s="3" t="s">
        <v>3</v>
      </c>
    </row>
    <row r="11" spans="1:16" x14ac:dyDescent="0.3">
      <c r="A11" t="s">
        <v>61</v>
      </c>
      <c r="B11">
        <v>6</v>
      </c>
      <c r="C11" t="s">
        <v>48</v>
      </c>
      <c r="D11" t="s">
        <v>51</v>
      </c>
      <c r="E11" t="s">
        <v>49</v>
      </c>
      <c r="F11" t="s">
        <v>46</v>
      </c>
      <c r="H11" s="7">
        <v>10</v>
      </c>
      <c r="I11" s="26">
        <v>44821</v>
      </c>
      <c r="J11" s="8">
        <v>0.58333333333333337</v>
      </c>
      <c r="K11" s="9">
        <v>1</v>
      </c>
      <c r="L11" s="9">
        <f>D4</f>
        <v>10</v>
      </c>
      <c r="M11" s="9"/>
      <c r="N11" s="9"/>
      <c r="O11" s="9">
        <f>D5</f>
        <v>14</v>
      </c>
      <c r="P11" s="9" t="s">
        <v>4</v>
      </c>
    </row>
    <row r="12" spans="1:16" x14ac:dyDescent="0.3">
      <c r="A12" t="s">
        <v>73</v>
      </c>
      <c r="B12">
        <v>13</v>
      </c>
      <c r="C12" t="s">
        <v>73</v>
      </c>
      <c r="D12" t="s">
        <v>94</v>
      </c>
      <c r="E12" t="s">
        <v>91</v>
      </c>
      <c r="F12" t="s">
        <v>90</v>
      </c>
      <c r="H12" s="14">
        <v>11</v>
      </c>
      <c r="I12" s="30">
        <v>44821</v>
      </c>
      <c r="J12" s="15">
        <v>0.61111111111111105</v>
      </c>
      <c r="K12" s="16">
        <v>1</v>
      </c>
      <c r="L12" s="16">
        <f>E4</f>
        <v>11</v>
      </c>
      <c r="M12" s="16"/>
      <c r="N12" s="16"/>
      <c r="O12" s="16">
        <f>E5</f>
        <v>15</v>
      </c>
      <c r="P12" s="16" t="s">
        <v>5</v>
      </c>
    </row>
    <row r="13" spans="1:16" x14ac:dyDescent="0.3">
      <c r="A13" t="s">
        <v>74</v>
      </c>
      <c r="B13">
        <v>5</v>
      </c>
      <c r="H13" s="20">
        <v>12</v>
      </c>
      <c r="I13" s="29">
        <v>44821</v>
      </c>
      <c r="J13" s="21">
        <v>0.63888888888888895</v>
      </c>
      <c r="K13" s="22">
        <v>1</v>
      </c>
      <c r="L13" s="22">
        <f>F4</f>
        <v>12</v>
      </c>
      <c r="M13" s="22"/>
      <c r="N13" s="22"/>
      <c r="O13" s="22">
        <f>F5</f>
        <v>16</v>
      </c>
      <c r="P13" s="22" t="s">
        <v>6</v>
      </c>
    </row>
    <row r="14" spans="1:16" x14ac:dyDescent="0.3">
      <c r="A14" t="s">
        <v>90</v>
      </c>
      <c r="B14">
        <v>14</v>
      </c>
      <c r="H14" s="2">
        <v>13</v>
      </c>
      <c r="I14" s="25">
        <v>44821</v>
      </c>
      <c r="J14" s="4">
        <v>0.66666666666666663</v>
      </c>
      <c r="K14" s="6">
        <v>1</v>
      </c>
      <c r="L14" s="3">
        <f>C2</f>
        <v>1</v>
      </c>
      <c r="M14" s="3"/>
      <c r="N14" s="3"/>
      <c r="O14" s="3">
        <f>C4</f>
        <v>9</v>
      </c>
      <c r="P14" s="3" t="s">
        <v>3</v>
      </c>
    </row>
    <row r="15" spans="1:16" x14ac:dyDescent="0.3">
      <c r="A15" t="s">
        <v>91</v>
      </c>
      <c r="B15">
        <v>16</v>
      </c>
      <c r="H15" s="7">
        <v>14</v>
      </c>
      <c r="I15" s="26">
        <v>44821</v>
      </c>
      <c r="J15" s="8">
        <v>0.69444444444444453</v>
      </c>
      <c r="K15" s="9">
        <v>1</v>
      </c>
      <c r="L15" s="9">
        <f>D2</f>
        <v>2</v>
      </c>
      <c r="M15" s="9"/>
      <c r="N15" s="9"/>
      <c r="O15" s="9">
        <f>D4</f>
        <v>10</v>
      </c>
      <c r="P15" s="9" t="s">
        <v>4</v>
      </c>
    </row>
    <row r="16" spans="1:16" x14ac:dyDescent="0.3">
      <c r="A16" t="s">
        <v>94</v>
      </c>
      <c r="H16" s="14">
        <v>15</v>
      </c>
      <c r="I16" s="30">
        <v>44821</v>
      </c>
      <c r="J16" s="15">
        <v>0.72222222222222221</v>
      </c>
      <c r="K16" s="16">
        <v>1</v>
      </c>
      <c r="L16" s="16">
        <f>E2</f>
        <v>3</v>
      </c>
      <c r="M16" s="16"/>
      <c r="N16" s="16"/>
      <c r="O16" s="16">
        <f>E4</f>
        <v>11</v>
      </c>
      <c r="P16" s="16" t="s">
        <v>5</v>
      </c>
    </row>
    <row r="17" spans="1:16" x14ac:dyDescent="0.3">
      <c r="H17" s="20">
        <v>16</v>
      </c>
      <c r="I17" s="29">
        <v>44821</v>
      </c>
      <c r="J17" s="21">
        <v>0.75</v>
      </c>
      <c r="K17" s="22">
        <v>1</v>
      </c>
      <c r="L17" s="22">
        <f>F2</f>
        <v>4</v>
      </c>
      <c r="M17" s="22"/>
      <c r="N17" s="22"/>
      <c r="O17" s="22">
        <f>F4</f>
        <v>12</v>
      </c>
      <c r="P17" s="22" t="s">
        <v>6</v>
      </c>
    </row>
    <row r="18" spans="1:16" x14ac:dyDescent="0.3">
      <c r="A18" t="s">
        <v>135</v>
      </c>
      <c r="B18">
        <v>15</v>
      </c>
      <c r="H18" s="2">
        <v>17</v>
      </c>
      <c r="I18" s="27">
        <v>44821</v>
      </c>
      <c r="J18" s="4">
        <v>0.77777777777777779</v>
      </c>
      <c r="K18" s="3">
        <v>9</v>
      </c>
      <c r="L18" s="3">
        <f>C3</f>
        <v>5</v>
      </c>
      <c r="M18" s="3"/>
      <c r="N18" s="3"/>
      <c r="O18" s="3">
        <f>C5</f>
        <v>13</v>
      </c>
      <c r="P18" s="3" t="s">
        <v>3</v>
      </c>
    </row>
    <row r="19" spans="1:16" x14ac:dyDescent="0.3">
      <c r="H19" s="7">
        <v>18</v>
      </c>
      <c r="I19" s="26">
        <v>44821</v>
      </c>
      <c r="J19" s="8">
        <v>0.80555555555555547</v>
      </c>
      <c r="K19" s="9">
        <v>9</v>
      </c>
      <c r="L19" s="9">
        <f>D3</f>
        <v>6</v>
      </c>
      <c r="M19" s="9"/>
      <c r="N19" s="9"/>
      <c r="O19" s="9">
        <f>D5</f>
        <v>14</v>
      </c>
      <c r="P19" s="9" t="s">
        <v>4</v>
      </c>
    </row>
    <row r="20" spans="1:16" x14ac:dyDescent="0.3">
      <c r="H20" s="14">
        <v>19</v>
      </c>
      <c r="I20" s="30">
        <v>44821</v>
      </c>
      <c r="J20" s="15">
        <v>0.83333333333333337</v>
      </c>
      <c r="K20" s="16">
        <v>9</v>
      </c>
      <c r="L20" s="16">
        <f>E3</f>
        <v>7</v>
      </c>
      <c r="M20" s="16"/>
      <c r="N20" s="16"/>
      <c r="O20" s="16">
        <f>E5</f>
        <v>15</v>
      </c>
      <c r="P20" s="16" t="s">
        <v>5</v>
      </c>
    </row>
    <row r="21" spans="1:16" x14ac:dyDescent="0.3">
      <c r="H21" s="20">
        <v>20</v>
      </c>
      <c r="I21" s="29">
        <v>44821</v>
      </c>
      <c r="J21" s="21">
        <v>0.86111111111111116</v>
      </c>
      <c r="K21" s="22">
        <v>9</v>
      </c>
      <c r="L21" s="22">
        <f>F3</f>
        <v>8</v>
      </c>
      <c r="M21" s="22"/>
      <c r="N21" s="22"/>
      <c r="O21" s="22">
        <f>F5</f>
        <v>16</v>
      </c>
      <c r="P21" s="22" t="s">
        <v>6</v>
      </c>
    </row>
    <row r="22" spans="1:16" x14ac:dyDescent="0.3">
      <c r="H22" s="2">
        <v>21</v>
      </c>
      <c r="I22" s="25">
        <v>44821</v>
      </c>
      <c r="J22" s="4">
        <v>0.77777777777777779</v>
      </c>
      <c r="K22" s="6">
        <v>1</v>
      </c>
      <c r="L22" s="3">
        <f>C2</f>
        <v>1</v>
      </c>
      <c r="M22" s="3"/>
      <c r="N22" s="3"/>
      <c r="O22" s="3">
        <f>C5</f>
        <v>13</v>
      </c>
      <c r="P22" s="3" t="s">
        <v>3</v>
      </c>
    </row>
    <row r="23" spans="1:16" x14ac:dyDescent="0.3">
      <c r="H23" s="7">
        <v>22</v>
      </c>
      <c r="I23" s="26">
        <v>44821</v>
      </c>
      <c r="J23" s="8">
        <v>0.80555555555555547</v>
      </c>
      <c r="K23" s="9">
        <v>1</v>
      </c>
      <c r="L23" s="9">
        <f>D2</f>
        <v>2</v>
      </c>
      <c r="M23" s="9"/>
      <c r="N23" s="9"/>
      <c r="O23" s="9">
        <f>D5</f>
        <v>14</v>
      </c>
      <c r="P23" s="9" t="s">
        <v>4</v>
      </c>
    </row>
    <row r="24" spans="1:16" x14ac:dyDescent="0.3">
      <c r="H24" s="14">
        <v>23</v>
      </c>
      <c r="I24" s="30">
        <v>44821</v>
      </c>
      <c r="J24" s="15">
        <v>0.83333333333333337</v>
      </c>
      <c r="K24" s="16">
        <v>1</v>
      </c>
      <c r="L24" s="16">
        <f>E2</f>
        <v>3</v>
      </c>
      <c r="M24" s="16"/>
      <c r="N24" s="16"/>
      <c r="O24" s="16">
        <f>E5</f>
        <v>15</v>
      </c>
      <c r="P24" s="16" t="s">
        <v>5</v>
      </c>
    </row>
    <row r="25" spans="1:16" x14ac:dyDescent="0.3">
      <c r="H25" s="20">
        <v>24</v>
      </c>
      <c r="I25" s="29">
        <v>44821</v>
      </c>
      <c r="J25" s="21">
        <v>0.86111111111111116</v>
      </c>
      <c r="K25" s="22">
        <v>1</v>
      </c>
      <c r="L25" s="22">
        <f>F2</f>
        <v>4</v>
      </c>
      <c r="M25" s="22"/>
      <c r="N25" s="22"/>
      <c r="O25" s="22">
        <f>F5</f>
        <v>16</v>
      </c>
      <c r="P25" s="22" t="s">
        <v>6</v>
      </c>
    </row>
    <row r="26" spans="1:16" x14ac:dyDescent="0.3">
      <c r="J26" s="13"/>
      <c r="K26" s="23"/>
      <c r="P26" s="23"/>
    </row>
    <row r="27" spans="1:16" x14ac:dyDescent="0.3">
      <c r="H27" s="1" t="s">
        <v>19</v>
      </c>
      <c r="I27" s="1" t="s">
        <v>0</v>
      </c>
      <c r="J27" s="1" t="s">
        <v>1</v>
      </c>
      <c r="K27" s="24" t="s">
        <v>2</v>
      </c>
      <c r="L27" s="24" t="s">
        <v>40</v>
      </c>
      <c r="M27" s="66"/>
      <c r="N27" s="66"/>
      <c r="O27" s="24" t="s">
        <v>40</v>
      </c>
      <c r="P27" s="24" t="s">
        <v>66</v>
      </c>
    </row>
    <row r="28" spans="1:16" x14ac:dyDescent="0.3">
      <c r="H28" s="7">
        <v>25</v>
      </c>
      <c r="I28" s="26">
        <v>44822</v>
      </c>
      <c r="J28" s="8">
        <v>0.33333333333333331</v>
      </c>
      <c r="K28" s="9">
        <v>1</v>
      </c>
      <c r="L28" s="9" t="s">
        <v>15</v>
      </c>
      <c r="M28" s="7"/>
      <c r="N28" s="7"/>
      <c r="O28" s="9" t="s">
        <v>12</v>
      </c>
      <c r="P28" s="9" t="s">
        <v>38</v>
      </c>
    </row>
    <row r="29" spans="1:16" x14ac:dyDescent="0.3">
      <c r="H29" s="7">
        <v>26</v>
      </c>
      <c r="I29" s="26">
        <v>44822</v>
      </c>
      <c r="J29" s="8">
        <v>0.3611111111111111</v>
      </c>
      <c r="K29" s="9">
        <v>1</v>
      </c>
      <c r="L29" s="9" t="s">
        <v>37</v>
      </c>
      <c r="M29" s="7"/>
      <c r="N29" s="7"/>
      <c r="O29" s="9" t="s">
        <v>30</v>
      </c>
      <c r="P29" s="9" t="s">
        <v>38</v>
      </c>
    </row>
    <row r="30" spans="1:16" x14ac:dyDescent="0.3">
      <c r="H30" s="7">
        <v>27</v>
      </c>
      <c r="I30" s="26">
        <v>44822</v>
      </c>
      <c r="J30" s="8">
        <v>0.3888888888888889</v>
      </c>
      <c r="K30" s="9">
        <v>1</v>
      </c>
      <c r="L30" s="9" t="s">
        <v>14</v>
      </c>
      <c r="M30" s="7"/>
      <c r="N30" s="7"/>
      <c r="O30" s="9" t="s">
        <v>16</v>
      </c>
      <c r="P30" s="9" t="s">
        <v>38</v>
      </c>
    </row>
    <row r="31" spans="1:16" x14ac:dyDescent="0.3">
      <c r="H31" s="7">
        <v>28</v>
      </c>
      <c r="I31" s="26">
        <v>44822</v>
      </c>
      <c r="J31" s="8">
        <v>0.41666666666666669</v>
      </c>
      <c r="K31" s="9">
        <v>1</v>
      </c>
      <c r="L31" s="9" t="s">
        <v>35</v>
      </c>
      <c r="M31" s="7"/>
      <c r="N31" s="7"/>
      <c r="O31" s="9" t="s">
        <v>36</v>
      </c>
      <c r="P31" s="9" t="s">
        <v>38</v>
      </c>
    </row>
    <row r="32" spans="1:16" x14ac:dyDescent="0.3">
      <c r="H32" s="10">
        <v>29</v>
      </c>
      <c r="I32" s="28">
        <v>44822</v>
      </c>
      <c r="J32" s="11">
        <v>0.44444444444444442</v>
      </c>
      <c r="K32" s="12">
        <v>1</v>
      </c>
      <c r="L32" s="12" t="s">
        <v>11</v>
      </c>
      <c r="M32" s="10"/>
      <c r="N32" s="10"/>
      <c r="O32" s="12" t="s">
        <v>17</v>
      </c>
      <c r="P32" s="12" t="s">
        <v>39</v>
      </c>
    </row>
    <row r="33" spans="8:16" x14ac:dyDescent="0.3">
      <c r="H33" s="10">
        <v>30</v>
      </c>
      <c r="I33" s="28">
        <v>44822</v>
      </c>
      <c r="J33" s="11">
        <v>0.47222222222222227</v>
      </c>
      <c r="K33" s="12">
        <v>1</v>
      </c>
      <c r="L33" s="12" t="s">
        <v>33</v>
      </c>
      <c r="M33" s="10"/>
      <c r="N33" s="10"/>
      <c r="O33" s="12" t="s">
        <v>28</v>
      </c>
      <c r="P33" s="12" t="s">
        <v>39</v>
      </c>
    </row>
    <row r="34" spans="8:16" x14ac:dyDescent="0.3">
      <c r="H34" s="10">
        <v>31</v>
      </c>
      <c r="I34" s="28">
        <v>44822</v>
      </c>
      <c r="J34" s="11">
        <v>0.5</v>
      </c>
      <c r="K34" s="12">
        <v>1</v>
      </c>
      <c r="L34" s="12" t="s">
        <v>18</v>
      </c>
      <c r="M34" s="10"/>
      <c r="N34" s="10"/>
      <c r="O34" s="12" t="s">
        <v>13</v>
      </c>
      <c r="P34" s="12" t="s">
        <v>39</v>
      </c>
    </row>
    <row r="35" spans="8:16" x14ac:dyDescent="0.3">
      <c r="H35" s="10">
        <v>32</v>
      </c>
      <c r="I35" s="28">
        <v>44822</v>
      </c>
      <c r="J35" s="11">
        <v>0.52777777777777779</v>
      </c>
      <c r="K35" s="12">
        <v>1</v>
      </c>
      <c r="L35" s="12" t="s">
        <v>27</v>
      </c>
      <c r="M35" s="10"/>
      <c r="N35" s="10"/>
      <c r="O35" s="12" t="s">
        <v>34</v>
      </c>
      <c r="P35" s="12" t="s">
        <v>39</v>
      </c>
    </row>
    <row r="36" spans="8:16" x14ac:dyDescent="0.3">
      <c r="H36" s="7">
        <v>33</v>
      </c>
      <c r="I36" s="26">
        <v>44822</v>
      </c>
      <c r="J36" s="8">
        <v>0.55555555555555558</v>
      </c>
      <c r="K36" s="9">
        <v>1</v>
      </c>
      <c r="L36" s="9" t="s">
        <v>108</v>
      </c>
      <c r="M36" s="7"/>
      <c r="N36" s="7"/>
      <c r="O36" s="9" t="s">
        <v>109</v>
      </c>
      <c r="P36" s="9" t="s">
        <v>20</v>
      </c>
    </row>
    <row r="37" spans="8:16" x14ac:dyDescent="0.3">
      <c r="H37" s="7">
        <v>34</v>
      </c>
      <c r="I37" s="26">
        <v>44822</v>
      </c>
      <c r="J37" s="8">
        <v>0.58333333333333337</v>
      </c>
      <c r="K37" s="9">
        <v>1</v>
      </c>
      <c r="L37" s="9" t="s">
        <v>110</v>
      </c>
      <c r="M37" s="7"/>
      <c r="N37" s="7"/>
      <c r="O37" s="9" t="s">
        <v>111</v>
      </c>
      <c r="P37" s="9" t="s">
        <v>20</v>
      </c>
    </row>
    <row r="38" spans="8:16" x14ac:dyDescent="0.3">
      <c r="H38" s="10">
        <v>35</v>
      </c>
      <c r="I38" s="28">
        <v>44822</v>
      </c>
      <c r="J38" s="11">
        <v>0.61111111111111105</v>
      </c>
      <c r="K38" s="12">
        <v>1</v>
      </c>
      <c r="L38" s="12" t="s">
        <v>112</v>
      </c>
      <c r="M38" s="10"/>
      <c r="N38" s="10"/>
      <c r="O38" s="12" t="s">
        <v>113</v>
      </c>
      <c r="P38" s="12" t="s">
        <v>21</v>
      </c>
    </row>
    <row r="39" spans="8:16" x14ac:dyDescent="0.3">
      <c r="H39" s="10">
        <v>36</v>
      </c>
      <c r="I39" s="28">
        <v>44822</v>
      </c>
      <c r="J39" s="11">
        <v>0.63888888888888895</v>
      </c>
      <c r="K39" s="12">
        <v>1</v>
      </c>
      <c r="L39" s="12" t="s">
        <v>114</v>
      </c>
      <c r="M39" s="10"/>
      <c r="N39" s="10"/>
      <c r="O39" s="12" t="s">
        <v>115</v>
      </c>
      <c r="P39" s="12" t="s">
        <v>21</v>
      </c>
    </row>
    <row r="40" spans="8:16" x14ac:dyDescent="0.3">
      <c r="H40" s="7">
        <v>37</v>
      </c>
      <c r="I40" s="26">
        <v>44822</v>
      </c>
      <c r="J40" s="8">
        <v>0.66666666666666663</v>
      </c>
      <c r="K40" s="9">
        <v>1</v>
      </c>
      <c r="L40" s="9" t="s">
        <v>116</v>
      </c>
      <c r="M40" s="7"/>
      <c r="N40" s="7"/>
      <c r="O40" s="9" t="s">
        <v>117</v>
      </c>
      <c r="P40" s="9" t="s">
        <v>22</v>
      </c>
    </row>
    <row r="41" spans="8:16" x14ac:dyDescent="0.3">
      <c r="H41" s="10">
        <v>38</v>
      </c>
      <c r="I41" s="28">
        <v>44822</v>
      </c>
      <c r="J41" s="11">
        <v>0.69444444444444453</v>
      </c>
      <c r="K41" s="12">
        <v>1</v>
      </c>
      <c r="L41" s="12" t="s">
        <v>118</v>
      </c>
      <c r="M41" s="10"/>
      <c r="N41" s="10"/>
      <c r="O41" s="12" t="s">
        <v>119</v>
      </c>
      <c r="P41" s="12" t="s">
        <v>23</v>
      </c>
    </row>
  </sheetData>
  <mergeCells count="2">
    <mergeCell ref="M27:N27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workbookViewId="0">
      <selection activeCell="C15" sqref="C15"/>
    </sheetView>
  </sheetViews>
  <sheetFormatPr baseColWidth="10" defaultRowHeight="14.4" x14ac:dyDescent="0.3"/>
  <cols>
    <col min="1" max="1" width="19.109375" bestFit="1" customWidth="1"/>
    <col min="2" max="2" width="3.6640625" customWidth="1"/>
    <col min="3" max="3" width="14.44140625" customWidth="1"/>
    <col min="4" max="4" width="16.88671875" bestFit="1" customWidth="1"/>
    <col min="5" max="5" width="18.44140625" bestFit="1" customWidth="1"/>
    <col min="6" max="6" width="5.5546875" style="23" bestFit="1" customWidth="1"/>
    <col min="7" max="7" width="5.5546875" bestFit="1" customWidth="1"/>
    <col min="8" max="8" width="6.88671875" bestFit="1" customWidth="1"/>
    <col min="9" max="9" width="6.109375" style="23" bestFit="1" customWidth="1"/>
    <col min="10" max="10" width="8.5546875" style="23" bestFit="1" customWidth="1"/>
    <col min="11" max="11" width="15.33203125" customWidth="1"/>
    <col min="12" max="12" width="3.109375" customWidth="1"/>
    <col min="13" max="13" width="3" customWidth="1"/>
    <col min="14" max="14" width="15.33203125" style="23" customWidth="1"/>
    <col min="15" max="15" width="15.88671875" style="23" bestFit="1" customWidth="1"/>
  </cols>
  <sheetData>
    <row r="1" spans="1:15" x14ac:dyDescent="0.3">
      <c r="A1" t="s">
        <v>88</v>
      </c>
      <c r="B1">
        <v>2</v>
      </c>
      <c r="C1" s="17" t="s">
        <v>7</v>
      </c>
      <c r="D1" t="s">
        <v>8</v>
      </c>
      <c r="E1" s="18" t="s">
        <v>24</v>
      </c>
      <c r="F1"/>
      <c r="G1" s="24" t="s">
        <v>19</v>
      </c>
      <c r="H1" s="1" t="s">
        <v>0</v>
      </c>
      <c r="I1" s="1" t="s">
        <v>1</v>
      </c>
      <c r="J1" s="24" t="s">
        <v>2</v>
      </c>
      <c r="K1" s="24" t="s">
        <v>40</v>
      </c>
      <c r="L1" s="66"/>
      <c r="M1" s="66"/>
      <c r="N1" s="24" t="s">
        <v>40</v>
      </c>
      <c r="O1" s="24" t="s">
        <v>65</v>
      </c>
    </row>
    <row r="2" spans="1:15" x14ac:dyDescent="0.3">
      <c r="A2" t="s">
        <v>56</v>
      </c>
      <c r="B2">
        <v>3</v>
      </c>
      <c r="C2">
        <v>1</v>
      </c>
      <c r="D2">
        <v>2</v>
      </c>
      <c r="E2">
        <v>3</v>
      </c>
      <c r="F2"/>
      <c r="G2" s="3">
        <v>1</v>
      </c>
      <c r="H2" s="27">
        <v>44821</v>
      </c>
      <c r="I2" s="4">
        <v>0.33333333333333331</v>
      </c>
      <c r="J2" s="3">
        <v>4</v>
      </c>
      <c r="K2" s="3">
        <f>C2</f>
        <v>1</v>
      </c>
      <c r="L2" s="3"/>
      <c r="M2" s="3"/>
      <c r="N2" s="3">
        <f>C3</f>
        <v>4</v>
      </c>
      <c r="O2" s="3" t="s">
        <v>3</v>
      </c>
    </row>
    <row r="3" spans="1:15" x14ac:dyDescent="0.3">
      <c r="A3" t="s">
        <v>47</v>
      </c>
      <c r="B3">
        <v>4</v>
      </c>
      <c r="C3">
        <v>4</v>
      </c>
      <c r="D3">
        <v>5</v>
      </c>
      <c r="E3">
        <v>6</v>
      </c>
      <c r="F3"/>
      <c r="G3" s="9">
        <v>2</v>
      </c>
      <c r="H3" s="26">
        <v>44821</v>
      </c>
      <c r="I3" s="8">
        <v>0.3611111111111111</v>
      </c>
      <c r="J3" s="9">
        <v>4</v>
      </c>
      <c r="K3" s="9">
        <f>D2</f>
        <v>2</v>
      </c>
      <c r="L3" s="9"/>
      <c r="M3" s="9"/>
      <c r="N3" s="9">
        <f>D3</f>
        <v>5</v>
      </c>
      <c r="O3" s="9" t="s">
        <v>4</v>
      </c>
    </row>
    <row r="4" spans="1:15" x14ac:dyDescent="0.3">
      <c r="A4" t="s">
        <v>61</v>
      </c>
      <c r="B4">
        <v>5</v>
      </c>
      <c r="C4">
        <v>7</v>
      </c>
      <c r="D4">
        <v>8</v>
      </c>
      <c r="E4">
        <v>9</v>
      </c>
      <c r="F4"/>
      <c r="G4" s="16">
        <v>3</v>
      </c>
      <c r="H4" s="30">
        <v>44821</v>
      </c>
      <c r="I4" s="15">
        <v>0.3888888888888889</v>
      </c>
      <c r="J4" s="16">
        <v>4</v>
      </c>
      <c r="K4" s="16">
        <f>E2</f>
        <v>3</v>
      </c>
      <c r="L4" s="16"/>
      <c r="M4" s="16"/>
      <c r="N4" s="16">
        <f>E3</f>
        <v>6</v>
      </c>
      <c r="O4" s="16" t="s">
        <v>5</v>
      </c>
    </row>
    <row r="5" spans="1:15" x14ac:dyDescent="0.3">
      <c r="A5" t="s">
        <v>60</v>
      </c>
      <c r="B5">
        <v>9</v>
      </c>
      <c r="C5">
        <v>10</v>
      </c>
      <c r="D5">
        <v>11</v>
      </c>
      <c r="E5">
        <v>12</v>
      </c>
      <c r="F5"/>
      <c r="G5" s="3">
        <v>4</v>
      </c>
      <c r="H5" s="27">
        <v>44821</v>
      </c>
      <c r="I5" s="4">
        <v>0.41666666666666669</v>
      </c>
      <c r="J5" s="3">
        <v>4</v>
      </c>
      <c r="K5" s="3">
        <f>C4</f>
        <v>7</v>
      </c>
      <c r="L5" s="3"/>
      <c r="M5" s="3"/>
      <c r="N5" s="3">
        <f>C5</f>
        <v>10</v>
      </c>
      <c r="O5" s="3" t="s">
        <v>3</v>
      </c>
    </row>
    <row r="6" spans="1:15" x14ac:dyDescent="0.3">
      <c r="A6" t="s">
        <v>63</v>
      </c>
      <c r="B6">
        <v>10</v>
      </c>
      <c r="F6"/>
      <c r="G6" s="9">
        <v>5</v>
      </c>
      <c r="H6" s="26">
        <v>44821</v>
      </c>
      <c r="I6" s="8">
        <v>0.44444444444444442</v>
      </c>
      <c r="J6" s="9">
        <v>4</v>
      </c>
      <c r="K6" s="9">
        <f>D4</f>
        <v>8</v>
      </c>
      <c r="L6" s="9"/>
      <c r="M6" s="9"/>
      <c r="N6" s="9">
        <f>D5</f>
        <v>11</v>
      </c>
      <c r="O6" s="9" t="s">
        <v>4</v>
      </c>
    </row>
    <row r="7" spans="1:15" x14ac:dyDescent="0.3">
      <c r="A7" t="s">
        <v>64</v>
      </c>
      <c r="B7">
        <v>6</v>
      </c>
      <c r="C7" s="44" t="s">
        <v>120</v>
      </c>
      <c r="D7" s="44" t="s">
        <v>121</v>
      </c>
      <c r="E7" s="44" t="s">
        <v>122</v>
      </c>
      <c r="F7"/>
      <c r="G7" s="16">
        <v>6</v>
      </c>
      <c r="H7" s="30">
        <v>44821</v>
      </c>
      <c r="I7" s="15">
        <v>0.47222222222222227</v>
      </c>
      <c r="J7" s="16">
        <v>4</v>
      </c>
      <c r="K7" s="16">
        <f>E4</f>
        <v>9</v>
      </c>
      <c r="L7" s="16"/>
      <c r="M7" s="16"/>
      <c r="N7" s="16">
        <f>E5</f>
        <v>12</v>
      </c>
      <c r="O7" s="16" t="s">
        <v>5</v>
      </c>
    </row>
    <row r="8" spans="1:15" x14ac:dyDescent="0.3">
      <c r="A8" t="s">
        <v>80</v>
      </c>
      <c r="B8">
        <v>11</v>
      </c>
      <c r="C8" t="s">
        <v>88</v>
      </c>
      <c r="D8" t="s">
        <v>56</v>
      </c>
      <c r="E8" t="s">
        <v>74</v>
      </c>
      <c r="F8"/>
      <c r="G8" s="3">
        <v>7</v>
      </c>
      <c r="H8" s="27">
        <v>44821</v>
      </c>
      <c r="I8" s="4">
        <v>0.5</v>
      </c>
      <c r="J8" s="3">
        <v>4</v>
      </c>
      <c r="K8" s="3">
        <f>C2</f>
        <v>1</v>
      </c>
      <c r="L8" s="3"/>
      <c r="M8" s="3"/>
      <c r="N8" s="3">
        <f>C4</f>
        <v>7</v>
      </c>
      <c r="O8" s="3" t="s">
        <v>3</v>
      </c>
    </row>
    <row r="9" spans="1:15" x14ac:dyDescent="0.3">
      <c r="A9" t="s">
        <v>124</v>
      </c>
      <c r="B9">
        <v>8</v>
      </c>
      <c r="C9" t="s">
        <v>47</v>
      </c>
      <c r="D9" t="s">
        <v>61</v>
      </c>
      <c r="E9" t="s">
        <v>64</v>
      </c>
      <c r="F9"/>
      <c r="G9" s="9">
        <v>8</v>
      </c>
      <c r="H9" s="26">
        <v>44821</v>
      </c>
      <c r="I9" s="8">
        <v>0.52777777777777779</v>
      </c>
      <c r="J9" s="9">
        <v>4</v>
      </c>
      <c r="K9" s="9">
        <f>D2</f>
        <v>2</v>
      </c>
      <c r="L9" s="9"/>
      <c r="M9" s="9"/>
      <c r="N9" s="9">
        <f>D4</f>
        <v>8</v>
      </c>
      <c r="O9" s="9" t="s">
        <v>4</v>
      </c>
    </row>
    <row r="10" spans="1:15" x14ac:dyDescent="0.3">
      <c r="A10" t="s">
        <v>125</v>
      </c>
      <c r="B10">
        <v>7</v>
      </c>
      <c r="C10" t="s">
        <v>124</v>
      </c>
      <c r="D10" t="s">
        <v>60</v>
      </c>
      <c r="E10" t="s">
        <v>125</v>
      </c>
      <c r="F10"/>
      <c r="G10" s="16">
        <v>9</v>
      </c>
      <c r="H10" s="30">
        <v>44821</v>
      </c>
      <c r="I10" s="15">
        <v>0.55555555555555558</v>
      </c>
      <c r="J10" s="16">
        <v>4</v>
      </c>
      <c r="K10" s="16">
        <f>E2</f>
        <v>3</v>
      </c>
      <c r="L10" s="16"/>
      <c r="M10" s="16"/>
      <c r="N10" s="16">
        <f>E4</f>
        <v>9</v>
      </c>
      <c r="O10" s="16" t="s">
        <v>5</v>
      </c>
    </row>
    <row r="11" spans="1:15" x14ac:dyDescent="0.3">
      <c r="A11" t="s">
        <v>55</v>
      </c>
      <c r="B11">
        <v>12</v>
      </c>
      <c r="C11" t="s">
        <v>55</v>
      </c>
      <c r="D11" t="s">
        <v>80</v>
      </c>
      <c r="E11" t="s">
        <v>63</v>
      </c>
      <c r="F11"/>
      <c r="G11" s="3">
        <v>10</v>
      </c>
      <c r="H11" s="27">
        <v>44821</v>
      </c>
      <c r="I11" s="4">
        <v>0.58333333333333337</v>
      </c>
      <c r="J11" s="3">
        <v>4</v>
      </c>
      <c r="K11" s="3">
        <f>C3</f>
        <v>4</v>
      </c>
      <c r="L11" s="3"/>
      <c r="M11" s="3"/>
      <c r="N11" s="3">
        <f>C5</f>
        <v>10</v>
      </c>
      <c r="O11" s="3" t="s">
        <v>3</v>
      </c>
    </row>
    <row r="12" spans="1:15" x14ac:dyDescent="0.3">
      <c r="A12" t="s">
        <v>74</v>
      </c>
      <c r="B12">
        <v>1</v>
      </c>
      <c r="F12"/>
      <c r="G12" s="9">
        <v>11</v>
      </c>
      <c r="H12" s="26">
        <v>44821</v>
      </c>
      <c r="I12" s="8">
        <v>0.61111111111111105</v>
      </c>
      <c r="J12" s="9">
        <v>4</v>
      </c>
      <c r="K12" s="9">
        <f>D3</f>
        <v>5</v>
      </c>
      <c r="L12" s="9"/>
      <c r="M12" s="9"/>
      <c r="N12" s="9">
        <f>D5</f>
        <v>11</v>
      </c>
      <c r="O12" s="9" t="s">
        <v>4</v>
      </c>
    </row>
    <row r="13" spans="1:15" x14ac:dyDescent="0.3">
      <c r="F13"/>
      <c r="G13" s="16">
        <v>12</v>
      </c>
      <c r="H13" s="30">
        <v>44821</v>
      </c>
      <c r="I13" s="15">
        <v>0.63888888888888895</v>
      </c>
      <c r="J13" s="16">
        <v>4</v>
      </c>
      <c r="K13" s="16">
        <f>E3</f>
        <v>6</v>
      </c>
      <c r="L13" s="16"/>
      <c r="M13" s="16"/>
      <c r="N13" s="16">
        <f>E5</f>
        <v>12</v>
      </c>
      <c r="O13" s="16" t="s">
        <v>5</v>
      </c>
    </row>
    <row r="14" spans="1:15" x14ac:dyDescent="0.3">
      <c r="F14"/>
      <c r="G14" s="3">
        <v>13</v>
      </c>
      <c r="H14" s="27">
        <v>44821</v>
      </c>
      <c r="I14" s="4">
        <v>0.66666666666666663</v>
      </c>
      <c r="J14" s="3">
        <v>4</v>
      </c>
      <c r="K14" s="3">
        <f>C2</f>
        <v>1</v>
      </c>
      <c r="L14" s="3"/>
      <c r="M14" s="3"/>
      <c r="N14" s="3">
        <f>C5</f>
        <v>10</v>
      </c>
      <c r="O14" s="3" t="s">
        <v>3</v>
      </c>
    </row>
    <row r="15" spans="1:15" x14ac:dyDescent="0.3">
      <c r="F15"/>
      <c r="G15" s="9">
        <v>14</v>
      </c>
      <c r="H15" s="26">
        <v>44821</v>
      </c>
      <c r="I15" s="8">
        <v>0.69444444444444453</v>
      </c>
      <c r="J15" s="9">
        <v>4</v>
      </c>
      <c r="K15" s="9">
        <f>D2</f>
        <v>2</v>
      </c>
      <c r="L15" s="9"/>
      <c r="M15" s="9"/>
      <c r="N15" s="9">
        <f>D5</f>
        <v>11</v>
      </c>
      <c r="O15" s="9" t="s">
        <v>4</v>
      </c>
    </row>
    <row r="16" spans="1:15" x14ac:dyDescent="0.3">
      <c r="F16"/>
      <c r="G16" s="16">
        <v>15</v>
      </c>
      <c r="H16" s="30">
        <v>44821</v>
      </c>
      <c r="I16" s="15">
        <v>0.72222222222222221</v>
      </c>
      <c r="J16" s="16">
        <v>4</v>
      </c>
      <c r="K16" s="16">
        <f>E2</f>
        <v>3</v>
      </c>
      <c r="L16" s="16"/>
      <c r="M16" s="16"/>
      <c r="N16" s="16">
        <f>E5</f>
        <v>12</v>
      </c>
      <c r="O16" s="16" t="s">
        <v>5</v>
      </c>
    </row>
    <row r="17" spans="6:15" x14ac:dyDescent="0.3">
      <c r="F17"/>
      <c r="G17" s="3">
        <v>16</v>
      </c>
      <c r="H17" s="27">
        <v>44821</v>
      </c>
      <c r="I17" s="4">
        <v>0.75</v>
      </c>
      <c r="J17" s="3">
        <v>4</v>
      </c>
      <c r="K17" s="3">
        <f>C3</f>
        <v>4</v>
      </c>
      <c r="L17" s="3"/>
      <c r="M17" s="3"/>
      <c r="N17" s="3">
        <f>C4</f>
        <v>7</v>
      </c>
      <c r="O17" s="3" t="s">
        <v>3</v>
      </c>
    </row>
    <row r="18" spans="6:15" x14ac:dyDescent="0.3">
      <c r="F18"/>
      <c r="G18" s="9">
        <v>17</v>
      </c>
      <c r="H18" s="26">
        <v>44821</v>
      </c>
      <c r="I18" s="8">
        <v>0.77777777777777779</v>
      </c>
      <c r="J18" s="9">
        <v>4</v>
      </c>
      <c r="K18" s="9">
        <f>D3</f>
        <v>5</v>
      </c>
      <c r="L18" s="9"/>
      <c r="M18" s="9"/>
      <c r="N18" s="9">
        <f>D4</f>
        <v>8</v>
      </c>
      <c r="O18" s="9" t="s">
        <v>4</v>
      </c>
    </row>
    <row r="19" spans="6:15" x14ac:dyDescent="0.3">
      <c r="F19"/>
      <c r="G19" s="16">
        <v>18</v>
      </c>
      <c r="H19" s="30">
        <v>44821</v>
      </c>
      <c r="I19" s="15">
        <v>0.80555555555555547</v>
      </c>
      <c r="J19" s="16">
        <v>4</v>
      </c>
      <c r="K19" s="16">
        <f>E3</f>
        <v>6</v>
      </c>
      <c r="L19" s="16"/>
      <c r="M19" s="16"/>
      <c r="N19" s="16">
        <f>E4</f>
        <v>9</v>
      </c>
      <c r="O19" s="16" t="s">
        <v>5</v>
      </c>
    </row>
    <row r="20" spans="6:15" x14ac:dyDescent="0.3">
      <c r="F20"/>
      <c r="G20" s="23"/>
      <c r="H20" s="31"/>
      <c r="I20" s="13"/>
      <c r="N20"/>
    </row>
    <row r="21" spans="6:15" x14ac:dyDescent="0.3">
      <c r="F21"/>
      <c r="G21" s="23"/>
      <c r="H21" s="31"/>
      <c r="I21" s="13"/>
      <c r="N21"/>
    </row>
    <row r="22" spans="6:15" x14ac:dyDescent="0.3">
      <c r="F22"/>
      <c r="G22" s="23"/>
      <c r="H22" s="31"/>
      <c r="I22" s="13"/>
    </row>
    <row r="23" spans="6:15" x14ac:dyDescent="0.3">
      <c r="F23"/>
      <c r="G23" s="23"/>
      <c r="I23"/>
      <c r="N23"/>
    </row>
    <row r="24" spans="6:15" x14ac:dyDescent="0.3">
      <c r="F24"/>
      <c r="G24" s="24" t="s">
        <v>19</v>
      </c>
      <c r="H24" s="1" t="s">
        <v>0</v>
      </c>
      <c r="I24" s="1" t="s">
        <v>1</v>
      </c>
      <c r="J24" s="24" t="s">
        <v>2</v>
      </c>
      <c r="K24" s="24" t="s">
        <v>40</v>
      </c>
      <c r="L24" s="66"/>
      <c r="M24" s="66"/>
      <c r="N24" s="24" t="s">
        <v>40</v>
      </c>
      <c r="O24" s="24" t="s">
        <v>67</v>
      </c>
    </row>
    <row r="25" spans="6:15" x14ac:dyDescent="0.3">
      <c r="F25"/>
      <c r="G25" s="12">
        <v>19</v>
      </c>
      <c r="H25" s="28">
        <v>44822</v>
      </c>
      <c r="I25" s="11">
        <v>0.375</v>
      </c>
      <c r="J25" s="12">
        <v>4</v>
      </c>
      <c r="K25" s="12" t="s">
        <v>11</v>
      </c>
      <c r="L25" s="10"/>
      <c r="M25" s="10"/>
      <c r="N25" s="12" t="s">
        <v>25</v>
      </c>
      <c r="O25" s="12" t="s">
        <v>41</v>
      </c>
    </row>
    <row r="26" spans="6:15" x14ac:dyDescent="0.3">
      <c r="F26"/>
      <c r="G26" s="12">
        <v>20</v>
      </c>
      <c r="H26" s="28">
        <v>44822</v>
      </c>
      <c r="I26" s="11">
        <v>0.40625</v>
      </c>
      <c r="J26" s="12">
        <v>4</v>
      </c>
      <c r="K26" s="12" t="s">
        <v>17</v>
      </c>
      <c r="L26" s="10"/>
      <c r="M26" s="10"/>
      <c r="N26" s="12" t="s">
        <v>28</v>
      </c>
      <c r="O26" s="12" t="s">
        <v>41</v>
      </c>
    </row>
    <row r="27" spans="6:15" x14ac:dyDescent="0.3">
      <c r="F27"/>
      <c r="G27" s="12">
        <v>21</v>
      </c>
      <c r="H27" s="28">
        <v>44822</v>
      </c>
      <c r="I27" s="11">
        <v>0.4375</v>
      </c>
      <c r="J27" s="12">
        <v>4</v>
      </c>
      <c r="K27" s="12" t="s">
        <v>18</v>
      </c>
      <c r="L27" s="10"/>
      <c r="M27" s="10"/>
      <c r="N27" s="12" t="s">
        <v>26</v>
      </c>
      <c r="O27" s="12" t="s">
        <v>41</v>
      </c>
    </row>
    <row r="28" spans="6:15" x14ac:dyDescent="0.3">
      <c r="F28"/>
      <c r="G28" s="12">
        <v>22</v>
      </c>
      <c r="H28" s="28">
        <v>44822</v>
      </c>
      <c r="I28" s="11">
        <v>0.46875</v>
      </c>
      <c r="J28" s="12">
        <v>4</v>
      </c>
      <c r="K28" s="12" t="s">
        <v>27</v>
      </c>
      <c r="L28" s="10"/>
      <c r="M28" s="10"/>
      <c r="N28" s="12" t="s">
        <v>13</v>
      </c>
      <c r="O28" s="12" t="s">
        <v>41</v>
      </c>
    </row>
    <row r="29" spans="6:15" x14ac:dyDescent="0.3">
      <c r="F29"/>
      <c r="G29" s="9">
        <v>23</v>
      </c>
      <c r="H29" s="26">
        <v>44822</v>
      </c>
      <c r="I29" s="8">
        <v>0.5</v>
      </c>
      <c r="J29" s="9">
        <v>4</v>
      </c>
      <c r="K29" s="9" t="s">
        <v>29</v>
      </c>
      <c r="L29" s="7"/>
      <c r="M29" s="7"/>
      <c r="N29" s="9" t="s">
        <v>16</v>
      </c>
      <c r="O29" s="9" t="s">
        <v>20</v>
      </c>
    </row>
    <row r="30" spans="6:15" x14ac:dyDescent="0.3">
      <c r="F30"/>
      <c r="G30" s="9">
        <v>24</v>
      </c>
      <c r="H30" s="26">
        <v>44822</v>
      </c>
      <c r="I30" s="8">
        <v>0.53125</v>
      </c>
      <c r="J30" s="9">
        <v>4</v>
      </c>
      <c r="K30" s="9" t="s">
        <v>12</v>
      </c>
      <c r="L30" s="7"/>
      <c r="M30" s="7"/>
      <c r="N30" s="9" t="s">
        <v>30</v>
      </c>
      <c r="O30" s="9" t="s">
        <v>20</v>
      </c>
    </row>
    <row r="31" spans="6:15" x14ac:dyDescent="0.3">
      <c r="F31"/>
      <c r="G31" s="12">
        <v>25</v>
      </c>
      <c r="H31" s="28">
        <v>44822</v>
      </c>
      <c r="I31" s="11">
        <v>0.5625</v>
      </c>
      <c r="J31" s="12">
        <v>4</v>
      </c>
      <c r="K31" s="12" t="s">
        <v>102</v>
      </c>
      <c r="L31" s="10"/>
      <c r="M31" s="10"/>
      <c r="N31" s="12" t="s">
        <v>103</v>
      </c>
      <c r="O31" s="12" t="s">
        <v>21</v>
      </c>
    </row>
    <row r="32" spans="6:15" x14ac:dyDescent="0.3">
      <c r="F32"/>
      <c r="G32" s="12">
        <v>26</v>
      </c>
      <c r="H32" s="28">
        <v>44822</v>
      </c>
      <c r="I32" s="11">
        <v>0.59375</v>
      </c>
      <c r="J32" s="12">
        <v>4</v>
      </c>
      <c r="K32" s="12" t="s">
        <v>104</v>
      </c>
      <c r="L32" s="10"/>
      <c r="M32" s="10"/>
      <c r="N32" s="12" t="s">
        <v>105</v>
      </c>
      <c r="O32" s="12" t="s">
        <v>21</v>
      </c>
    </row>
    <row r="33" spans="6:15" x14ac:dyDescent="0.3">
      <c r="F33"/>
      <c r="G33" s="9">
        <v>27</v>
      </c>
      <c r="H33" s="26">
        <v>44822</v>
      </c>
      <c r="I33" s="8">
        <v>0.625</v>
      </c>
      <c r="J33" s="9">
        <v>4</v>
      </c>
      <c r="K33" s="9" t="s">
        <v>106</v>
      </c>
      <c r="L33" s="7"/>
      <c r="M33" s="7"/>
      <c r="N33" s="9" t="s">
        <v>107</v>
      </c>
      <c r="O33" s="9" t="s">
        <v>22</v>
      </c>
    </row>
    <row r="34" spans="6:15" x14ac:dyDescent="0.3">
      <c r="F34"/>
      <c r="G34" s="12">
        <v>28</v>
      </c>
      <c r="H34" s="28">
        <v>44822</v>
      </c>
      <c r="I34" s="11">
        <v>0.66666666666666663</v>
      </c>
      <c r="J34" s="12">
        <v>4</v>
      </c>
      <c r="K34" s="12" t="s">
        <v>108</v>
      </c>
      <c r="L34" s="10"/>
      <c r="M34" s="10"/>
      <c r="N34" s="12" t="s">
        <v>109</v>
      </c>
      <c r="O34" s="12" t="s">
        <v>23</v>
      </c>
    </row>
  </sheetData>
  <mergeCells count="2">
    <mergeCell ref="L1:M1"/>
    <mergeCell ref="L24:M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zoomScaleNormal="100" workbookViewId="0">
      <selection activeCell="C1" sqref="C1"/>
    </sheetView>
  </sheetViews>
  <sheetFormatPr baseColWidth="10" defaultRowHeight="14.4" x14ac:dyDescent="0.3"/>
  <cols>
    <col min="1" max="1" width="3.44140625" bestFit="1" customWidth="1"/>
    <col min="2" max="2" width="27" bestFit="1" customWidth="1"/>
    <col min="3" max="3" width="4" customWidth="1"/>
    <col min="4" max="4" width="17.109375" bestFit="1" customWidth="1"/>
    <col min="5" max="5" width="16.33203125" bestFit="1" customWidth="1"/>
    <col min="6" max="6" width="18.88671875" bestFit="1" customWidth="1"/>
    <col min="7" max="7" width="4.44140625" customWidth="1"/>
    <col min="8" max="8" width="8.88671875" style="23" bestFit="1" customWidth="1"/>
    <col min="9" max="9" width="6.88671875" bestFit="1" customWidth="1"/>
    <col min="10" max="10" width="6.109375" bestFit="1" customWidth="1"/>
    <col min="11" max="11" width="8.5546875" bestFit="1" customWidth="1"/>
    <col min="12" max="12" width="18.6640625" bestFit="1" customWidth="1"/>
    <col min="13" max="13" width="4.6640625" customWidth="1"/>
    <col min="14" max="14" width="4.44140625" customWidth="1"/>
    <col min="15" max="15" width="18.6640625" bestFit="1" customWidth="1"/>
    <col min="18" max="23" width="7.33203125" customWidth="1"/>
  </cols>
  <sheetData>
    <row r="1" spans="1:21" x14ac:dyDescent="0.3">
      <c r="B1" t="s">
        <v>92</v>
      </c>
      <c r="D1" s="17" t="s">
        <v>7</v>
      </c>
      <c r="H1" s="24" t="s">
        <v>19</v>
      </c>
      <c r="I1" s="1" t="s">
        <v>0</v>
      </c>
      <c r="J1" s="1" t="s">
        <v>1</v>
      </c>
      <c r="K1" s="24" t="s">
        <v>2</v>
      </c>
      <c r="L1" s="24" t="s">
        <v>32</v>
      </c>
      <c r="M1" s="66"/>
      <c r="N1" s="66"/>
      <c r="O1" s="24" t="s">
        <v>32</v>
      </c>
    </row>
    <row r="2" spans="1:21" ht="14.4" customHeight="1" x14ac:dyDescent="0.3">
      <c r="A2">
        <v>1</v>
      </c>
      <c r="B2" t="s">
        <v>71</v>
      </c>
      <c r="D2" t="s">
        <v>43</v>
      </c>
      <c r="H2" s="3">
        <v>1</v>
      </c>
      <c r="I2" s="27">
        <v>44821</v>
      </c>
      <c r="J2" s="4">
        <v>0.41666666666666669</v>
      </c>
      <c r="K2" s="3">
        <v>5</v>
      </c>
      <c r="L2" s="3" t="str">
        <f>$D$6</f>
        <v>Chicago Juniors</v>
      </c>
      <c r="M2" s="3"/>
      <c r="N2" s="3"/>
      <c r="O2" s="3" t="str">
        <f>$D$3</f>
        <v>Argentino celeste</v>
      </c>
      <c r="T2" s="44"/>
      <c r="U2" s="44"/>
    </row>
    <row r="3" spans="1:21" ht="14.4" customHeight="1" x14ac:dyDescent="0.3">
      <c r="A3">
        <v>2</v>
      </c>
      <c r="B3" t="s">
        <v>82</v>
      </c>
      <c r="D3" t="s">
        <v>82</v>
      </c>
      <c r="H3" s="3">
        <v>2</v>
      </c>
      <c r="I3" s="27">
        <v>44821</v>
      </c>
      <c r="J3" s="4">
        <v>0.4375</v>
      </c>
      <c r="K3" s="3">
        <v>5</v>
      </c>
      <c r="L3" s="3" t="str">
        <f>$D$5</f>
        <v>Libertad</v>
      </c>
      <c r="M3" s="3"/>
      <c r="N3" s="3"/>
      <c r="O3" s="3" t="str">
        <f>$D$4</f>
        <v>Barrio Guemes</v>
      </c>
    </row>
    <row r="4" spans="1:21" ht="14.4" customHeight="1" x14ac:dyDescent="0.3">
      <c r="A4">
        <v>3</v>
      </c>
      <c r="B4" t="s">
        <v>81</v>
      </c>
      <c r="D4" t="s">
        <v>81</v>
      </c>
      <c r="H4" s="3">
        <v>3</v>
      </c>
      <c r="I4" s="27">
        <v>44821</v>
      </c>
      <c r="J4" s="4">
        <v>0.45833333333333331</v>
      </c>
      <c r="K4" s="3">
        <v>5</v>
      </c>
      <c r="L4" s="3" t="str">
        <f>$D$2</f>
        <v>Argentino Blanco</v>
      </c>
      <c r="M4" s="3"/>
      <c r="N4" s="3"/>
      <c r="O4" s="3" t="str">
        <f>$D$6</f>
        <v>Chicago Juniors</v>
      </c>
    </row>
    <row r="5" spans="1:21" ht="14.4" customHeight="1" x14ac:dyDescent="0.3">
      <c r="A5">
        <v>4</v>
      </c>
      <c r="B5" t="s">
        <v>83</v>
      </c>
      <c r="D5" t="s">
        <v>61</v>
      </c>
      <c r="H5" s="3">
        <v>4</v>
      </c>
      <c r="I5" s="27">
        <v>44821</v>
      </c>
      <c r="J5" s="4">
        <v>0.47916666666666669</v>
      </c>
      <c r="K5" s="3">
        <v>5</v>
      </c>
      <c r="L5" s="3" t="str">
        <f>$D$3</f>
        <v>Argentino celeste</v>
      </c>
      <c r="M5" s="3"/>
      <c r="N5" s="3"/>
      <c r="O5" s="3" t="str">
        <f>$D$5</f>
        <v>Libertad</v>
      </c>
    </row>
    <row r="6" spans="1:21" ht="14.4" customHeight="1" x14ac:dyDescent="0.3">
      <c r="A6">
        <v>5</v>
      </c>
      <c r="B6" t="s">
        <v>61</v>
      </c>
      <c r="D6" t="s">
        <v>71</v>
      </c>
      <c r="H6" s="3">
        <v>5</v>
      </c>
      <c r="I6" s="27">
        <v>44821</v>
      </c>
      <c r="J6" s="4">
        <v>0.52083333333333337</v>
      </c>
      <c r="K6" s="3">
        <v>5</v>
      </c>
      <c r="L6" s="3" t="str">
        <f>$D$2</f>
        <v>Argentino Blanco</v>
      </c>
      <c r="M6" s="3"/>
      <c r="N6" s="3"/>
      <c r="O6" s="3" t="str">
        <f>$D$4</f>
        <v>Barrio Guemes</v>
      </c>
    </row>
    <row r="7" spans="1:21" ht="14.4" customHeight="1" x14ac:dyDescent="0.3">
      <c r="H7" s="3">
        <v>3</v>
      </c>
      <c r="I7" s="27">
        <v>44821</v>
      </c>
      <c r="J7" s="4">
        <v>0.54166666666666663</v>
      </c>
      <c r="K7" s="3">
        <v>5</v>
      </c>
      <c r="L7" s="3" t="str">
        <f>$D$6</f>
        <v>Chicago Juniors</v>
      </c>
      <c r="M7" s="3"/>
      <c r="N7" s="3"/>
      <c r="O7" s="3" t="str">
        <f>$D$5</f>
        <v>Libertad</v>
      </c>
    </row>
    <row r="8" spans="1:21" ht="14.4" customHeight="1" x14ac:dyDescent="0.3">
      <c r="H8" s="3">
        <v>7</v>
      </c>
      <c r="I8" s="27">
        <v>44821</v>
      </c>
      <c r="J8" s="4">
        <v>0.5625</v>
      </c>
      <c r="K8" s="3">
        <v>5</v>
      </c>
      <c r="L8" s="3" t="str">
        <f>$D$4</f>
        <v>Barrio Guemes</v>
      </c>
      <c r="M8" s="3"/>
      <c r="N8" s="3"/>
      <c r="O8" s="3" t="str">
        <f>$D$3</f>
        <v>Argentino celeste</v>
      </c>
    </row>
    <row r="9" spans="1:21" ht="14.4" customHeight="1" x14ac:dyDescent="0.3">
      <c r="H9" s="3">
        <v>8</v>
      </c>
      <c r="I9" s="27">
        <v>44821</v>
      </c>
      <c r="J9" s="4">
        <v>0.58333333333333337</v>
      </c>
      <c r="K9" s="3">
        <v>5</v>
      </c>
      <c r="L9" s="3" t="str">
        <f>$D$5</f>
        <v>Libertad</v>
      </c>
      <c r="M9" s="3"/>
      <c r="N9" s="3"/>
      <c r="O9" s="3" t="str">
        <f>$D$2</f>
        <v>Argentino Blanco</v>
      </c>
    </row>
    <row r="10" spans="1:21" ht="14.4" customHeight="1" x14ac:dyDescent="0.3">
      <c r="H10" s="3">
        <v>9</v>
      </c>
      <c r="I10" s="27">
        <v>44821</v>
      </c>
      <c r="J10" s="4">
        <v>0.60416666666666663</v>
      </c>
      <c r="K10" s="3">
        <v>5</v>
      </c>
      <c r="L10" s="3" t="str">
        <f>$D$4</f>
        <v>Barrio Guemes</v>
      </c>
      <c r="M10" s="3"/>
      <c r="N10" s="3"/>
      <c r="O10" s="3" t="str">
        <f>$D$6</f>
        <v>Chicago Juniors</v>
      </c>
    </row>
    <row r="11" spans="1:21" x14ac:dyDescent="0.3">
      <c r="I11" s="31"/>
      <c r="J11" s="13"/>
      <c r="K11" s="23"/>
      <c r="L11" s="23"/>
      <c r="M11" s="23"/>
      <c r="N11" s="23"/>
      <c r="O11" s="23"/>
    </row>
    <row r="12" spans="1:21" x14ac:dyDescent="0.3">
      <c r="I12" s="31"/>
      <c r="J12" s="13"/>
      <c r="K12" s="23"/>
      <c r="L12" s="23"/>
      <c r="M12" s="23"/>
      <c r="N12" s="23"/>
      <c r="O12" s="23"/>
    </row>
    <row r="13" spans="1:21" x14ac:dyDescent="0.3">
      <c r="I13" s="31"/>
      <c r="J13" s="13"/>
      <c r="K13" s="23"/>
      <c r="L13" s="23"/>
      <c r="M13" s="23"/>
      <c r="N13" s="23"/>
      <c r="O13" s="23"/>
    </row>
    <row r="14" spans="1:21" x14ac:dyDescent="0.3">
      <c r="B14" t="s">
        <v>93</v>
      </c>
      <c r="D14" s="17" t="s">
        <v>7</v>
      </c>
      <c r="E14" s="40" t="s">
        <v>8</v>
      </c>
      <c r="F14" s="41" t="s">
        <v>24</v>
      </c>
      <c r="H14" s="39" t="s">
        <v>87</v>
      </c>
      <c r="I14" s="1" t="s">
        <v>0</v>
      </c>
      <c r="J14" s="1" t="s">
        <v>1</v>
      </c>
      <c r="K14" s="1" t="s">
        <v>2</v>
      </c>
      <c r="L14" s="1" t="s">
        <v>9</v>
      </c>
      <c r="M14" s="66" t="s">
        <v>10</v>
      </c>
      <c r="N14" s="66"/>
      <c r="O14" s="1" t="s">
        <v>9</v>
      </c>
      <c r="P14" s="1" t="s">
        <v>85</v>
      </c>
    </row>
    <row r="15" spans="1:21" x14ac:dyDescent="0.3">
      <c r="A15">
        <v>1</v>
      </c>
      <c r="B15" t="s">
        <v>42</v>
      </c>
      <c r="D15" t="s">
        <v>42</v>
      </c>
      <c r="E15" t="s">
        <v>43</v>
      </c>
      <c r="F15" t="s">
        <v>94</v>
      </c>
      <c r="H15" s="3">
        <v>1</v>
      </c>
      <c r="I15" s="27">
        <v>44822</v>
      </c>
      <c r="J15" s="4">
        <v>0.33333333333333331</v>
      </c>
      <c r="K15" s="3">
        <v>5</v>
      </c>
      <c r="L15" s="3" t="str">
        <f>D15</f>
        <v>Argentino Celeste</v>
      </c>
      <c r="M15" s="3"/>
      <c r="N15" s="3"/>
      <c r="O15" s="3" t="str">
        <f>D18</f>
        <v>B° Guemes</v>
      </c>
      <c r="P15" s="2" t="s">
        <v>3</v>
      </c>
    </row>
    <row r="16" spans="1:21" x14ac:dyDescent="0.3">
      <c r="A16">
        <v>2</v>
      </c>
      <c r="B16" t="s">
        <v>78</v>
      </c>
      <c r="D16" t="s">
        <v>99</v>
      </c>
      <c r="E16" t="s">
        <v>95</v>
      </c>
      <c r="F16" t="s">
        <v>98</v>
      </c>
      <c r="H16" s="35">
        <v>2</v>
      </c>
      <c r="I16" s="29">
        <v>44822</v>
      </c>
      <c r="J16" s="34">
        <v>0.35416666666666669</v>
      </c>
      <c r="K16" s="35">
        <v>5</v>
      </c>
      <c r="L16" s="35" t="str">
        <f>E15</f>
        <v>Argentino Blanco</v>
      </c>
      <c r="M16" s="35"/>
      <c r="N16" s="35"/>
      <c r="O16" s="35" t="str">
        <f>F15</f>
        <v>Bella Italia</v>
      </c>
      <c r="P16" s="33" t="s">
        <v>86</v>
      </c>
    </row>
    <row r="17" spans="1:16" x14ac:dyDescent="0.3">
      <c r="A17">
        <v>3</v>
      </c>
      <c r="B17" t="s">
        <v>58</v>
      </c>
      <c r="D17" t="s">
        <v>58</v>
      </c>
      <c r="E17" t="s">
        <v>77</v>
      </c>
      <c r="F17" t="s">
        <v>96</v>
      </c>
      <c r="H17" s="12">
        <v>3</v>
      </c>
      <c r="I17" s="28">
        <v>44822</v>
      </c>
      <c r="J17" s="11">
        <v>0.375</v>
      </c>
      <c r="K17" s="12">
        <v>5</v>
      </c>
      <c r="L17" s="12" t="str">
        <f>F16</f>
        <v>Quilmes Blanco</v>
      </c>
      <c r="M17" s="12"/>
      <c r="N17" s="12"/>
      <c r="O17" s="12" t="str">
        <f>F17</f>
        <v>Chicago Junior</v>
      </c>
      <c r="P17" s="10" t="s">
        <v>5</v>
      </c>
    </row>
    <row r="18" spans="1:16" x14ac:dyDescent="0.3">
      <c r="A18">
        <v>4</v>
      </c>
      <c r="B18" t="s">
        <v>53</v>
      </c>
      <c r="D18" t="s">
        <v>53</v>
      </c>
      <c r="H18" s="3">
        <v>4</v>
      </c>
      <c r="I18" s="27">
        <v>44822</v>
      </c>
      <c r="J18" s="4">
        <v>0.39583333333333331</v>
      </c>
      <c r="K18" s="3">
        <v>5</v>
      </c>
      <c r="L18" s="3" t="str">
        <f>D16</f>
        <v>Quilmes Azul</v>
      </c>
      <c r="M18" s="3"/>
      <c r="N18" s="3"/>
      <c r="O18" s="3" t="str">
        <f>D17</f>
        <v>Ind.San Cristobal</v>
      </c>
      <c r="P18" s="2" t="s">
        <v>3</v>
      </c>
    </row>
    <row r="19" spans="1:16" x14ac:dyDescent="0.3">
      <c r="H19" s="38">
        <v>5</v>
      </c>
      <c r="I19" s="42">
        <v>44822</v>
      </c>
      <c r="J19" s="37">
        <v>0.41666666666666669</v>
      </c>
      <c r="K19" s="38">
        <v>5</v>
      </c>
      <c r="L19" s="38" t="str">
        <f>E16</f>
        <v>Academia S.C.</v>
      </c>
      <c r="M19" s="38"/>
      <c r="N19" s="38"/>
      <c r="O19" s="38" t="str">
        <f>E17</f>
        <v>Sportivo Norte</v>
      </c>
      <c r="P19" s="36" t="s">
        <v>4</v>
      </c>
    </row>
    <row r="20" spans="1:16" x14ac:dyDescent="0.3">
      <c r="A20">
        <v>5</v>
      </c>
      <c r="B20" t="s">
        <v>43</v>
      </c>
      <c r="H20" s="3">
        <v>6</v>
      </c>
      <c r="I20" s="25">
        <v>44822</v>
      </c>
      <c r="J20" s="4">
        <v>0.4375</v>
      </c>
      <c r="K20" s="3">
        <v>5</v>
      </c>
      <c r="L20" s="3" t="str">
        <f>D17</f>
        <v>Ind.San Cristobal</v>
      </c>
      <c r="M20" s="3"/>
      <c r="N20" s="3"/>
      <c r="O20" s="3" t="str">
        <f>D18</f>
        <v>B° Guemes</v>
      </c>
      <c r="P20" s="2" t="s">
        <v>3</v>
      </c>
    </row>
    <row r="21" spans="1:16" x14ac:dyDescent="0.3">
      <c r="A21">
        <v>6</v>
      </c>
      <c r="B21" t="s">
        <v>95</v>
      </c>
      <c r="H21" s="35">
        <v>7</v>
      </c>
      <c r="I21" s="43">
        <v>44822</v>
      </c>
      <c r="J21" s="34">
        <v>0.45833333333333331</v>
      </c>
      <c r="K21" s="35">
        <v>5</v>
      </c>
      <c r="L21" s="35" t="str">
        <f>E17</f>
        <v>Sportivo Norte</v>
      </c>
      <c r="M21" s="35"/>
      <c r="N21" s="35"/>
      <c r="O21" s="35" t="str">
        <f>F17</f>
        <v>Chicago Junior</v>
      </c>
      <c r="P21" s="33" t="s">
        <v>86</v>
      </c>
    </row>
    <row r="22" spans="1:16" x14ac:dyDescent="0.3">
      <c r="A22">
        <v>7</v>
      </c>
      <c r="B22" t="s">
        <v>77</v>
      </c>
      <c r="H22" s="12">
        <v>8</v>
      </c>
      <c r="I22" s="28">
        <v>44822</v>
      </c>
      <c r="J22" s="11">
        <v>0.47916666666666669</v>
      </c>
      <c r="K22" s="12">
        <v>5</v>
      </c>
      <c r="L22" s="12" t="str">
        <f>F15</f>
        <v>Bella Italia</v>
      </c>
      <c r="M22" s="12"/>
      <c r="N22" s="12"/>
      <c r="O22" s="12" t="str">
        <f>F16</f>
        <v>Quilmes Blanco</v>
      </c>
      <c r="P22" s="10" t="s">
        <v>5</v>
      </c>
    </row>
    <row r="23" spans="1:16" x14ac:dyDescent="0.3">
      <c r="H23" s="3">
        <v>9</v>
      </c>
      <c r="I23" s="27">
        <v>44822</v>
      </c>
      <c r="J23" s="4">
        <v>0.5</v>
      </c>
      <c r="K23" s="3">
        <v>5</v>
      </c>
      <c r="L23" s="3" t="str">
        <f>D15</f>
        <v>Argentino Celeste</v>
      </c>
      <c r="M23" s="3"/>
      <c r="N23" s="3"/>
      <c r="O23" s="3" t="str">
        <f>D16</f>
        <v>Quilmes Azul</v>
      </c>
      <c r="P23" s="2" t="s">
        <v>3</v>
      </c>
    </row>
    <row r="24" spans="1:16" x14ac:dyDescent="0.3">
      <c r="A24">
        <v>8</v>
      </c>
      <c r="B24" t="s">
        <v>94</v>
      </c>
      <c r="H24" s="38">
        <v>10</v>
      </c>
      <c r="I24" s="42">
        <v>44822</v>
      </c>
      <c r="J24" s="37">
        <v>0.52083333333333337</v>
      </c>
      <c r="K24" s="38">
        <v>5</v>
      </c>
      <c r="L24" s="38" t="str">
        <f>E15</f>
        <v>Argentino Blanco</v>
      </c>
      <c r="M24" s="38"/>
      <c r="N24" s="38"/>
      <c r="O24" s="38" t="str">
        <f>E16</f>
        <v>Academia S.C.</v>
      </c>
      <c r="P24" s="36" t="s">
        <v>4</v>
      </c>
    </row>
    <row r="25" spans="1:16" x14ac:dyDescent="0.3">
      <c r="A25">
        <v>9</v>
      </c>
      <c r="B25" t="s">
        <v>79</v>
      </c>
      <c r="H25" s="3">
        <v>11</v>
      </c>
      <c r="I25" s="27">
        <v>44822</v>
      </c>
      <c r="J25" s="4">
        <v>0.54166666666666663</v>
      </c>
      <c r="K25" s="3">
        <v>5</v>
      </c>
      <c r="L25" s="3" t="str">
        <f>D16</f>
        <v>Quilmes Azul</v>
      </c>
      <c r="M25" s="3"/>
      <c r="N25" s="3"/>
      <c r="O25" s="3" t="str">
        <f>D18</f>
        <v>B° Guemes</v>
      </c>
      <c r="P25" s="2" t="s">
        <v>3</v>
      </c>
    </row>
    <row r="26" spans="1:16" x14ac:dyDescent="0.3">
      <c r="A26">
        <v>10</v>
      </c>
      <c r="B26" t="s">
        <v>96</v>
      </c>
      <c r="H26" s="35">
        <v>12</v>
      </c>
      <c r="I26" s="43">
        <v>44822</v>
      </c>
      <c r="J26" s="34">
        <v>0.5625</v>
      </c>
      <c r="K26" s="35">
        <v>5</v>
      </c>
      <c r="L26" s="35" t="str">
        <f>E16</f>
        <v>Academia S.C.</v>
      </c>
      <c r="M26" s="35"/>
      <c r="N26" s="35"/>
      <c r="O26" s="35" t="str">
        <f>F16</f>
        <v>Quilmes Blanco</v>
      </c>
      <c r="P26" s="33" t="s">
        <v>86</v>
      </c>
    </row>
    <row r="27" spans="1:16" x14ac:dyDescent="0.3">
      <c r="H27" s="12">
        <v>13</v>
      </c>
      <c r="I27" s="28">
        <v>44822</v>
      </c>
      <c r="J27" s="11">
        <v>0.58333333333333337</v>
      </c>
      <c r="K27" s="12">
        <v>5</v>
      </c>
      <c r="L27" s="12" t="str">
        <f>F17</f>
        <v>Chicago Junior</v>
      </c>
      <c r="M27" s="12"/>
      <c r="N27" s="12"/>
      <c r="O27" s="12" t="str">
        <f>F15</f>
        <v>Bella Italia</v>
      </c>
      <c r="P27" s="10" t="s">
        <v>5</v>
      </c>
    </row>
    <row r="28" spans="1:16" x14ac:dyDescent="0.3">
      <c r="H28" s="3">
        <v>14</v>
      </c>
      <c r="I28" s="27">
        <v>44822</v>
      </c>
      <c r="J28" s="4">
        <v>0.60416666666666663</v>
      </c>
      <c r="K28" s="3">
        <v>5</v>
      </c>
      <c r="L28" s="3" t="str">
        <f>D17</f>
        <v>Ind.San Cristobal</v>
      </c>
      <c r="M28" s="3"/>
      <c r="N28" s="3"/>
      <c r="O28" s="3" t="str">
        <f>D15</f>
        <v>Argentino Celeste</v>
      </c>
      <c r="P28" s="2" t="s">
        <v>3</v>
      </c>
    </row>
    <row r="29" spans="1:16" x14ac:dyDescent="0.3">
      <c r="H29" s="38">
        <v>15</v>
      </c>
      <c r="I29" s="42">
        <v>44822</v>
      </c>
      <c r="J29" s="37">
        <v>0.625</v>
      </c>
      <c r="K29" s="38">
        <v>5</v>
      </c>
      <c r="L29" s="38" t="str">
        <f>E17</f>
        <v>Sportivo Norte</v>
      </c>
      <c r="M29" s="38"/>
      <c r="N29" s="38"/>
      <c r="O29" s="38" t="str">
        <f>E15</f>
        <v>Argentino Blanco</v>
      </c>
      <c r="P29" s="36" t="s">
        <v>4</v>
      </c>
    </row>
    <row r="30" spans="1:16" x14ac:dyDescent="0.3">
      <c r="J30" s="13"/>
      <c r="L30" s="23"/>
      <c r="M30" s="23"/>
      <c r="N30" s="23"/>
      <c r="O30" s="23"/>
    </row>
    <row r="31" spans="1:16" x14ac:dyDescent="0.3">
      <c r="I31" s="31"/>
      <c r="J31" s="13"/>
      <c r="K31" s="23"/>
      <c r="L31" s="23"/>
      <c r="M31" s="23"/>
      <c r="N31" s="23"/>
      <c r="O31" s="23"/>
    </row>
    <row r="32" spans="1:16" x14ac:dyDescent="0.3">
      <c r="I32" s="31"/>
      <c r="J32" s="13"/>
      <c r="K32" s="23"/>
      <c r="L32" s="23"/>
      <c r="M32" s="23"/>
      <c r="N32" s="23"/>
      <c r="O32" s="23"/>
    </row>
    <row r="33" spans="9:15" x14ac:dyDescent="0.3">
      <c r="I33" s="31"/>
      <c r="J33" s="13"/>
      <c r="K33" s="23"/>
      <c r="L33" s="23"/>
      <c r="M33" s="23"/>
      <c r="N33" s="23"/>
      <c r="O33" s="23"/>
    </row>
    <row r="34" spans="9:15" x14ac:dyDescent="0.3">
      <c r="K34" s="23"/>
    </row>
  </sheetData>
  <mergeCells count="2">
    <mergeCell ref="M14:N14"/>
    <mergeCell ref="M1:N1"/>
  </mergeCells>
  <pageMargins left="0.7" right="0.7" top="0.75" bottom="0.75" header="0.3" footer="0.3"/>
  <ignoredErrors>
    <ignoredError sqref="O24 L5 L9 O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16"/>
  <sheetViews>
    <sheetView workbookViewId="0"/>
  </sheetViews>
  <sheetFormatPr baseColWidth="10" defaultRowHeight="14.4" x14ac:dyDescent="0.3"/>
  <cols>
    <col min="1" max="1" width="5.6640625" customWidth="1"/>
    <col min="3" max="3" width="5" bestFit="1" customWidth="1"/>
    <col min="7" max="7" width="5" bestFit="1" customWidth="1"/>
    <col min="11" max="11" width="5" bestFit="1" customWidth="1"/>
  </cols>
  <sheetData>
    <row r="1" spans="2:12" x14ac:dyDescent="0.3">
      <c r="B1" s="47" t="s">
        <v>126</v>
      </c>
      <c r="C1" s="47"/>
      <c r="D1" s="47"/>
      <c r="F1" s="47" t="s">
        <v>127</v>
      </c>
      <c r="G1" s="47"/>
      <c r="H1" s="47"/>
      <c r="J1" s="48" t="s">
        <v>128</v>
      </c>
      <c r="K1" s="49"/>
      <c r="L1" s="49"/>
    </row>
    <row r="2" spans="2:12" ht="15" thickBot="1" x14ac:dyDescent="0.35"/>
    <row r="3" spans="2:12" x14ac:dyDescent="0.3">
      <c r="B3" s="50"/>
      <c r="C3" s="51"/>
      <c r="D3" s="52"/>
      <c r="F3" s="50"/>
      <c r="G3" s="51"/>
      <c r="H3" s="52"/>
      <c r="J3" s="50"/>
      <c r="K3" s="51"/>
      <c r="L3" s="52"/>
    </row>
    <row r="4" spans="2:12" x14ac:dyDescent="0.3">
      <c r="B4" s="53"/>
      <c r="C4" s="54"/>
      <c r="D4" s="55"/>
      <c r="F4" s="53"/>
      <c r="G4" s="54"/>
      <c r="H4" s="55"/>
      <c r="J4" s="53"/>
      <c r="K4" s="54"/>
      <c r="L4" s="55"/>
    </row>
    <row r="5" spans="2:12" x14ac:dyDescent="0.3">
      <c r="B5" s="53" t="s">
        <v>129</v>
      </c>
      <c r="C5" s="54"/>
      <c r="D5" s="55"/>
      <c r="F5" s="53" t="s">
        <v>130</v>
      </c>
      <c r="G5" s="54"/>
      <c r="H5" s="55"/>
      <c r="J5" s="53" t="s">
        <v>131</v>
      </c>
      <c r="K5" s="54"/>
      <c r="L5" s="55"/>
    </row>
    <row r="6" spans="2:12" x14ac:dyDescent="0.3">
      <c r="B6" s="53"/>
      <c r="C6" s="54">
        <v>2013</v>
      </c>
      <c r="D6" s="55"/>
      <c r="F6" s="53"/>
      <c r="G6" s="54">
        <v>2012</v>
      </c>
      <c r="H6" s="55"/>
      <c r="J6" s="53"/>
      <c r="K6" s="54">
        <v>2013</v>
      </c>
      <c r="L6" s="55"/>
    </row>
    <row r="7" spans="2:12" x14ac:dyDescent="0.3">
      <c r="B7" s="53"/>
      <c r="C7" s="54"/>
      <c r="D7" s="55"/>
      <c r="F7" s="53"/>
      <c r="G7" s="54"/>
      <c r="H7" s="55"/>
      <c r="J7" s="53"/>
      <c r="K7" s="54">
        <v>2014</v>
      </c>
      <c r="L7" s="55"/>
    </row>
    <row r="8" spans="2:12" ht="15" thickBot="1" x14ac:dyDescent="0.35">
      <c r="B8" s="56"/>
      <c r="C8" s="57"/>
      <c r="D8" s="58"/>
      <c r="F8" s="56"/>
      <c r="G8" s="57"/>
      <c r="H8" s="58"/>
      <c r="J8" s="56"/>
      <c r="K8" s="57"/>
      <c r="L8" s="58"/>
    </row>
    <row r="9" spans="2:12" ht="15" thickBot="1" x14ac:dyDescent="0.35">
      <c r="B9" s="59"/>
      <c r="D9" s="60"/>
      <c r="F9" s="59"/>
      <c r="H9" s="60"/>
    </row>
    <row r="10" spans="2:12" ht="15" thickBot="1" x14ac:dyDescent="0.35">
      <c r="B10" s="59"/>
      <c r="D10" s="60"/>
      <c r="F10" s="61"/>
      <c r="H10" s="61"/>
    </row>
    <row r="11" spans="2:12" x14ac:dyDescent="0.3">
      <c r="B11" s="50"/>
      <c r="C11" s="51"/>
      <c r="D11" s="52"/>
      <c r="F11" s="62"/>
      <c r="H11" s="62"/>
    </row>
    <row r="12" spans="2:12" x14ac:dyDescent="0.3">
      <c r="B12" s="53"/>
      <c r="C12" s="54"/>
      <c r="D12" s="55"/>
      <c r="F12" s="62"/>
      <c r="H12" s="62"/>
    </row>
    <row r="13" spans="2:12" x14ac:dyDescent="0.3">
      <c r="B13" s="53" t="s">
        <v>132</v>
      </c>
      <c r="C13" s="54"/>
      <c r="D13" s="55"/>
      <c r="F13" s="62" t="s">
        <v>133</v>
      </c>
      <c r="H13" s="62" t="s">
        <v>134</v>
      </c>
    </row>
    <row r="14" spans="2:12" x14ac:dyDescent="0.3">
      <c r="B14" s="53"/>
      <c r="C14" s="54">
        <v>2014</v>
      </c>
      <c r="D14" s="55"/>
      <c r="F14" s="63">
        <v>2015</v>
      </c>
      <c r="H14" s="63">
        <v>2016</v>
      </c>
    </row>
    <row r="15" spans="2:12" x14ac:dyDescent="0.3">
      <c r="B15" s="53"/>
      <c r="C15" s="54"/>
      <c r="D15" s="55"/>
      <c r="F15" s="62"/>
      <c r="H15" s="62"/>
    </row>
    <row r="16" spans="2:12" ht="15" thickBot="1" x14ac:dyDescent="0.35">
      <c r="B16" s="56"/>
      <c r="C16" s="57"/>
      <c r="D16" s="58"/>
      <c r="F16" s="64"/>
      <c r="G16" s="65"/>
      <c r="H16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C.2012</vt:lpstr>
      <vt:lpstr>C.2013</vt:lpstr>
      <vt:lpstr>C.2014</vt:lpstr>
      <vt:lpstr>C.2015</vt:lpstr>
      <vt:lpstr>C.2016</vt:lpstr>
      <vt:lpstr>CANCHAS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2022-09-10T21:06:03Z</dcterms:modified>
</cp:coreProperties>
</file>