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l\Desktop\Mestrado\Classes\Pattern recognition\"/>
    </mc:Choice>
  </mc:AlternateContent>
  <xr:revisionPtr revIDLastSave="0" documentId="13_ncr:1_{E61834DB-1612-4E3D-BC1D-69C8487F5E39}" xr6:coauthVersionLast="47" xr6:coauthVersionMax="47" xr10:uidLastSave="{00000000-0000-0000-0000-000000000000}"/>
  <bookViews>
    <workbookView xWindow="-108" yWindow="-108" windowWidth="23256" windowHeight="12576" xr2:uid="{4AF363D9-EACB-4957-B166-544BCA2B38D5}"/>
  </bookViews>
  <sheets>
    <sheet name="Datasets" sheetId="1" r:id="rId1"/>
    <sheet name="Mo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B24" i="2"/>
  <c r="C24" i="2"/>
  <c r="D24" i="2"/>
  <c r="E24" i="2"/>
  <c r="F24" i="2"/>
  <c r="G24" i="2"/>
  <c r="B25" i="2"/>
  <c r="C25" i="2"/>
  <c r="D25" i="2"/>
  <c r="E25" i="2"/>
  <c r="F25" i="2"/>
  <c r="G25" i="2"/>
  <c r="C23" i="2"/>
  <c r="D23" i="2"/>
  <c r="E23" i="2"/>
  <c r="F23" i="2"/>
  <c r="G23" i="2"/>
  <c r="B23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C17" i="2"/>
  <c r="D17" i="2"/>
  <c r="E17" i="2"/>
  <c r="F17" i="2"/>
  <c r="B17" i="2"/>
  <c r="C26" i="1"/>
  <c r="B26" i="1"/>
  <c r="G3" i="1"/>
  <c r="G4" i="1"/>
  <c r="G2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</calcChain>
</file>

<file path=xl/sharedStrings.xml><?xml version="1.0" encoding="utf-8"?>
<sst xmlns="http://schemas.openxmlformats.org/spreadsheetml/2006/main" count="100" uniqueCount="49">
  <si>
    <t>Dataset</t>
  </si>
  <si>
    <t>Paper</t>
  </si>
  <si>
    <t>Mine</t>
  </si>
  <si>
    <t>Std</t>
  </si>
  <si>
    <t>Absolute Error</t>
  </si>
  <si>
    <t>Relative Error</t>
  </si>
  <si>
    <t>audiology</t>
  </si>
  <si>
    <t>balance-scale</t>
  </si>
  <si>
    <t>breast-cancer</t>
  </si>
  <si>
    <t>credit-a</t>
  </si>
  <si>
    <t>credit-g</t>
  </si>
  <si>
    <t>diabetes</t>
  </si>
  <si>
    <t>glass</t>
  </si>
  <si>
    <t>heart-c</t>
  </si>
  <si>
    <t>heart-h</t>
  </si>
  <si>
    <t>heart-statlog</t>
  </si>
  <si>
    <t>hepatitis</t>
  </si>
  <si>
    <t>ionosphere</t>
  </si>
  <si>
    <t>iris</t>
  </si>
  <si>
    <t>kr-vs-kp</t>
  </si>
  <si>
    <t>letter</t>
  </si>
  <si>
    <t>mushroom</t>
  </si>
  <si>
    <t>primary-tumor</t>
  </si>
  <si>
    <t>sonar</t>
  </si>
  <si>
    <t>waveform-5000</t>
  </si>
  <si>
    <t>zoo</t>
  </si>
  <si>
    <t>breast-w</t>
  </si>
  <si>
    <t>colic.ORIG</t>
  </si>
  <si>
    <t>lymphography</t>
  </si>
  <si>
    <t>segment</t>
  </si>
  <si>
    <t>Inside Interval?</t>
  </si>
  <si>
    <t>TOTAL</t>
  </si>
  <si>
    <t>A1</t>
  </si>
  <si>
    <t>A2</t>
  </si>
  <si>
    <t>A3</t>
  </si>
  <si>
    <t>A4</t>
  </si>
  <si>
    <t>A5</t>
  </si>
  <si>
    <t>A6</t>
  </si>
  <si>
    <t>relevance</t>
  </si>
  <si>
    <t>redundancy</t>
  </si>
  <si>
    <t>weight</t>
  </si>
  <si>
    <t>Monk-2</t>
  </si>
  <si>
    <t>Monk-1</t>
  </si>
  <si>
    <t>PAPER</t>
  </si>
  <si>
    <t>MINE</t>
  </si>
  <si>
    <t>RELATIVE ERROR</t>
  </si>
  <si>
    <t>Why?</t>
  </si>
  <si>
    <t>?</t>
  </si>
  <si>
    <t>MDP discretization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</si>
</sst>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7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166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6" fontId="2" fillId="0" borderId="0" xfId="0" applyNumberFormat="1" applyFont="1" applyBorder="1" applyAlignment="1"/>
    <xf numFmtId="0" fontId="2" fillId="0" borderId="6" xfId="0" applyFont="1" applyBorder="1" applyAlignment="1"/>
    <xf numFmtId="166" fontId="0" fillId="0" borderId="6" xfId="0" applyNumberFormat="1" applyBorder="1"/>
    <xf numFmtId="174" fontId="0" fillId="0" borderId="0" xfId="0" applyNumberFormat="1" applyBorder="1"/>
    <xf numFmtId="174" fontId="0" fillId="0" borderId="6" xfId="0" applyNumberFormat="1" applyBorder="1"/>
    <xf numFmtId="174" fontId="0" fillId="0" borderId="8" xfId="0" applyNumberFormat="1" applyBorder="1"/>
    <xf numFmtId="174" fontId="0" fillId="0" borderId="9" xfId="0" applyNumberFormat="1" applyBorder="1"/>
    <xf numFmtId="0" fontId="1" fillId="0" borderId="1" xfId="0" applyFont="1" applyFill="1" applyBorder="1"/>
    <xf numFmtId="2" fontId="0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BBF-E12B-41F5-9976-44DDA2AF6C82}">
  <dimension ref="A1:H26"/>
  <sheetViews>
    <sheetView tabSelected="1" workbookViewId="0">
      <selection activeCell="F28" sqref="F28"/>
    </sheetView>
  </sheetViews>
  <sheetFormatPr defaultRowHeight="14.4"/>
  <cols>
    <col min="1" max="1" width="16" customWidth="1"/>
    <col min="4" max="4" width="9.44140625" bestFit="1" customWidth="1"/>
    <col min="5" max="5" width="19" customWidth="1"/>
    <col min="6" max="6" width="14.5546875" customWidth="1"/>
    <col min="7" max="7" width="18.44140625" customWidth="1"/>
    <col min="8" max="8" width="2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  <c r="H1" s="28" t="s">
        <v>46</v>
      </c>
    </row>
    <row r="2" spans="1:8">
      <c r="A2" s="2" t="s">
        <v>6</v>
      </c>
      <c r="B2" s="29">
        <v>74.22</v>
      </c>
      <c r="C2" s="30">
        <v>69</v>
      </c>
      <c r="D2" s="30">
        <v>10.44</v>
      </c>
      <c r="E2" s="31">
        <f t="shared" ref="E2:E26" si="0">ABS(C2-B2)</f>
        <v>5.2199999999999989</v>
      </c>
      <c r="F2" s="31">
        <f t="shared" ref="F2:F26" si="1">E2*100/B2</f>
        <v>7.0331447049312841</v>
      </c>
      <c r="G2" s="2">
        <f>IF(B2&gt;C2, IF(C2+D2&gt;=B2,1,0), IF(C2-D2&lt;=B2,1,0))</f>
        <v>1</v>
      </c>
      <c r="H2" s="2"/>
    </row>
    <row r="3" spans="1:8">
      <c r="A3" s="2" t="s">
        <v>7</v>
      </c>
      <c r="B3" s="29">
        <v>73.760000000000005</v>
      </c>
      <c r="C3" s="30">
        <v>69.73</v>
      </c>
      <c r="D3" s="30">
        <v>8.89</v>
      </c>
      <c r="E3" s="31">
        <f t="shared" si="0"/>
        <v>4.0300000000000011</v>
      </c>
      <c r="F3" s="31">
        <f t="shared" si="1"/>
        <v>5.4636659436008692</v>
      </c>
      <c r="G3" s="2">
        <f t="shared" ref="G3:G25" si="2">IF(B3&gt;C3, IF(C3+D3&gt;=B3,1,0), IF(C3-D3&lt;=B3,1,0))</f>
        <v>1</v>
      </c>
      <c r="H3" s="2"/>
    </row>
    <row r="4" spans="1:8">
      <c r="A4" s="2" t="s">
        <v>8</v>
      </c>
      <c r="B4" s="29">
        <v>72.459999999999994</v>
      </c>
      <c r="C4" s="30">
        <v>70.5</v>
      </c>
      <c r="D4" s="30">
        <v>9.0500000000000007</v>
      </c>
      <c r="E4" s="31">
        <f t="shared" si="0"/>
        <v>1.9599999999999937</v>
      </c>
      <c r="F4" s="31">
        <f t="shared" si="1"/>
        <v>2.7049406569141512</v>
      </c>
      <c r="G4" s="2">
        <f t="shared" si="2"/>
        <v>1</v>
      </c>
      <c r="H4" s="2"/>
    </row>
    <row r="5" spans="1:8">
      <c r="A5" s="2" t="s">
        <v>26</v>
      </c>
      <c r="B5" s="29">
        <v>97.14</v>
      </c>
      <c r="C5" s="30">
        <v>97.28</v>
      </c>
      <c r="D5" s="30">
        <v>2.25</v>
      </c>
      <c r="E5" s="31">
        <f t="shared" si="0"/>
        <v>0.14000000000000057</v>
      </c>
      <c r="F5" s="31">
        <f t="shared" si="1"/>
        <v>0.1441218859378223</v>
      </c>
      <c r="G5" s="2">
        <f t="shared" si="2"/>
        <v>1</v>
      </c>
      <c r="H5" s="2"/>
    </row>
    <row r="6" spans="1:8">
      <c r="A6" s="2" t="s">
        <v>27</v>
      </c>
      <c r="B6" s="29">
        <v>73.7</v>
      </c>
      <c r="C6" s="30">
        <v>72.33</v>
      </c>
      <c r="D6" s="30">
        <v>5.17</v>
      </c>
      <c r="E6" s="31">
        <f t="shared" si="0"/>
        <v>1.3700000000000045</v>
      </c>
      <c r="F6" s="31">
        <f t="shared" si="1"/>
        <v>1.8588873812754472</v>
      </c>
      <c r="G6" s="2">
        <f t="shared" si="2"/>
        <v>1</v>
      </c>
      <c r="H6" s="2"/>
    </row>
    <row r="7" spans="1:8">
      <c r="A7" s="2" t="s">
        <v>9</v>
      </c>
      <c r="B7" s="29">
        <v>86.99</v>
      </c>
      <c r="C7" s="30">
        <v>85.51</v>
      </c>
      <c r="D7" s="30">
        <v>13</v>
      </c>
      <c r="E7" s="31">
        <f t="shared" si="0"/>
        <v>1.4799999999999898</v>
      </c>
      <c r="F7" s="31">
        <f t="shared" si="1"/>
        <v>1.7013449821818483</v>
      </c>
      <c r="G7" s="2">
        <f t="shared" si="2"/>
        <v>1</v>
      </c>
      <c r="H7" s="2"/>
    </row>
    <row r="8" spans="1:8">
      <c r="A8" s="2" t="s">
        <v>10</v>
      </c>
      <c r="B8" s="29">
        <v>75.7</v>
      </c>
      <c r="C8" s="30">
        <v>74.8</v>
      </c>
      <c r="D8" s="30">
        <v>4.3499999999999996</v>
      </c>
      <c r="E8" s="31">
        <f t="shared" si="0"/>
        <v>0.90000000000000568</v>
      </c>
      <c r="F8" s="31">
        <f t="shared" si="1"/>
        <v>1.1889035667107075</v>
      </c>
      <c r="G8" s="2">
        <f t="shared" si="2"/>
        <v>1</v>
      </c>
      <c r="H8" s="2"/>
    </row>
    <row r="9" spans="1:8">
      <c r="A9" s="4" t="s">
        <v>11</v>
      </c>
      <c r="B9" s="32">
        <v>78.010000000000005</v>
      </c>
      <c r="C9" s="33">
        <v>65.48</v>
      </c>
      <c r="D9" s="33">
        <v>3.73</v>
      </c>
      <c r="E9" s="34">
        <f t="shared" si="0"/>
        <v>12.530000000000001</v>
      </c>
      <c r="F9" s="34">
        <f t="shared" si="1"/>
        <v>16.06204332777849</v>
      </c>
      <c r="G9" s="4">
        <f t="shared" si="2"/>
        <v>0</v>
      </c>
      <c r="H9" s="2" t="s">
        <v>47</v>
      </c>
    </row>
    <row r="10" spans="1:8">
      <c r="A10" s="4" t="s">
        <v>12</v>
      </c>
      <c r="B10" s="32">
        <v>73.37</v>
      </c>
      <c r="C10" s="33">
        <v>92.58</v>
      </c>
      <c r="D10" s="33">
        <v>14.94</v>
      </c>
      <c r="E10" s="34">
        <f t="shared" si="0"/>
        <v>19.209999999999994</v>
      </c>
      <c r="F10" s="34">
        <f t="shared" si="1"/>
        <v>26.182363363772648</v>
      </c>
      <c r="G10" s="4">
        <f t="shared" si="2"/>
        <v>0</v>
      </c>
      <c r="H10" s="2" t="s">
        <v>48</v>
      </c>
    </row>
    <row r="11" spans="1:8">
      <c r="A11" s="4" t="s">
        <v>13</v>
      </c>
      <c r="B11" s="32">
        <v>82.94</v>
      </c>
      <c r="C11" s="33">
        <v>58.42</v>
      </c>
      <c r="D11" s="33">
        <v>6.48</v>
      </c>
      <c r="E11" s="34">
        <f t="shared" si="0"/>
        <v>24.519999999999996</v>
      </c>
      <c r="F11" s="34">
        <f t="shared" si="1"/>
        <v>29.563539908367488</v>
      </c>
      <c r="G11" s="4">
        <f t="shared" si="2"/>
        <v>0</v>
      </c>
      <c r="H11" s="2" t="s">
        <v>48</v>
      </c>
    </row>
    <row r="12" spans="1:8">
      <c r="A12" s="2" t="s">
        <v>14</v>
      </c>
      <c r="B12" s="29">
        <v>83.82</v>
      </c>
      <c r="C12" s="30">
        <v>78.900000000000006</v>
      </c>
      <c r="D12" s="30">
        <v>14.98</v>
      </c>
      <c r="E12" s="31">
        <f t="shared" si="0"/>
        <v>4.9199999999999875</v>
      </c>
      <c r="F12" s="31">
        <f t="shared" si="1"/>
        <v>5.8697208303507376</v>
      </c>
      <c r="G12" s="2">
        <f t="shared" si="2"/>
        <v>1</v>
      </c>
      <c r="H12" s="2"/>
    </row>
    <row r="13" spans="1:8">
      <c r="A13" s="2" t="s">
        <v>15</v>
      </c>
      <c r="B13" s="29">
        <v>83.44</v>
      </c>
      <c r="C13" s="30">
        <v>82.59</v>
      </c>
      <c r="D13" s="30">
        <v>6.43</v>
      </c>
      <c r="E13" s="31">
        <f t="shared" si="0"/>
        <v>0.84999999999999432</v>
      </c>
      <c r="F13" s="31">
        <f t="shared" si="1"/>
        <v>1.0186960690316327</v>
      </c>
      <c r="G13" s="2">
        <f t="shared" si="2"/>
        <v>1</v>
      </c>
      <c r="H13" s="2"/>
    </row>
    <row r="14" spans="1:8">
      <c r="A14" s="2" t="s">
        <v>16</v>
      </c>
      <c r="B14" s="29">
        <v>85.95</v>
      </c>
      <c r="C14" s="30">
        <v>84.42</v>
      </c>
      <c r="D14" s="30">
        <v>6.13</v>
      </c>
      <c r="E14" s="31">
        <f t="shared" si="0"/>
        <v>1.5300000000000011</v>
      </c>
      <c r="F14" s="31">
        <f t="shared" si="1"/>
        <v>1.780104712041886</v>
      </c>
      <c r="G14" s="2">
        <f t="shared" si="2"/>
        <v>1</v>
      </c>
      <c r="H14" s="2"/>
    </row>
    <row r="15" spans="1:8">
      <c r="A15" s="2" t="s">
        <v>17</v>
      </c>
      <c r="B15" s="29">
        <v>91.82</v>
      </c>
      <c r="C15" s="30">
        <v>90.87</v>
      </c>
      <c r="D15" s="30">
        <v>6.24</v>
      </c>
      <c r="E15" s="31">
        <f t="shared" si="0"/>
        <v>0.94999999999998863</v>
      </c>
      <c r="F15" s="31">
        <f t="shared" si="1"/>
        <v>1.0346329775647884</v>
      </c>
      <c r="G15" s="2">
        <f t="shared" si="2"/>
        <v>1</v>
      </c>
      <c r="H15" s="2"/>
    </row>
    <row r="16" spans="1:8">
      <c r="A16" s="2" t="s">
        <v>18</v>
      </c>
      <c r="B16" s="29">
        <v>94.4</v>
      </c>
      <c r="C16" s="30">
        <v>94.67</v>
      </c>
      <c r="D16" s="30">
        <v>4</v>
      </c>
      <c r="E16" s="31">
        <f t="shared" si="0"/>
        <v>0.26999999999999602</v>
      </c>
      <c r="F16" s="31">
        <f t="shared" si="1"/>
        <v>0.28601694915253811</v>
      </c>
      <c r="G16" s="2">
        <f t="shared" si="2"/>
        <v>1</v>
      </c>
      <c r="H16" s="2"/>
    </row>
    <row r="17" spans="1:8">
      <c r="A17" s="2" t="s">
        <v>19</v>
      </c>
      <c r="B17" s="29">
        <v>93.58</v>
      </c>
      <c r="C17" s="30">
        <v>87.92</v>
      </c>
      <c r="D17" s="30">
        <v>7.29</v>
      </c>
      <c r="E17" s="31">
        <f t="shared" si="0"/>
        <v>5.6599999999999966</v>
      </c>
      <c r="F17" s="31">
        <f t="shared" si="1"/>
        <v>6.0483009189997832</v>
      </c>
      <c r="G17" s="2">
        <f t="shared" si="2"/>
        <v>1</v>
      </c>
      <c r="H17" s="2"/>
    </row>
    <row r="18" spans="1:8">
      <c r="A18" s="2" t="s">
        <v>20</v>
      </c>
      <c r="B18" s="29">
        <v>75.22</v>
      </c>
      <c r="C18" s="30">
        <v>75.64</v>
      </c>
      <c r="D18" s="30">
        <v>1.36</v>
      </c>
      <c r="E18" s="31">
        <f t="shared" si="0"/>
        <v>0.42000000000000171</v>
      </c>
      <c r="F18" s="31">
        <f t="shared" si="1"/>
        <v>0.55836213772932963</v>
      </c>
      <c r="G18" s="2">
        <f t="shared" si="2"/>
        <v>1</v>
      </c>
      <c r="H18" s="2"/>
    </row>
    <row r="19" spans="1:8">
      <c r="A19" s="2" t="s">
        <v>28</v>
      </c>
      <c r="B19" s="29">
        <v>84.81</v>
      </c>
      <c r="C19" s="30">
        <v>80.239999999999995</v>
      </c>
      <c r="D19" s="30">
        <v>12.47</v>
      </c>
      <c r="E19" s="31">
        <f t="shared" si="0"/>
        <v>4.5700000000000074</v>
      </c>
      <c r="F19" s="31">
        <f t="shared" si="1"/>
        <v>5.3885155052470317</v>
      </c>
      <c r="G19" s="2">
        <f t="shared" si="2"/>
        <v>1</v>
      </c>
      <c r="H19" s="2"/>
    </row>
    <row r="20" spans="1:8">
      <c r="A20" s="2" t="s">
        <v>21</v>
      </c>
      <c r="B20" s="29">
        <v>99.19</v>
      </c>
      <c r="C20" s="30">
        <v>95.29</v>
      </c>
      <c r="D20" s="30">
        <v>9.16</v>
      </c>
      <c r="E20" s="31">
        <f t="shared" si="0"/>
        <v>3.8999999999999915</v>
      </c>
      <c r="F20" s="31">
        <f t="shared" si="1"/>
        <v>3.9318479685452079</v>
      </c>
      <c r="G20" s="2">
        <f t="shared" si="2"/>
        <v>1</v>
      </c>
      <c r="H20" s="2"/>
    </row>
    <row r="21" spans="1:8">
      <c r="A21" s="2" t="s">
        <v>22</v>
      </c>
      <c r="B21" s="29">
        <v>47.2</v>
      </c>
      <c r="C21" s="30">
        <v>42.75</v>
      </c>
      <c r="D21" s="30">
        <v>7.83</v>
      </c>
      <c r="E21" s="31">
        <f t="shared" si="0"/>
        <v>4.4500000000000028</v>
      </c>
      <c r="F21" s="31">
        <f t="shared" si="1"/>
        <v>9.4279661016949206</v>
      </c>
      <c r="G21" s="2">
        <f t="shared" si="2"/>
        <v>1</v>
      </c>
      <c r="H21" s="2"/>
    </row>
    <row r="22" spans="1:8">
      <c r="A22" s="2" t="s">
        <v>29</v>
      </c>
      <c r="B22" s="29">
        <v>93.47</v>
      </c>
      <c r="C22" s="30">
        <v>88.57</v>
      </c>
      <c r="D22" s="30">
        <v>5.71</v>
      </c>
      <c r="E22" s="31">
        <f t="shared" si="0"/>
        <v>4.9000000000000057</v>
      </c>
      <c r="F22" s="31">
        <f t="shared" si="1"/>
        <v>5.2423237402375156</v>
      </c>
      <c r="G22" s="2">
        <f t="shared" si="2"/>
        <v>1</v>
      </c>
      <c r="H22" s="2"/>
    </row>
    <row r="23" spans="1:8">
      <c r="A23" s="4" t="s">
        <v>23</v>
      </c>
      <c r="B23" s="32">
        <v>82.56</v>
      </c>
      <c r="C23" s="33">
        <v>70.64</v>
      </c>
      <c r="D23" s="33">
        <v>11.15</v>
      </c>
      <c r="E23" s="34">
        <f t="shared" si="0"/>
        <v>11.920000000000002</v>
      </c>
      <c r="F23" s="34">
        <f t="shared" si="1"/>
        <v>14.437984496124033</v>
      </c>
      <c r="G23" s="4">
        <f t="shared" si="2"/>
        <v>0</v>
      </c>
      <c r="H23" s="2" t="s">
        <v>48</v>
      </c>
    </row>
    <row r="24" spans="1:8">
      <c r="A24" s="2" t="s">
        <v>24</v>
      </c>
      <c r="B24" s="29">
        <v>83.11</v>
      </c>
      <c r="C24" s="30">
        <v>82.42</v>
      </c>
      <c r="D24" s="30">
        <v>1.44</v>
      </c>
      <c r="E24" s="31">
        <f t="shared" si="0"/>
        <v>0.68999999999999773</v>
      </c>
      <c r="F24" s="31">
        <f t="shared" si="1"/>
        <v>0.8302250030080589</v>
      </c>
      <c r="G24" s="2">
        <f t="shared" si="2"/>
        <v>1</v>
      </c>
      <c r="H24" s="2"/>
    </row>
    <row r="25" spans="1:8">
      <c r="A25" s="2" t="s">
        <v>25</v>
      </c>
      <c r="B25" s="29">
        <v>95.96</v>
      </c>
      <c r="C25" s="30">
        <v>96</v>
      </c>
      <c r="D25" s="30">
        <v>4.9000000000000004</v>
      </c>
      <c r="E25" s="31">
        <f t="shared" si="0"/>
        <v>4.0000000000006253E-2</v>
      </c>
      <c r="F25" s="31">
        <f t="shared" si="1"/>
        <v>4.168403501459593E-2</v>
      </c>
      <c r="G25" s="2">
        <f t="shared" si="2"/>
        <v>1</v>
      </c>
      <c r="H25" s="2"/>
    </row>
    <row r="26" spans="1:8">
      <c r="A26" s="2" t="s">
        <v>31</v>
      </c>
      <c r="B26" s="2">
        <f>GEOMEAN(B2:B25)</f>
        <v>81.758105759580758</v>
      </c>
      <c r="C26" s="2">
        <f>GEOMEAN(C2:C25)</f>
        <v>78.221619427388163</v>
      </c>
      <c r="D26" s="3">
        <f>_xlfn.STDEV.P(D2:D25)</f>
        <v>3.8437951216863748</v>
      </c>
      <c r="E26" s="31">
        <f t="shared" si="0"/>
        <v>3.5364863321925952</v>
      </c>
      <c r="F26" s="31">
        <f t="shared" si="1"/>
        <v>4.3255482735767457</v>
      </c>
      <c r="G26" s="3">
        <f>SUM(G2:G25)*100/24</f>
        <v>83.333333333333329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2920-BA4B-4278-A940-D124C1BA9FA6}">
  <dimension ref="A1:O25"/>
  <sheetViews>
    <sheetView workbookViewId="0">
      <selection activeCell="M19" sqref="M19"/>
    </sheetView>
  </sheetViews>
  <sheetFormatPr defaultRowHeight="14.4"/>
  <cols>
    <col min="1" max="1" width="10.77734375" customWidth="1"/>
    <col min="9" max="9" width="11.33203125" customWidth="1"/>
  </cols>
  <sheetData>
    <row r="1" spans="1:15">
      <c r="A1" s="5" t="s">
        <v>43</v>
      </c>
      <c r="B1" s="6"/>
      <c r="C1" s="6"/>
      <c r="D1" s="6"/>
      <c r="E1" s="6"/>
      <c r="F1" s="6"/>
      <c r="G1" s="7"/>
      <c r="I1" s="5" t="s">
        <v>44</v>
      </c>
      <c r="J1" s="6"/>
      <c r="K1" s="6"/>
      <c r="L1" s="6"/>
      <c r="M1" s="6"/>
      <c r="N1" s="6"/>
      <c r="O1" s="7"/>
    </row>
    <row r="2" spans="1:15">
      <c r="A2" s="8" t="s">
        <v>42</v>
      </c>
      <c r="B2" s="9"/>
      <c r="C2" s="9"/>
      <c r="D2" s="9"/>
      <c r="E2" s="9"/>
      <c r="F2" s="9"/>
      <c r="G2" s="10"/>
      <c r="I2" s="8" t="s">
        <v>42</v>
      </c>
      <c r="J2" s="9"/>
      <c r="K2" s="9"/>
      <c r="L2" s="9"/>
      <c r="M2" s="9"/>
      <c r="N2" s="9"/>
      <c r="O2" s="10"/>
    </row>
    <row r="3" spans="1:15">
      <c r="A3" s="11"/>
      <c r="B3" s="12" t="s">
        <v>32</v>
      </c>
      <c r="C3" s="12" t="s">
        <v>33</v>
      </c>
      <c r="D3" s="12" t="s">
        <v>34</v>
      </c>
      <c r="E3" s="12" t="s">
        <v>35</v>
      </c>
      <c r="F3" s="12" t="s">
        <v>36</v>
      </c>
      <c r="G3" s="13" t="s">
        <v>37</v>
      </c>
      <c r="I3" s="11"/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3" t="s">
        <v>37</v>
      </c>
    </row>
    <row r="4" spans="1:15">
      <c r="A4" s="14" t="s">
        <v>38</v>
      </c>
      <c r="B4" s="15">
        <v>1.1293</v>
      </c>
      <c r="C4" s="16">
        <v>8.7599999999999997E-2</v>
      </c>
      <c r="D4" s="16">
        <v>7.0599999999999996E-2</v>
      </c>
      <c r="E4" s="16">
        <v>0.39479999999999998</v>
      </c>
      <c r="F4" s="16">
        <v>4.3063000000000002</v>
      </c>
      <c r="G4" s="17">
        <v>1.14E-2</v>
      </c>
      <c r="I4" s="14" t="s">
        <v>38</v>
      </c>
      <c r="J4" s="21">
        <v>1.1308</v>
      </c>
      <c r="K4" s="15">
        <v>9.1600000000000001E-2</v>
      </c>
      <c r="L4" s="15">
        <v>7.3300000000000004E-2</v>
      </c>
      <c r="M4" s="15">
        <v>0.39800000000000002</v>
      </c>
      <c r="N4" s="15">
        <v>4.2920999999999996</v>
      </c>
      <c r="O4" s="22">
        <v>1.4200000000000001E-2</v>
      </c>
    </row>
    <row r="5" spans="1:15">
      <c r="A5" s="14" t="s">
        <v>39</v>
      </c>
      <c r="B5" s="16">
        <v>1.6902999999999999</v>
      </c>
      <c r="C5" s="16">
        <v>1.2032</v>
      </c>
      <c r="D5" s="16">
        <v>0.16339999999999999</v>
      </c>
      <c r="E5" s="16">
        <v>1.1302000000000001</v>
      </c>
      <c r="F5" s="16">
        <v>1.4003000000000001</v>
      </c>
      <c r="G5" s="17">
        <v>0.41260000000000002</v>
      </c>
      <c r="I5" s="14" t="s">
        <v>39</v>
      </c>
      <c r="J5" s="15">
        <v>1.6901999999999999</v>
      </c>
      <c r="K5" s="15">
        <v>1.2031000000000001</v>
      </c>
      <c r="L5" s="15">
        <v>0.16350000000000001</v>
      </c>
      <c r="M5" s="15">
        <v>1.1302000000000001</v>
      </c>
      <c r="N5" s="15">
        <v>1.4003000000000001</v>
      </c>
      <c r="O5" s="23">
        <v>0.41270000000000001</v>
      </c>
    </row>
    <row r="6" spans="1:15">
      <c r="A6" s="14" t="s">
        <v>40</v>
      </c>
      <c r="B6" s="16">
        <v>0.36330000000000001</v>
      </c>
      <c r="C6" s="16">
        <v>0.24679999999999999</v>
      </c>
      <c r="D6" s="16">
        <v>0.4768</v>
      </c>
      <c r="E6" s="16">
        <v>0.32400000000000001</v>
      </c>
      <c r="F6" s="16">
        <v>0.94810000000000005</v>
      </c>
      <c r="G6" s="17">
        <v>0.40100000000000002</v>
      </c>
      <c r="I6" s="14" t="s">
        <v>40</v>
      </c>
      <c r="J6" s="15">
        <v>0.36370000000000002</v>
      </c>
      <c r="K6" s="15">
        <v>0.24759999999999999</v>
      </c>
      <c r="L6" s="15">
        <v>0.47749999999999998</v>
      </c>
      <c r="M6" s="15">
        <v>0.32469999999999999</v>
      </c>
      <c r="N6" s="15">
        <v>0.94740000000000002</v>
      </c>
      <c r="O6" s="23">
        <v>0.4017</v>
      </c>
    </row>
    <row r="7" spans="1:15">
      <c r="A7" s="11"/>
      <c r="B7" s="16"/>
      <c r="C7" s="16"/>
      <c r="D7" s="16"/>
      <c r="E7" s="16"/>
      <c r="F7" s="16"/>
      <c r="G7" s="17"/>
      <c r="I7" s="11"/>
      <c r="J7" s="16"/>
      <c r="K7" s="16"/>
      <c r="L7" s="16"/>
      <c r="M7" s="16"/>
      <c r="N7" s="16"/>
      <c r="O7" s="17"/>
    </row>
    <row r="8" spans="1:15">
      <c r="A8" s="8" t="s">
        <v>41</v>
      </c>
      <c r="B8" s="9"/>
      <c r="C8" s="9"/>
      <c r="D8" s="9"/>
      <c r="E8" s="9"/>
      <c r="F8" s="9"/>
      <c r="G8" s="10"/>
      <c r="I8" s="8" t="s">
        <v>41</v>
      </c>
      <c r="J8" s="9"/>
      <c r="K8" s="9"/>
      <c r="L8" s="9"/>
      <c r="M8" s="9"/>
      <c r="N8" s="9"/>
      <c r="O8" s="10"/>
    </row>
    <row r="9" spans="1:15">
      <c r="A9" s="11"/>
      <c r="B9" s="12" t="s">
        <v>32</v>
      </c>
      <c r="C9" s="12" t="s">
        <v>33</v>
      </c>
      <c r="D9" s="12" t="s">
        <v>34</v>
      </c>
      <c r="E9" s="12" t="s">
        <v>35</v>
      </c>
      <c r="F9" s="12" t="s">
        <v>36</v>
      </c>
      <c r="G9" s="13" t="s">
        <v>37</v>
      </c>
      <c r="I9" s="11"/>
      <c r="J9" s="12" t="s">
        <v>32</v>
      </c>
      <c r="K9" s="12" t="s">
        <v>33</v>
      </c>
      <c r="L9" s="12" t="s">
        <v>34</v>
      </c>
      <c r="M9" s="12" t="s">
        <v>35</v>
      </c>
      <c r="N9" s="12" t="s">
        <v>36</v>
      </c>
      <c r="O9" s="13" t="s">
        <v>37</v>
      </c>
    </row>
    <row r="10" spans="1:15">
      <c r="A10" s="14" t="s">
        <v>38</v>
      </c>
      <c r="B10" s="16">
        <v>0.48509999999999998</v>
      </c>
      <c r="C10" s="16">
        <v>0.3175</v>
      </c>
      <c r="D10" s="16">
        <v>0.13639999999999999</v>
      </c>
      <c r="E10" s="16">
        <v>2.0228999999999999</v>
      </c>
      <c r="F10" s="16">
        <v>2.2311999999999999</v>
      </c>
      <c r="G10" s="17">
        <v>0.80679999999999996</v>
      </c>
      <c r="I10" s="14" t="s">
        <v>38</v>
      </c>
      <c r="J10" s="16">
        <v>0.49559999999999998</v>
      </c>
      <c r="K10" s="16">
        <v>0.33110000000000001</v>
      </c>
      <c r="L10" s="16">
        <v>0.1469</v>
      </c>
      <c r="M10" s="16">
        <v>2.0053000000000001</v>
      </c>
      <c r="N10" s="16">
        <v>2.2160000000000002</v>
      </c>
      <c r="O10" s="17">
        <v>0.80510000000000004</v>
      </c>
    </row>
    <row r="11" spans="1:15">
      <c r="A11" s="14" t="s">
        <v>39</v>
      </c>
      <c r="B11" s="16">
        <v>1.1709000000000001</v>
      </c>
      <c r="C11" s="16">
        <v>1.4524999999999999</v>
      </c>
      <c r="D11" s="16">
        <v>0.50980000000000003</v>
      </c>
      <c r="E11" s="16">
        <v>1.0838000000000001</v>
      </c>
      <c r="F11" s="16">
        <v>1.4699</v>
      </c>
      <c r="G11" s="17">
        <v>0.31319999999999998</v>
      </c>
      <c r="I11" s="14" t="s">
        <v>39</v>
      </c>
      <c r="J11" s="16">
        <v>1.1708000000000001</v>
      </c>
      <c r="K11" s="16">
        <v>1.4523999999999999</v>
      </c>
      <c r="L11" s="16">
        <v>0.50990000000000002</v>
      </c>
      <c r="M11" s="16">
        <v>1.0838000000000001</v>
      </c>
      <c r="N11" s="16">
        <v>1.4698</v>
      </c>
      <c r="O11" s="17">
        <v>0.31330000000000002</v>
      </c>
    </row>
    <row r="12" spans="1:15">
      <c r="A12" s="18" t="s">
        <v>40</v>
      </c>
      <c r="B12" s="19">
        <v>0.33500000000000002</v>
      </c>
      <c r="C12" s="19">
        <v>0.2432</v>
      </c>
      <c r="D12" s="19">
        <v>0.40770000000000001</v>
      </c>
      <c r="E12" s="19">
        <v>0.71889999999999998</v>
      </c>
      <c r="F12" s="19">
        <v>0.68169999999999997</v>
      </c>
      <c r="G12" s="20">
        <v>0.621</v>
      </c>
      <c r="I12" s="18" t="s">
        <v>40</v>
      </c>
      <c r="J12" s="19">
        <v>0.33729999999999999</v>
      </c>
      <c r="K12" s="19">
        <v>0.24579999999999999</v>
      </c>
      <c r="L12" s="19">
        <v>0.41020000000000001</v>
      </c>
      <c r="M12" s="19">
        <v>0.71530000000000005</v>
      </c>
      <c r="N12" s="19">
        <v>0.6784</v>
      </c>
      <c r="O12" s="20">
        <v>0.62050000000000005</v>
      </c>
    </row>
    <row r="14" spans="1:15">
      <c r="A14" s="5" t="s">
        <v>45</v>
      </c>
      <c r="B14" s="6"/>
      <c r="C14" s="6"/>
      <c r="D14" s="6"/>
      <c r="E14" s="6"/>
      <c r="F14" s="6"/>
      <c r="G14" s="7"/>
    </row>
    <row r="15" spans="1:15">
      <c r="A15" s="8" t="s">
        <v>42</v>
      </c>
      <c r="B15" s="9"/>
      <c r="C15" s="9"/>
      <c r="D15" s="9"/>
      <c r="E15" s="9"/>
      <c r="F15" s="9"/>
      <c r="G15" s="10"/>
    </row>
    <row r="16" spans="1:15">
      <c r="A16" s="11"/>
      <c r="B16" s="12" t="s">
        <v>32</v>
      </c>
      <c r="C16" s="12" t="s">
        <v>33</v>
      </c>
      <c r="D16" s="12" t="s">
        <v>34</v>
      </c>
      <c r="E16" s="12" t="s">
        <v>35</v>
      </c>
      <c r="F16" s="12" t="s">
        <v>36</v>
      </c>
      <c r="G16" s="13" t="s">
        <v>37</v>
      </c>
    </row>
    <row r="17" spans="1:7">
      <c r="A17" s="14" t="s">
        <v>38</v>
      </c>
      <c r="B17" s="15">
        <f>ABS(B4-J4)*100/B4</f>
        <v>0.13282564420437942</v>
      </c>
      <c r="C17" s="15">
        <f t="shared" ref="C17:G17" si="0">ABS(C4-K4)*100/C4</f>
        <v>4.5662100456621051</v>
      </c>
      <c r="D17" s="15">
        <f t="shared" si="0"/>
        <v>3.824362606232306</v>
      </c>
      <c r="E17" s="15">
        <f t="shared" si="0"/>
        <v>0.81053698074975589</v>
      </c>
      <c r="F17" s="15">
        <f t="shared" si="0"/>
        <v>0.32974943687157549</v>
      </c>
      <c r="G17" s="23">
        <f>ABS(G4-O4)*100/G4</f>
        <v>24.561403508771932</v>
      </c>
    </row>
    <row r="18" spans="1:7">
      <c r="A18" s="14" t="s">
        <v>39</v>
      </c>
      <c r="B18" s="15">
        <f t="shared" ref="B18:B19" si="1">ABS(B5-J5)*100/B5</f>
        <v>5.9161095663485177E-3</v>
      </c>
      <c r="C18" s="15">
        <f t="shared" ref="C18:C19" si="2">ABS(C5-K5)*100/C5</f>
        <v>8.3111702127650414E-3</v>
      </c>
      <c r="D18" s="15">
        <f t="shared" ref="D18:D19" si="3">ABS(D5-L5)*100/D5</f>
        <v>6.1199510403927015E-2</v>
      </c>
      <c r="E18" s="15">
        <f t="shared" ref="E18:E19" si="4">ABS(E5-M5)*100/E5</f>
        <v>0</v>
      </c>
      <c r="F18" s="15">
        <f t="shared" ref="F18:F19" si="5">ABS(F5-N5)*100/F5</f>
        <v>0</v>
      </c>
      <c r="G18" s="23">
        <f t="shared" ref="G18:G19" si="6">ABS(G5-O5)*100/G5</f>
        <v>2.4236548715460247E-2</v>
      </c>
    </row>
    <row r="19" spans="1:7">
      <c r="A19" s="14" t="s">
        <v>40</v>
      </c>
      <c r="B19" s="15">
        <f t="shared" si="1"/>
        <v>0.1101018442058936</v>
      </c>
      <c r="C19" s="15">
        <f t="shared" si="2"/>
        <v>0.32414910858994944</v>
      </c>
      <c r="D19" s="15">
        <f t="shared" si="3"/>
        <v>0.14681208053690822</v>
      </c>
      <c r="E19" s="15">
        <f t="shared" si="4"/>
        <v>0.21604938271604271</v>
      </c>
      <c r="F19" s="15">
        <f t="shared" si="5"/>
        <v>7.3831874274869091E-2</v>
      </c>
      <c r="G19" s="23">
        <f t="shared" si="6"/>
        <v>0.17456359102243849</v>
      </c>
    </row>
    <row r="20" spans="1:7">
      <c r="A20" s="11"/>
      <c r="B20" s="16"/>
      <c r="C20" s="16"/>
      <c r="D20" s="16"/>
      <c r="E20" s="16"/>
      <c r="F20" s="16"/>
      <c r="G20" s="17"/>
    </row>
    <row r="21" spans="1:7">
      <c r="A21" s="8" t="s">
        <v>41</v>
      </c>
      <c r="B21" s="9"/>
      <c r="C21" s="9"/>
      <c r="D21" s="9"/>
      <c r="E21" s="9"/>
      <c r="F21" s="9"/>
      <c r="G21" s="10"/>
    </row>
    <row r="22" spans="1:7">
      <c r="A22" s="11"/>
      <c r="B22" s="12" t="s">
        <v>32</v>
      </c>
      <c r="C22" s="12" t="s">
        <v>33</v>
      </c>
      <c r="D22" s="12" t="s">
        <v>34</v>
      </c>
      <c r="E22" s="12" t="s">
        <v>35</v>
      </c>
      <c r="F22" s="12" t="s">
        <v>36</v>
      </c>
      <c r="G22" s="13" t="s">
        <v>37</v>
      </c>
    </row>
    <row r="23" spans="1:7">
      <c r="A23" s="14" t="s">
        <v>38</v>
      </c>
      <c r="B23" s="24">
        <f>ABS(B10-J10)*100/B10</f>
        <v>2.1645021645021667</v>
      </c>
      <c r="C23" s="24">
        <f t="shared" ref="C23:G23" si="7">ABS(C10-K10)*100/C10</f>
        <v>4.2834645669291342</v>
      </c>
      <c r="D23" s="24">
        <f t="shared" si="7"/>
        <v>7.6979472140762537</v>
      </c>
      <c r="E23" s="24">
        <f t="shared" si="7"/>
        <v>0.87003806416529927</v>
      </c>
      <c r="F23" s="24">
        <f t="shared" si="7"/>
        <v>0.68124775905340884</v>
      </c>
      <c r="G23" s="25">
        <f t="shared" si="7"/>
        <v>0.21070897372334207</v>
      </c>
    </row>
    <row r="24" spans="1:7">
      <c r="A24" s="14" t="s">
        <v>39</v>
      </c>
      <c r="B24" s="24">
        <f t="shared" ref="B24:B25" si="8">ABS(B11-J11)*100/B11</f>
        <v>8.5404389785625565E-3</v>
      </c>
      <c r="C24" s="24">
        <f t="shared" ref="C24:C25" si="9">ABS(C11-K11)*100/C11</f>
        <v>6.8846815834760064E-3</v>
      </c>
      <c r="D24" s="24">
        <f t="shared" ref="D24:D25" si="10">ABS(D11-L11)*100/D11</f>
        <v>1.9615535504117102E-2</v>
      </c>
      <c r="E24" s="24">
        <f t="shared" ref="E24:E25" si="11">ABS(E11-M11)*100/E11</f>
        <v>0</v>
      </c>
      <c r="F24" s="24">
        <f t="shared" ref="F24:F25" si="12">ABS(F11-N11)*100/F11</f>
        <v>6.8031838900597993E-3</v>
      </c>
      <c r="G24" s="25">
        <f t="shared" ref="G24:G25" si="13">ABS(G11-O11)*100/G11</f>
        <v>3.1928480204356485E-2</v>
      </c>
    </row>
    <row r="25" spans="1:7">
      <c r="A25" s="18" t="s">
        <v>40</v>
      </c>
      <c r="B25" s="26">
        <f t="shared" si="8"/>
        <v>0.68656716417909514</v>
      </c>
      <c r="C25" s="26">
        <f t="shared" si="9"/>
        <v>1.0690789473684175</v>
      </c>
      <c r="D25" s="26">
        <f t="shared" si="10"/>
        <v>0.61319597743438858</v>
      </c>
      <c r="E25" s="26">
        <f t="shared" si="11"/>
        <v>0.50076505772707425</v>
      </c>
      <c r="F25" s="26">
        <f t="shared" si="12"/>
        <v>0.484083907877361</v>
      </c>
      <c r="G25" s="27">
        <f t="shared" si="13"/>
        <v>8.0515297906593383E-2</v>
      </c>
    </row>
  </sheetData>
  <mergeCells count="9">
    <mergeCell ref="A14:G14"/>
    <mergeCell ref="A15:G15"/>
    <mergeCell ref="A21:G21"/>
    <mergeCell ref="A1:G1"/>
    <mergeCell ref="A2:G2"/>
    <mergeCell ref="A8:G8"/>
    <mergeCell ref="I1:O1"/>
    <mergeCell ref="I2:O2"/>
    <mergeCell ref="I8:O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Monk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Nedel Kirsten</dc:creator>
  <cp:lastModifiedBy>Lucas Nedel Kirsten</cp:lastModifiedBy>
  <dcterms:created xsi:type="dcterms:W3CDTF">2022-02-24T21:12:57Z</dcterms:created>
  <dcterms:modified xsi:type="dcterms:W3CDTF">2022-03-03T18:39:58Z</dcterms:modified>
</cp:coreProperties>
</file>