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 - Exercício Avaliativo - 13_" sheetId="2" r:id="rId5"/>
    <sheet name="a) - Valores Ordenados" sheetId="3" r:id="rId6"/>
    <sheet name="a) - Tabela de Frequência" sheetId="4" r:id="rId7"/>
    <sheet name="b) - Exercício Avaliativo - 13_" sheetId="5" r:id="rId8"/>
    <sheet name="c) - Valores Ordenados" sheetId="6" r:id="rId9"/>
    <sheet name="c) - Exercício Avaliativo - 13_" sheetId="7" r:id="rId10"/>
    <sheet name="d) - Exercício Avaliativo - 13_" sheetId="8" r:id="rId11"/>
    <sheet name="d) - Valores Ordenados" sheetId="9" r:id="rId12"/>
    <sheet name="d) - Drawings" sheetId="10" r:id="rId13"/>
  </sheets>
</workbook>
</file>

<file path=xl/sharedStrings.xml><?xml version="1.0" encoding="utf-8"?>
<sst xmlns="http://schemas.openxmlformats.org/spreadsheetml/2006/main" uniqueCount="53">
  <si>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</si>
  <si>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</si>
  <si>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</si>
  <si>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</si>
  <si>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t>
  </si>
  <si>
    <t>Exercício Avaliativo - 13/02/2023 - Exercício 1.6</t>
  </si>
  <si>
    <t>a) - Exercício Avaliativo - 13_</t>
  </si>
  <si>
    <t>Valor mínimo</t>
  </si>
  <si>
    <t>Valor máximo</t>
  </si>
  <si>
    <t>Número de Classes</t>
  </si>
  <si>
    <t>Amplitude de classe</t>
  </si>
  <si>
    <t>Valores Ordenados</t>
  </si>
  <si>
    <t>a) - Valores Ordenados</t>
  </si>
  <si>
    <t>Tabela de Frequência</t>
  </si>
  <si>
    <t>a) - Tabela de Frequência</t>
  </si>
  <si>
    <t>Classe</t>
  </si>
  <si>
    <t xml:space="preserve">Limite </t>
  </si>
  <si>
    <t>Frequencia Absoluta</t>
  </si>
  <si>
    <t>Frequencia Percentual</t>
  </si>
  <si>
    <t>Frequencia Acumulada</t>
  </si>
  <si>
    <t>Frequencia Acumulada Percentual</t>
  </si>
  <si>
    <t>b)</t>
  </si>
  <si>
    <t>Exercício Avaliativo - 13/02/2023 - Exercício 1.6-1</t>
  </si>
  <si>
    <t>b) - Exercício Avaliativo - 13_</t>
  </si>
  <si>
    <t>72,9 to 73,8</t>
  </si>
  <si>
    <t>73,8 to 74,7</t>
  </si>
  <si>
    <t>74,7 to 75,7</t>
  </si>
  <si>
    <t>75,7 to 76,6</t>
  </si>
  <si>
    <t>76,6 to 77,5</t>
  </si>
  <si>
    <t>77,5 to 78,4</t>
  </si>
  <si>
    <t>c)</t>
  </si>
  <si>
    <t>c) - Valores Ordenados</t>
  </si>
  <si>
    <t>c) - Exercício Avaliativo - 13_</t>
  </si>
  <si>
    <t xml:space="preserve">Mediana </t>
  </si>
  <si>
    <t>Primeiro quartil</t>
  </si>
  <si>
    <t>Segundo Quartil</t>
  </si>
  <si>
    <t>Terceiro Quartil</t>
  </si>
  <si>
    <t>d)</t>
  </si>
  <si>
    <t>d) - Exercício Avaliativo - 13_</t>
  </si>
  <si>
    <t>Dados</t>
  </si>
  <si>
    <t>Q1</t>
  </si>
  <si>
    <t>Q3</t>
  </si>
  <si>
    <t>Máximo</t>
  </si>
  <si>
    <t>Mínimo</t>
  </si>
  <si>
    <t xml:space="preserve">Média </t>
  </si>
  <si>
    <t>IQR</t>
  </si>
  <si>
    <t>LI</t>
  </si>
  <si>
    <t>LS</t>
  </si>
  <si>
    <t>Outlier</t>
  </si>
  <si>
    <t>Não tem</t>
  </si>
  <si>
    <t>d) - Valores Ordenados</t>
  </si>
  <si>
    <t>“All Drawings from the Sheet”</t>
  </si>
  <si>
    <t>d) - Drawings</t>
  </si>
</sst>
</file>

<file path=xl/styles.xml><?xml version="1.0" encoding="utf-8"?>
<styleSheet xmlns="http://schemas.openxmlformats.org/spreadsheetml/2006/main">
  <numFmts count="2">
    <numFmt numFmtId="0" formatCode="General"/>
    <numFmt numFmtId="59" formatCode="#,##0.0"/>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16"/>
      <name val="Helvetica Neue"/>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3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horizontal="center" vertical="center" wrapText="1"/>
    </xf>
    <xf numFmtId="49" fontId="4" fillId="5" borderId="2" applyNumberFormat="1" applyFont="1" applyFill="1" applyBorder="1" applyAlignment="1" applyProtection="0">
      <alignment horizontal="center" vertical="center" wrapText="1"/>
    </xf>
    <xf numFmtId="0" fontId="0" borderId="3" applyNumberFormat="1" applyFont="1" applyFill="0" applyBorder="1" applyAlignment="1" applyProtection="0">
      <alignment horizontal="center" vertical="center" wrapText="1"/>
    </xf>
    <xf numFmtId="49" fontId="4" fillId="5" borderId="4" applyNumberFormat="1" applyFont="1" applyFill="1" applyBorder="1" applyAlignment="1" applyProtection="0">
      <alignment horizontal="center" vertical="center" wrapText="1"/>
    </xf>
    <xf numFmtId="0" fontId="0" borderId="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59" fontId="0" borderId="6"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horizontal="center" vertical="center" wrapText="1"/>
    </xf>
    <xf numFmtId="0" fontId="0" borderId="7" applyNumberFormat="1" applyFont="1" applyFill="0" applyBorder="1" applyAlignment="1" applyProtection="0">
      <alignment horizontal="center" vertical="center" wrapText="1"/>
    </xf>
    <xf numFmtId="1" fontId="0" borderId="7" applyNumberFormat="1" applyFont="1" applyFill="0" applyBorder="1" applyAlignment="1" applyProtection="0">
      <alignment horizontal="center" vertical="center" wrapText="1"/>
    </xf>
    <xf numFmtId="9" fontId="0" borderId="7" applyNumberFormat="1" applyFont="1" applyFill="0" applyBorder="1" applyAlignment="1" applyProtection="0">
      <alignment horizontal="center" vertical="center" wrapText="1"/>
    </xf>
    <xf numFmtId="0" fontId="0" borderId="6" applyNumberFormat="1" applyFont="1" applyFill="0" applyBorder="1" applyAlignment="1" applyProtection="0">
      <alignment horizontal="center" vertical="center" wrapText="1"/>
    </xf>
    <xf numFmtId="3" fontId="0" borderId="6" applyNumberFormat="1" applyFont="1" applyFill="0" applyBorder="1" applyAlignment="1" applyProtection="0">
      <alignment horizontal="center" vertical="center" wrapText="1"/>
    </xf>
    <xf numFmtId="9" fontId="0" borderId="6" applyNumberFormat="1" applyFont="1" applyFill="0" applyBorder="1" applyAlignment="1" applyProtection="0">
      <alignment horizontal="center" vertical="center" wrapText="1"/>
    </xf>
    <xf numFmtId="1" fontId="0" borderId="6"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59" fontId="0" fillId="6" borderId="6" applyNumberFormat="1" applyFont="1" applyFill="1" applyBorder="1" applyAlignment="1" applyProtection="0">
      <alignment horizontal="center" vertical="center" wrapText="1"/>
    </xf>
    <xf numFmtId="59" fontId="0" fillId="7" borderId="6" applyNumberFormat="1" applyFont="1" applyFill="1" applyBorder="1" applyAlignment="1" applyProtection="0">
      <alignment horizontal="center" vertical="center" wrapText="1"/>
    </xf>
    <xf numFmtId="59" fontId="0" fillId="8" borderId="6" applyNumberFormat="1" applyFont="1" applyFill="1" applyBorder="1" applyAlignment="1" applyProtection="0">
      <alignment horizontal="center" vertical="center" wrapText="1"/>
    </xf>
    <xf numFmtId="59" fontId="0" fillId="9" borderId="6" applyNumberFormat="1" applyFont="1" applyFill="1" applyBorder="1" applyAlignment="1" applyProtection="0">
      <alignment horizontal="center" vertical="center" wrapText="1"/>
    </xf>
    <xf numFmtId="0" fontId="0" applyNumberFormat="1" applyFont="1" applyFill="0" applyBorder="0" applyAlignment="1" applyProtection="0">
      <alignment vertical="top" wrapText="1"/>
    </xf>
    <xf numFmtId="1" fontId="0" fillId="6" borderId="7" applyNumberFormat="1" applyFont="1" applyFill="1" applyBorder="1" applyAlignment="1" applyProtection="0">
      <alignment horizontal="center" vertical="center" wrapText="1"/>
    </xf>
    <xf numFmtId="1" fontId="0" fillId="7" borderId="7" applyNumberFormat="1" applyFont="1" applyFill="1" applyBorder="1" applyAlignment="1" applyProtection="0">
      <alignment horizontal="center" vertical="center" wrapText="1"/>
    </xf>
    <xf numFmtId="1" fontId="0" fillId="8" borderId="7" applyNumberFormat="1" applyFont="1" applyFill="1" applyBorder="1" applyAlignment="1" applyProtection="0">
      <alignment horizontal="center" vertical="center" wrapText="1"/>
    </xf>
    <xf numFmtId="0" fontId="0" applyNumberFormat="1" applyFont="1" applyFill="0" applyBorder="0" applyAlignment="1" applyProtection="0">
      <alignment vertical="top" wrapText="1"/>
    </xf>
    <xf numFmtId="49" fontId="0" borderId="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fefffe"/>
      <rgbColor rgb="ffb8b8b8"/>
      <rgbColor rgb="fff8ba00"/>
      <rgbColor rgb="ff16e6cf"/>
      <rgbColor rgb="ff60d836"/>
      <rgbColor rgb="ffffd931"/>
      <rgbColor rgb="fffe634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Histograma de quantidade de valores</a:t>
            </a:r>
          </a:p>
        </c:rich>
      </c:tx>
      <c:layout>
        <c:manualLayout>
          <c:xMode val="edge"/>
          <c:yMode val="edge"/>
          <c:x val="0.263603"/>
          <c:y val="0"/>
          <c:w val="0.472793"/>
          <c:h val="0.0718919"/>
        </c:manualLayout>
      </c:layout>
      <c:overlay val="1"/>
      <c:spPr>
        <a:noFill/>
        <a:effectLst/>
      </c:spPr>
    </c:title>
    <c:autoTitleDeleted val="1"/>
    <c:plotArea>
      <c:layout>
        <c:manualLayout>
          <c:layoutTarget val="inner"/>
          <c:xMode val="edge"/>
          <c:yMode val="edge"/>
          <c:x val="0.114728"/>
          <c:y val="0.0718919"/>
          <c:w val="0.880272"/>
          <c:h val="0.821792"/>
        </c:manualLayout>
      </c:layout>
      <c:barChart>
        <c:barDir val="col"/>
        <c:grouping val="stacked"/>
        <c:varyColors val="0"/>
        <c:ser>
          <c:idx val="0"/>
          <c:order val="0"/>
          <c:tx>
            <c:v>Untitled 1</c:v>
          </c:tx>
          <c:spPr>
            <a:solidFill>
              <a:srgbClr val="F8BA00"/>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'b) - Exercício Avaliativo - 13_'!$B$3:$B$8</c:f>
              <c:strCache>
                <c:ptCount val="6"/>
                <c:pt idx="0">
                  <c:v>72,9 to 73,8</c:v>
                </c:pt>
                <c:pt idx="1">
                  <c:v>73,8 to 74,7</c:v>
                </c:pt>
                <c:pt idx="2">
                  <c:v>74,7 to 75,7</c:v>
                </c:pt>
                <c:pt idx="3">
                  <c:v>75,7 to 76,6</c:v>
                </c:pt>
                <c:pt idx="4">
                  <c:v>76,6 to 77,5</c:v>
                </c:pt>
                <c:pt idx="5">
                  <c:v>77,5 to 78,4</c:v>
                </c:pt>
              </c:strCache>
            </c:strRef>
          </c:cat>
          <c:val>
            <c:numRef>
              <c:f>'b) - Exercício Avaliativo - 13_'!$B$3:$B$8</c:f>
              <c:numCache>
                <c:ptCount val="0"/>
              </c:numCache>
            </c:numRef>
          </c:val>
        </c:ser>
        <c:ser>
          <c:idx val="1"/>
          <c:order val="1"/>
          <c:tx>
            <c:v>Untitled 2</c:v>
          </c:tx>
          <c:spPr>
            <a:solidFill>
              <a:schemeClr val="accent4">
                <a:hueOff val="-858837"/>
                <a:lumOff val="-9791"/>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'b) - Exercício Avaliativo - 13_'!$B$3:$B$8</c:f>
              <c:strCache>
                <c:ptCount val="6"/>
                <c:pt idx="0">
                  <c:v>72,9 to 73,8</c:v>
                </c:pt>
                <c:pt idx="1">
                  <c:v>73,8 to 74,7</c:v>
                </c:pt>
                <c:pt idx="2">
                  <c:v>74,7 to 75,7</c:v>
                </c:pt>
                <c:pt idx="3">
                  <c:v>75,7 to 76,6</c:v>
                </c:pt>
                <c:pt idx="4">
                  <c:v>76,6 to 77,5</c:v>
                </c:pt>
                <c:pt idx="5">
                  <c:v>77,5 to 78,4</c:v>
                </c:pt>
              </c:strCache>
            </c:strRef>
          </c:cat>
          <c:val>
            <c:numRef>
              <c:f>'b) - Exercício Avaliativo - 13_'!$C$3:$C$8</c:f>
              <c:numCache>
                <c:ptCount val="6"/>
                <c:pt idx="0">
                  <c:v>7.000000</c:v>
                </c:pt>
                <c:pt idx="1">
                  <c:v>10.000000</c:v>
                </c:pt>
                <c:pt idx="2">
                  <c:v>13.000000</c:v>
                </c:pt>
                <c:pt idx="3">
                  <c:v>5.000000</c:v>
                </c:pt>
                <c:pt idx="4">
                  <c:v>4.000000</c:v>
                </c:pt>
                <c:pt idx="5">
                  <c:v>1.000000</c:v>
                </c:pt>
              </c:numCache>
            </c:numRef>
          </c:val>
        </c:ser>
        <c:gapWidth val="1"/>
        <c:overlap val="100"/>
        <c:axId val="2094734552"/>
        <c:axId val="2094734553"/>
      </c:bar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Intervalos</a:t>
                </a:r>
              </a:p>
            </c:rich>
          </c:tx>
          <c:layout/>
          <c:overlay val="1"/>
        </c:title>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Frequencia</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3.5"/>
        <c:minorUnit val="1.75"/>
      </c:valAx>
      <c:spPr>
        <a:noFill/>
        <a:ln w="12700" cap="flat">
          <a:noFill/>
          <a:miter lim="400000"/>
        </a:ln>
        <a:effectLst/>
      </c:spPr>
    </c:plotArea>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775716</xdr:colOff>
      <xdr:row>0</xdr:row>
      <xdr:rowOff>1053075</xdr:rowOff>
    </xdr:from>
    <xdr:to>
      <xdr:col>8</xdr:col>
      <xdr:colOff>1206500</xdr:colOff>
      <xdr:row>17</xdr:row>
      <xdr:rowOff>157545</xdr:rowOff>
    </xdr:to>
    <xdr:graphicFrame>
      <xdr:nvGraphicFramePr>
        <xdr:cNvPr id="2" name="2D Stacked Column Chart"/>
        <xdr:cNvGraphicFramePr/>
      </xdr:nvGraphicFramePr>
      <xdr:xfrm>
        <a:off x="8002015" y="1053075"/>
        <a:ext cx="5409185" cy="448419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21</xdr:row>
      <xdr:rowOff>124567</xdr:rowOff>
    </xdr:from>
    <xdr:to>
      <xdr:col>8</xdr:col>
      <xdr:colOff>745761</xdr:colOff>
      <xdr:row>47</xdr:row>
      <xdr:rowOff>68940</xdr:rowOff>
    </xdr:to>
    <xdr:pic>
      <xdr:nvPicPr>
        <xdr:cNvPr id="4" name="unknown.png" descr="unknown.png"/>
        <xdr:cNvPicPr>
          <a:picLocks noChangeAspect="1"/>
        </xdr:cNvPicPr>
      </xdr:nvPicPr>
      <xdr:blipFill>
        <a:blip r:embed="rId1">
          <a:extLst/>
        </a:blip>
        <a:stretch>
          <a:fillRect/>
        </a:stretch>
      </xdr:blipFill>
      <xdr:spPr>
        <a:xfrm>
          <a:off x="-1" y="3591667"/>
          <a:ext cx="6841763" cy="4236974"/>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2.xml"/></Relationships>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11</v>
      </c>
      <c r="D11" t="s" s="5">
        <v>12</v>
      </c>
    </row>
    <row r="12">
      <c r="B12" s="4"/>
      <c r="C12" t="s" s="4">
        <v>13</v>
      </c>
      <c r="D12" t="s" s="5">
        <v>14</v>
      </c>
    </row>
    <row r="13">
      <c r="B13" t="s" s="3">
        <v>21</v>
      </c>
      <c r="C13" s="3"/>
      <c r="D13" s="3"/>
    </row>
    <row r="14">
      <c r="B14" s="4"/>
      <c r="C14" t="s" s="4">
        <v>22</v>
      </c>
      <c r="D14" t="s" s="5">
        <v>23</v>
      </c>
    </row>
    <row r="15">
      <c r="B15" t="s" s="3">
        <v>30</v>
      </c>
      <c r="C15" s="3"/>
      <c r="D15" s="3"/>
    </row>
    <row r="16">
      <c r="B16" s="4"/>
      <c r="C16" t="s" s="4">
        <v>11</v>
      </c>
      <c r="D16" t="s" s="5">
        <v>31</v>
      </c>
    </row>
    <row r="17">
      <c r="B17" s="4"/>
      <c r="C17" t="s" s="4">
        <v>5</v>
      </c>
      <c r="D17" t="s" s="5">
        <v>32</v>
      </c>
    </row>
    <row r="18">
      <c r="B18" t="s" s="3">
        <v>37</v>
      </c>
      <c r="C18" s="3"/>
      <c r="D18" s="3"/>
    </row>
    <row r="19">
      <c r="B19" s="4"/>
      <c r="C19" t="s" s="4">
        <v>5</v>
      </c>
      <c r="D19" t="s" s="5">
        <v>38</v>
      </c>
    </row>
    <row r="20">
      <c r="B20" s="4"/>
      <c r="C20" t="s" s="4">
        <v>11</v>
      </c>
      <c r="D20" t="s" s="5">
        <v>50</v>
      </c>
    </row>
    <row r="21">
      <c r="B21" s="4"/>
      <c r="C21" t="s" s="4">
        <v>51</v>
      </c>
      <c r="D21" t="s" s="5">
        <v>52</v>
      </c>
    </row>
  </sheetData>
  <mergeCells count="1">
    <mergeCell ref="B3:D3"/>
  </mergeCells>
  <hyperlinks>
    <hyperlink ref="D10" location="'a) - Exercício Avaliativo - 13_'!R2C1" tooltip="" display="a) - Exercício Avaliativo - 13_"/>
    <hyperlink ref="D11" location="'a) - Valores Ordenados'!R2C1" tooltip="" display="a) - Valores Ordenados"/>
    <hyperlink ref="D12" location="'a) - Tabela de Frequência'!R2C1" tooltip="" display="a) - Tabela de Frequência"/>
    <hyperlink ref="D14" location="'b) - Exercício Avaliativo - 13_'!R3C2" tooltip="" display="b) - Exercício Avaliativo - 13_"/>
    <hyperlink ref="D16" location="'c) - Valores Ordenados'!R2C1" tooltip="" display="c) - Valores Ordenados"/>
    <hyperlink ref="D17" location="'c) - Exercício Avaliativo - 13_'!R2C1" tooltip="" display="c) - Exercício Avaliativo - 13_"/>
    <hyperlink ref="D19" location="'d) - Exercício Avaliativo - 13_'!R2C1" tooltip="" display="d) - Exercício Avaliativo - 13_"/>
    <hyperlink ref="D20" location="'d) - Valores Ordenados'!R2C1" tooltip="" display="d) - Valores Ordenados"/>
    <hyperlink ref="D21" location="'d) - Drawings'!R1C1" tooltip="" display="d) - Drawings"/>
  </hyperlinks>
</worksheet>
</file>

<file path=xl/worksheets/sheet10.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6384" width="10" customWidth="1"/>
  </cols>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2:B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9.2031" style="6" customWidth="1"/>
    <col min="2" max="2" width="37.1016" style="6" customWidth="1"/>
    <col min="3" max="16384" width="16.3516" style="6" customWidth="1"/>
  </cols>
  <sheetData>
    <row r="1" ht="27.65" customHeight="1">
      <c r="A1" t="s" s="7">
        <v>5</v>
      </c>
      <c r="B1" s="7"/>
    </row>
    <row r="2" ht="20.25" customHeight="1">
      <c r="A2" s="8"/>
      <c r="B2" s="8"/>
    </row>
    <row r="3" ht="20.25" customHeight="1">
      <c r="A3" t="s" s="9">
        <v>7</v>
      </c>
      <c r="B3" s="10">
        <f>'a) - Valores Ordenados'!A2</f>
        <v>72.90000000000001</v>
      </c>
    </row>
    <row r="4" ht="20.05" customHeight="1">
      <c r="A4" t="s" s="11">
        <v>8</v>
      </c>
      <c r="B4" s="12">
        <f>'a) - Valores Ordenados'!A41</f>
        <v>77.5</v>
      </c>
    </row>
    <row r="5" ht="20.05" customHeight="1">
      <c r="A5" t="s" s="11">
        <v>9</v>
      </c>
      <c r="B5" s="12">
        <v>5</v>
      </c>
    </row>
    <row r="6" ht="20.05" customHeight="1">
      <c r="A6" t="s" s="11">
        <v>10</v>
      </c>
      <c r="B6" s="12">
        <f>(B4-B3)/B5</f>
        <v>0.92</v>
      </c>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A41"/>
  <sheetViews>
    <sheetView workbookViewId="0" showGridLines="0" defaultGridColor="1"/>
  </sheetViews>
  <sheetFormatPr defaultColWidth="16.3333" defaultRowHeight="19.9" customHeight="1" outlineLevelRow="0" outlineLevelCol="0"/>
  <cols>
    <col min="1" max="1" width="23.7891" style="13" customWidth="1"/>
    <col min="2" max="16384" width="16.3516" style="13" customWidth="1"/>
  </cols>
  <sheetData>
    <row r="1" ht="27.65" customHeight="1">
      <c r="A1" t="s" s="7">
        <v>11</v>
      </c>
    </row>
    <row r="2" ht="20.05" customHeight="1">
      <c r="A2" s="14">
        <v>72.90000000000001</v>
      </c>
    </row>
    <row r="3" ht="20.05" customHeight="1">
      <c r="A3" s="14">
        <v>73.2</v>
      </c>
    </row>
    <row r="4" ht="20.05" customHeight="1">
      <c r="A4" s="14">
        <v>73.3</v>
      </c>
    </row>
    <row r="5" ht="20.05" customHeight="1">
      <c r="A5" s="14">
        <v>73.40000000000001</v>
      </c>
    </row>
    <row r="6" ht="20.05" customHeight="1">
      <c r="A6" s="14">
        <v>73.40000000000001</v>
      </c>
    </row>
    <row r="7" ht="20.05" customHeight="1">
      <c r="A7" s="14">
        <v>73.5</v>
      </c>
    </row>
    <row r="8" ht="20.05" customHeight="1">
      <c r="A8" s="14">
        <v>73.59999999999999</v>
      </c>
    </row>
    <row r="9" ht="20.05" customHeight="1">
      <c r="A9" s="14">
        <v>74</v>
      </c>
    </row>
    <row r="10" ht="20.05" customHeight="1">
      <c r="A10" s="14">
        <v>74.09999999999999</v>
      </c>
    </row>
    <row r="11" ht="20.05" customHeight="1">
      <c r="A11" s="14">
        <v>74.2</v>
      </c>
    </row>
    <row r="12" ht="20.05" customHeight="1">
      <c r="A12" s="14">
        <v>74.3</v>
      </c>
    </row>
    <row r="13" ht="20.05" customHeight="1">
      <c r="A13" s="14">
        <v>74.3</v>
      </c>
    </row>
    <row r="14" ht="20.05" customHeight="1">
      <c r="A14" s="14">
        <v>74.40000000000001</v>
      </c>
    </row>
    <row r="15" ht="20.05" customHeight="1">
      <c r="A15" s="14">
        <v>74.40000000000001</v>
      </c>
    </row>
    <row r="16" ht="20.05" customHeight="1">
      <c r="A16" s="14">
        <v>74.5</v>
      </c>
    </row>
    <row r="17" ht="20.05" customHeight="1">
      <c r="A17" s="14">
        <v>74.59999999999999</v>
      </c>
    </row>
    <row r="18" ht="20.05" customHeight="1">
      <c r="A18" s="14">
        <v>74.59999999999999</v>
      </c>
    </row>
    <row r="19" ht="20.05" customHeight="1">
      <c r="A19" s="14">
        <v>74.7</v>
      </c>
    </row>
    <row r="20" ht="20.05" customHeight="1">
      <c r="A20" s="14">
        <v>74.7</v>
      </c>
    </row>
    <row r="21" ht="20.05" customHeight="1">
      <c r="A21" s="14">
        <v>74.7</v>
      </c>
    </row>
    <row r="22" ht="20.05" customHeight="1">
      <c r="A22" s="14">
        <v>74.7</v>
      </c>
    </row>
    <row r="23" ht="20.05" customHeight="1">
      <c r="A23" s="14">
        <v>74.7</v>
      </c>
    </row>
    <row r="24" ht="20.05" customHeight="1">
      <c r="A24" s="14">
        <v>74.8</v>
      </c>
    </row>
    <row r="25" ht="20.05" customHeight="1">
      <c r="A25" s="14">
        <v>74.8</v>
      </c>
    </row>
    <row r="26" ht="20.05" customHeight="1">
      <c r="A26" s="14">
        <v>74.90000000000001</v>
      </c>
    </row>
    <row r="27" ht="20.05" customHeight="1">
      <c r="A27" s="14">
        <v>75</v>
      </c>
    </row>
    <row r="28" ht="20.05" customHeight="1">
      <c r="A28" s="14">
        <v>75</v>
      </c>
    </row>
    <row r="29" ht="20.05" customHeight="1">
      <c r="A29" s="14">
        <v>75.09999999999999</v>
      </c>
    </row>
    <row r="30" ht="20.05" customHeight="1">
      <c r="A30" s="14">
        <v>75.09999999999999</v>
      </c>
    </row>
    <row r="31" ht="20.05" customHeight="1">
      <c r="A31" s="14">
        <v>75.59999999999999</v>
      </c>
    </row>
    <row r="32" ht="20.05" customHeight="1">
      <c r="A32" s="14">
        <v>75.8</v>
      </c>
    </row>
    <row r="33" ht="20.05" customHeight="1">
      <c r="A33" s="14">
        <v>75.90000000000001</v>
      </c>
    </row>
    <row r="34" ht="20.05" customHeight="1">
      <c r="A34" s="14">
        <v>76</v>
      </c>
    </row>
    <row r="35" ht="20.05" customHeight="1">
      <c r="A35" s="14">
        <v>76</v>
      </c>
    </row>
    <row r="36" ht="20.05" customHeight="1">
      <c r="A36" s="14">
        <v>76.5</v>
      </c>
    </row>
    <row r="37" ht="20.05" customHeight="1">
      <c r="A37" s="14">
        <v>76.8</v>
      </c>
    </row>
    <row r="38" ht="20.05" customHeight="1">
      <c r="A38" s="14">
        <v>77</v>
      </c>
    </row>
    <row r="39" ht="20.05" customHeight="1">
      <c r="A39" s="14">
        <v>77.09999999999999</v>
      </c>
    </row>
    <row r="40" ht="20.05" customHeight="1">
      <c r="A40" s="14">
        <v>77.3</v>
      </c>
    </row>
    <row r="41" ht="20.05" customHeight="1">
      <c r="A41" s="14">
        <v>77.5</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F8"/>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2" width="16.3516" style="15" customWidth="1"/>
    <col min="3" max="3" width="18.5547" style="15" customWidth="1"/>
    <col min="4" max="5" width="22.5703" style="15" customWidth="1"/>
    <col min="6" max="6" width="29.4766" style="15" customWidth="1"/>
    <col min="7" max="16384" width="16.3516" style="15" customWidth="1"/>
  </cols>
  <sheetData>
    <row r="1" ht="27.65" customHeight="1">
      <c r="A1" t="s" s="7">
        <v>13</v>
      </c>
      <c r="B1" s="7"/>
      <c r="C1" s="7"/>
      <c r="D1" s="7"/>
      <c r="E1" s="7"/>
      <c r="F1" s="7"/>
    </row>
    <row r="2" ht="20.25" customHeight="1">
      <c r="A2" t="s" s="16">
        <v>15</v>
      </c>
      <c r="B2" t="s" s="16">
        <v>16</v>
      </c>
      <c r="C2" t="s" s="16">
        <v>17</v>
      </c>
      <c r="D2" t="s" s="16">
        <v>18</v>
      </c>
      <c r="E2" t="s" s="16">
        <v>19</v>
      </c>
      <c r="F2" t="s" s="16">
        <v>20</v>
      </c>
    </row>
    <row r="3" ht="20.25" customHeight="1">
      <c r="A3" s="17">
        <f>'a) - Exercício Avaliativo - 13_'!B3</f>
        <v>72.90000000000001</v>
      </c>
      <c r="B3" s="17">
        <f>A3+'a) - Exercício Avaliativo - 13_'!B6</f>
        <v>73.81999999999999</v>
      </c>
      <c r="C3" s="18">
        <f>COUNTIF('a) - Valores Ordenados'!A2:A41,"&lt;"&amp;B3)</f>
        <v>7</v>
      </c>
      <c r="D3" s="19">
        <f>(C3/SUM($C$3:$C$8))</f>
        <v>0.175</v>
      </c>
      <c r="E3" s="18">
        <f>COUNTIF('a) - Valores Ordenados'!$A$2:$A$41,"&lt;"&amp;B3)</f>
        <v>7</v>
      </c>
      <c r="F3" s="19">
        <f>(E3/SUM($C$3:$C$8))</f>
        <v>0.175</v>
      </c>
    </row>
    <row r="4" ht="20.05" customHeight="1">
      <c r="A4" s="20">
        <f>B3</f>
        <v>73.81999999999999</v>
      </c>
      <c r="B4" s="20">
        <f>A4+'a) - Exercício Avaliativo - 13_'!B6</f>
        <v>74.73999999999999</v>
      </c>
      <c r="C4" s="21">
        <f>_xlfn.COUNTIFS('a) - Valores Ordenados'!A2:A41,"&gt;="&amp;A4,'a) - Valores Ordenados'!A2:A41,"&lt;"&amp;B4)</f>
        <v>10</v>
      </c>
      <c r="D4" s="22">
        <f>(C4/SUM($C$3:$C$8))</f>
        <v>0.25</v>
      </c>
      <c r="E4" s="23">
        <f>COUNTIF('a) - Valores Ordenados'!$A$2:$A$41,"&lt;"&amp;B4)</f>
        <v>17</v>
      </c>
      <c r="F4" s="22">
        <f>(E4/SUM($C$3:$C$8))</f>
        <v>0.425</v>
      </c>
    </row>
    <row r="5" ht="20.05" customHeight="1">
      <c r="A5" s="20">
        <f>B4</f>
        <v>74.73999999999999</v>
      </c>
      <c r="B5" s="20">
        <f>A5+'a) - Exercício Avaliativo - 13_'!B6</f>
        <v>75.66</v>
      </c>
      <c r="C5" s="21">
        <f>_xlfn.COUNTIFS('a) - Valores Ordenados'!A3:A41,"&gt;="&amp;A5,'a) - Valores Ordenados'!A3:A41,"&lt;"&amp;B5)</f>
        <v>13</v>
      </c>
      <c r="D5" s="22">
        <f>(C5/SUM($C$3:$C$8))</f>
        <v>0.325</v>
      </c>
      <c r="E5" s="23">
        <f>COUNTIF('a) - Valores Ordenados'!$A$2:$A$41,"&lt;"&amp;B5)</f>
        <v>30</v>
      </c>
      <c r="F5" s="22">
        <f>(E5/SUM($C$3:$C$8))</f>
        <v>0.75</v>
      </c>
    </row>
    <row r="6" ht="20.05" customHeight="1">
      <c r="A6" s="20">
        <f>B5</f>
        <v>75.66</v>
      </c>
      <c r="B6" s="20">
        <f>A6+'a) - Exercício Avaliativo - 13_'!B6</f>
        <v>76.58</v>
      </c>
      <c r="C6" s="21">
        <f>_xlfn.COUNTIFS('a) - Valores Ordenados'!A4:A41,"&gt;="&amp;A6,'a) - Valores Ordenados'!A4:A41,"&lt;"&amp;B6)</f>
        <v>5</v>
      </c>
      <c r="D6" s="22">
        <f>(C6/SUM($C$3:$C$8))</f>
        <v>0.125</v>
      </c>
      <c r="E6" s="23">
        <f>COUNTIF('a) - Valores Ordenados'!$A$2:$A$41,"&lt;"&amp;B6)</f>
        <v>35</v>
      </c>
      <c r="F6" s="22">
        <f>(E6/SUM($C$3:$C$8))</f>
        <v>0.875</v>
      </c>
    </row>
    <row r="7" ht="20.05" customHeight="1">
      <c r="A7" s="20">
        <f>B6</f>
        <v>76.58</v>
      </c>
      <c r="B7" s="20">
        <f>A7+'a) - Exercício Avaliativo - 13_'!B6</f>
        <v>77.5</v>
      </c>
      <c r="C7" s="21">
        <f>_xlfn.COUNTIFS('a) - Valores Ordenados'!A5:A41,"&gt;="&amp;A7,'a) - Valores Ordenados'!A5:A41,"&lt;"&amp;B7)</f>
        <v>4</v>
      </c>
      <c r="D7" s="22">
        <f>(C7/SUM($C$3:$C$8))</f>
        <v>0.1</v>
      </c>
      <c r="E7" s="23">
        <f>COUNTIF('a) - Valores Ordenados'!$A$2:$A$41,"&lt;"&amp;B7)</f>
        <v>39</v>
      </c>
      <c r="F7" s="22">
        <f>(E7/SUM($C$3:$C$8))</f>
        <v>0.975</v>
      </c>
    </row>
    <row r="8" ht="20.05" customHeight="1">
      <c r="A8" s="20">
        <f>B7</f>
        <v>77.5</v>
      </c>
      <c r="B8" s="20">
        <f>A8+'a) - Exercício Avaliativo - 13_'!B6</f>
        <v>78.42</v>
      </c>
      <c r="C8" s="21">
        <f>_xlfn.COUNTIFS('a) - Valores Ordenados'!A6:A41,"&gt;="&amp;A8,'a) - Valores Ordenados'!A6:A41,"&lt;"&amp;B8)</f>
        <v>1</v>
      </c>
      <c r="D8" s="22">
        <f>(C8/SUM($C$3:$C$8))</f>
        <v>0.025</v>
      </c>
      <c r="E8" s="23">
        <f>COUNTIF('a) - Valores Ordenados'!$A$2:$A$41,"&lt;"&amp;B8)</f>
        <v>40</v>
      </c>
      <c r="F8" s="22">
        <f>(E8/SUM($C$3:$C$8))</f>
        <v>1</v>
      </c>
    </row>
  </sheetData>
  <mergeCells count="1">
    <mergeCell ref="A1:F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B3:C8"/>
  <sheetViews>
    <sheetView workbookViewId="0" showGridLines="0" defaultGridColor="1"/>
  </sheetViews>
  <sheetFormatPr defaultColWidth="16.3333" defaultRowHeight="19.9" customHeight="1" outlineLevelRow="0" outlineLevelCol="0"/>
  <cols>
    <col min="1" max="1" width="28.3125" style="24" customWidth="1"/>
    <col min="2" max="2" width="24.2109" style="24" customWidth="1"/>
    <col min="3" max="3" width="25.9375" style="24" customWidth="1"/>
    <col min="4" max="16384" width="16.3516" style="24" customWidth="1"/>
  </cols>
  <sheetData>
    <row r="1" ht="96.55" customHeight="1"/>
    <row r="2" ht="27.65" customHeight="1">
      <c r="B2" t="s" s="7">
        <v>22</v>
      </c>
      <c r="C2" s="7"/>
    </row>
    <row r="3" ht="20.05" customHeight="1">
      <c r="B3" t="s" s="25">
        <v>24</v>
      </c>
      <c r="C3" s="23">
        <v>7</v>
      </c>
    </row>
    <row r="4" ht="20.05" customHeight="1">
      <c r="B4" t="s" s="25">
        <v>25</v>
      </c>
      <c r="C4" s="21">
        <v>10</v>
      </c>
    </row>
    <row r="5" ht="20.05" customHeight="1">
      <c r="B5" t="s" s="25">
        <v>26</v>
      </c>
      <c r="C5" s="21">
        <v>13</v>
      </c>
    </row>
    <row r="6" ht="20.05" customHeight="1">
      <c r="B6" t="s" s="25">
        <v>27</v>
      </c>
      <c r="C6" s="21">
        <v>5</v>
      </c>
    </row>
    <row r="7" ht="20.05" customHeight="1">
      <c r="B7" t="s" s="25">
        <v>28</v>
      </c>
      <c r="C7" s="21">
        <v>4</v>
      </c>
    </row>
    <row r="8" ht="20.05" customHeight="1">
      <c r="B8" t="s" s="25">
        <v>29</v>
      </c>
      <c r="C8" s="21">
        <v>1</v>
      </c>
    </row>
  </sheetData>
  <mergeCells count="1">
    <mergeCell ref="B2:C2"/>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2:A41"/>
  <sheetViews>
    <sheetView workbookViewId="0" showGridLines="0" defaultGridColor="1"/>
  </sheetViews>
  <sheetFormatPr defaultColWidth="16.3333" defaultRowHeight="19.9" customHeight="1" outlineLevelRow="0" outlineLevelCol="0"/>
  <cols>
    <col min="1" max="1" width="23.7891" style="26" customWidth="1"/>
    <col min="2" max="16384" width="16.3516" style="26" customWidth="1"/>
  </cols>
  <sheetData>
    <row r="1" ht="27.65" customHeight="1">
      <c r="A1" t="s" s="7">
        <v>11</v>
      </c>
    </row>
    <row r="2" ht="20.05" customHeight="1">
      <c r="A2" s="27">
        <v>72.90000000000001</v>
      </c>
    </row>
    <row r="3" ht="20.05" customHeight="1">
      <c r="A3" s="27">
        <v>73.2</v>
      </c>
    </row>
    <row r="4" ht="20.05" customHeight="1">
      <c r="A4" s="27">
        <v>73.3</v>
      </c>
    </row>
    <row r="5" ht="20.05" customHeight="1">
      <c r="A5" s="27">
        <v>73.40000000000001</v>
      </c>
    </row>
    <row r="6" ht="20.05" customHeight="1">
      <c r="A6" s="27">
        <v>73.40000000000001</v>
      </c>
    </row>
    <row r="7" ht="20.05" customHeight="1">
      <c r="A7" s="27">
        <v>73.5</v>
      </c>
    </row>
    <row r="8" ht="20.05" customHeight="1">
      <c r="A8" s="27">
        <v>73.59999999999999</v>
      </c>
    </row>
    <row r="9" ht="20.05" customHeight="1">
      <c r="A9" s="27">
        <v>74</v>
      </c>
    </row>
    <row r="10" ht="20.05" customHeight="1">
      <c r="A10" s="27">
        <v>74.09999999999999</v>
      </c>
    </row>
    <row r="11" ht="20.05" customHeight="1">
      <c r="A11" s="27">
        <v>74.2</v>
      </c>
    </row>
    <row r="12" ht="20.05" customHeight="1">
      <c r="A12" s="28">
        <v>74.3</v>
      </c>
    </row>
    <row r="13" ht="20.05" customHeight="1">
      <c r="A13" s="28">
        <v>74.3</v>
      </c>
    </row>
    <row r="14" ht="20.05" customHeight="1">
      <c r="A14" s="28">
        <v>74.40000000000001</v>
      </c>
    </row>
    <row r="15" ht="20.05" customHeight="1">
      <c r="A15" s="28">
        <v>74.40000000000001</v>
      </c>
    </row>
    <row r="16" ht="20.05" customHeight="1">
      <c r="A16" s="28">
        <v>74.5</v>
      </c>
    </row>
    <row r="17" ht="20.05" customHeight="1">
      <c r="A17" s="28">
        <v>74.59999999999999</v>
      </c>
    </row>
    <row r="18" ht="20.05" customHeight="1">
      <c r="A18" s="28">
        <v>74.59999999999999</v>
      </c>
    </row>
    <row r="19" ht="20.05" customHeight="1">
      <c r="A19" s="28">
        <v>74.7</v>
      </c>
    </row>
    <row r="20" ht="20.05" customHeight="1">
      <c r="A20" s="28">
        <v>74.7</v>
      </c>
    </row>
    <row r="21" ht="20.05" customHeight="1">
      <c r="A21" s="28">
        <v>74.7</v>
      </c>
    </row>
    <row r="22" ht="20.05" customHeight="1">
      <c r="A22" s="29">
        <v>74.7</v>
      </c>
    </row>
    <row r="23" ht="20.05" customHeight="1">
      <c r="A23" s="29">
        <v>74.7</v>
      </c>
    </row>
    <row r="24" ht="20.05" customHeight="1">
      <c r="A24" s="29">
        <v>74.8</v>
      </c>
    </row>
    <row r="25" ht="20.05" customHeight="1">
      <c r="A25" s="29">
        <v>74.8</v>
      </c>
    </row>
    <row r="26" ht="20.05" customHeight="1">
      <c r="A26" s="29">
        <v>74.90000000000001</v>
      </c>
    </row>
    <row r="27" ht="20.05" customHeight="1">
      <c r="A27" s="29">
        <v>75</v>
      </c>
    </row>
    <row r="28" ht="20.05" customHeight="1">
      <c r="A28" s="29">
        <v>75</v>
      </c>
    </row>
    <row r="29" ht="20.05" customHeight="1">
      <c r="A29" s="29">
        <v>75.09999999999999</v>
      </c>
    </row>
    <row r="30" ht="20.05" customHeight="1">
      <c r="A30" s="29">
        <v>75.09999999999999</v>
      </c>
    </row>
    <row r="31" ht="20.05" customHeight="1">
      <c r="A31" s="30">
        <v>75.59999999999999</v>
      </c>
    </row>
    <row r="32" ht="20.05" customHeight="1">
      <c r="A32" s="30">
        <v>75.8</v>
      </c>
    </row>
    <row r="33" ht="20.05" customHeight="1">
      <c r="A33" s="30">
        <v>75.90000000000001</v>
      </c>
    </row>
    <row r="34" ht="20.05" customHeight="1">
      <c r="A34" s="30">
        <v>76</v>
      </c>
    </row>
    <row r="35" ht="20.05" customHeight="1">
      <c r="A35" s="30">
        <v>76</v>
      </c>
    </row>
    <row r="36" ht="20.05" customHeight="1">
      <c r="A36" s="30">
        <v>76.5</v>
      </c>
    </row>
    <row r="37" ht="20.05" customHeight="1">
      <c r="A37" s="30">
        <v>76.8</v>
      </c>
    </row>
    <row r="38" ht="20.05" customHeight="1">
      <c r="A38" s="30">
        <v>77</v>
      </c>
    </row>
    <row r="39" ht="20.05" customHeight="1">
      <c r="A39" s="30">
        <v>77.09999999999999</v>
      </c>
    </row>
    <row r="40" ht="20.05" customHeight="1">
      <c r="A40" s="30">
        <v>77.3</v>
      </c>
    </row>
    <row r="41" ht="20.05" customHeight="1">
      <c r="A41" s="30">
        <v>77.5</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2:D3"/>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4" width="20.1172" style="31" customWidth="1"/>
    <col min="5" max="16384" width="16.3516" style="31" customWidth="1"/>
  </cols>
  <sheetData>
    <row r="1" ht="27.65" customHeight="1">
      <c r="A1" t="s" s="7">
        <v>5</v>
      </c>
      <c r="B1" s="7"/>
      <c r="C1" s="7"/>
      <c r="D1" s="7"/>
    </row>
    <row r="2" ht="20.25" customHeight="1">
      <c r="A2" t="s" s="16">
        <v>33</v>
      </c>
      <c r="B2" t="s" s="16">
        <v>34</v>
      </c>
      <c r="C2" t="s" s="16">
        <v>35</v>
      </c>
      <c r="D2" t="s" s="16">
        <v>36</v>
      </c>
    </row>
    <row r="3" ht="20.25" customHeight="1">
      <c r="A3" s="17">
        <f>('c) - Valores Ordenados'!A21+'c) - Valores Ordenados'!A22)/2</f>
        <v>74.7</v>
      </c>
      <c r="B3" s="32">
        <f>1*(COUNT('c) - Valores Ordenados'!$A$2:$A$41)-1)/4</f>
        <v>9.75</v>
      </c>
      <c r="C3" s="33">
        <f>2*(COUNT('c) - Valores Ordenados'!$A$2:$A$41)-1)/4</f>
        <v>19.5</v>
      </c>
      <c r="D3" s="34">
        <f>3*(COUNT('c) - Valores Ordenados'!$A$2:$A$41)-1)/4</f>
        <v>29.25</v>
      </c>
    </row>
  </sheetData>
  <mergeCells count="1">
    <mergeCell ref="A1:D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2:B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 width="32.6172" style="35" customWidth="1"/>
    <col min="3" max="16384" width="16.3516" style="35" customWidth="1"/>
  </cols>
  <sheetData>
    <row r="1" ht="27.65" customHeight="1">
      <c r="A1" t="s" s="7">
        <v>5</v>
      </c>
      <c r="B1" s="7"/>
    </row>
    <row r="2" ht="20.25" customHeight="1">
      <c r="A2" t="s" s="16">
        <v>39</v>
      </c>
      <c r="B2" s="8"/>
    </row>
    <row r="3" ht="20.25" customHeight="1">
      <c r="A3" t="s" s="9">
        <v>40</v>
      </c>
      <c r="B3" s="10">
        <f>QUARTILE('d) - Valores Ordenados'!$A$2:$A$41,1)</f>
        <v>74.27500000000001</v>
      </c>
    </row>
    <row r="4" ht="20.05" customHeight="1">
      <c r="A4" t="s" s="11">
        <v>41</v>
      </c>
      <c r="B4" s="12">
        <f>QUARTILE('d) - Valores Ordenados'!$A$2:$A$41,3)</f>
        <v>75.65000000000001</v>
      </c>
    </row>
    <row r="5" ht="20.05" customHeight="1">
      <c r="A5" t="s" s="11">
        <v>42</v>
      </c>
      <c r="B5" s="12">
        <f>MAX('d) - Valores Ordenados'!A2:A41)</f>
        <v>77.5</v>
      </c>
    </row>
    <row r="6" ht="20.05" customHeight="1">
      <c r="A6" t="s" s="11">
        <v>43</v>
      </c>
      <c r="B6" s="12">
        <f>MIN('d) - Valores Ordenados'!A2:A41)</f>
        <v>72.90000000000001</v>
      </c>
    </row>
    <row r="7" ht="20.05" customHeight="1">
      <c r="A7" t="s" s="11">
        <v>44</v>
      </c>
      <c r="B7" s="12">
        <f>MEDIAN('d) - Valores Ordenados'!A2:A41)</f>
        <v>74.7</v>
      </c>
    </row>
    <row r="8" ht="20.05" customHeight="1">
      <c r="A8" t="s" s="11">
        <v>45</v>
      </c>
      <c r="B8" s="12">
        <f>B4-B3</f>
        <v>1.375</v>
      </c>
    </row>
    <row r="9" ht="20.05" customHeight="1">
      <c r="A9" t="s" s="11">
        <v>46</v>
      </c>
      <c r="B9" s="12">
        <f>B3-(1.5*B8)</f>
        <v>72.21250000000001</v>
      </c>
    </row>
    <row r="10" ht="20.05" customHeight="1">
      <c r="A10" t="s" s="11">
        <v>47</v>
      </c>
      <c r="B10" s="12">
        <f>B4+(1.5*B8)</f>
        <v>77.71250000000001</v>
      </c>
    </row>
    <row r="11" ht="20.05" customHeight="1">
      <c r="A11" t="s" s="11">
        <v>48</v>
      </c>
      <c r="B11" t="s" s="36">
        <v>49</v>
      </c>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2:A41"/>
  <sheetViews>
    <sheetView workbookViewId="0" showGridLines="0" defaultGridColor="1"/>
  </sheetViews>
  <sheetFormatPr defaultColWidth="16.3333" defaultRowHeight="19.9" customHeight="1" outlineLevelRow="0" outlineLevelCol="0"/>
  <cols>
    <col min="1" max="1" width="23.7891" style="37" customWidth="1"/>
    <col min="2" max="16384" width="16.3516" style="37" customWidth="1"/>
  </cols>
  <sheetData>
    <row r="1" ht="27.65" customHeight="1">
      <c r="A1" t="s" s="7">
        <v>11</v>
      </c>
    </row>
    <row r="2" ht="20.05" customHeight="1">
      <c r="A2" s="14">
        <v>72.90000000000001</v>
      </c>
    </row>
    <row r="3" ht="20.05" customHeight="1">
      <c r="A3" s="14">
        <v>73.2</v>
      </c>
    </row>
    <row r="4" ht="20.05" customHeight="1">
      <c r="A4" s="14">
        <v>73.3</v>
      </c>
    </row>
    <row r="5" ht="20.05" customHeight="1">
      <c r="A5" s="14">
        <v>73.40000000000001</v>
      </c>
    </row>
    <row r="6" ht="20.05" customHeight="1">
      <c r="A6" s="14">
        <v>73.40000000000001</v>
      </c>
    </row>
    <row r="7" ht="20.05" customHeight="1">
      <c r="A7" s="14">
        <v>73.5</v>
      </c>
    </row>
    <row r="8" ht="20.05" customHeight="1">
      <c r="A8" s="14">
        <v>73.59999999999999</v>
      </c>
    </row>
    <row r="9" ht="20.05" customHeight="1">
      <c r="A9" s="14">
        <v>74</v>
      </c>
    </row>
    <row r="10" ht="20.05" customHeight="1">
      <c r="A10" s="14">
        <v>74.09999999999999</v>
      </c>
    </row>
    <row r="11" ht="20.05" customHeight="1">
      <c r="A11" s="14">
        <v>74.2</v>
      </c>
    </row>
    <row r="12" ht="20.05" customHeight="1">
      <c r="A12" s="14">
        <v>74.3</v>
      </c>
    </row>
    <row r="13" ht="20.05" customHeight="1">
      <c r="A13" s="14">
        <v>74.3</v>
      </c>
    </row>
    <row r="14" ht="20.05" customHeight="1">
      <c r="A14" s="14">
        <v>74.40000000000001</v>
      </c>
    </row>
    <row r="15" ht="20.05" customHeight="1">
      <c r="A15" s="14">
        <v>74.40000000000001</v>
      </c>
    </row>
    <row r="16" ht="20.05" customHeight="1">
      <c r="A16" s="14">
        <v>74.5</v>
      </c>
    </row>
    <row r="17" ht="20.05" customHeight="1">
      <c r="A17" s="14">
        <v>74.59999999999999</v>
      </c>
    </row>
    <row r="18" ht="20.05" customHeight="1">
      <c r="A18" s="14">
        <v>74.59999999999999</v>
      </c>
    </row>
    <row r="19" ht="20.05" customHeight="1">
      <c r="A19" s="14">
        <v>74.7</v>
      </c>
    </row>
    <row r="20" ht="20.05" customHeight="1">
      <c r="A20" s="14">
        <v>74.7</v>
      </c>
    </row>
    <row r="21" ht="20.05" customHeight="1">
      <c r="A21" s="14">
        <v>74.7</v>
      </c>
    </row>
    <row r="22" ht="20.05" customHeight="1">
      <c r="A22" s="14">
        <v>74.7</v>
      </c>
    </row>
    <row r="23" ht="20.05" customHeight="1">
      <c r="A23" s="14">
        <v>74.7</v>
      </c>
    </row>
    <row r="24" ht="20.05" customHeight="1">
      <c r="A24" s="14">
        <v>74.8</v>
      </c>
    </row>
    <row r="25" ht="20.05" customHeight="1">
      <c r="A25" s="14">
        <v>74.8</v>
      </c>
    </row>
    <row r="26" ht="20.05" customHeight="1">
      <c r="A26" s="14">
        <v>74.90000000000001</v>
      </c>
    </row>
    <row r="27" ht="20.05" customHeight="1">
      <c r="A27" s="14">
        <v>75</v>
      </c>
    </row>
    <row r="28" ht="20.05" customHeight="1">
      <c r="A28" s="14">
        <v>75</v>
      </c>
    </row>
    <row r="29" ht="20.05" customHeight="1">
      <c r="A29" s="14">
        <v>75.09999999999999</v>
      </c>
    </row>
    <row r="30" ht="20.05" customHeight="1">
      <c r="A30" s="14">
        <v>75.09999999999999</v>
      </c>
    </row>
    <row r="31" ht="20.05" customHeight="1">
      <c r="A31" s="14">
        <v>75.59999999999999</v>
      </c>
    </row>
    <row r="32" ht="20.05" customHeight="1">
      <c r="A32" s="14">
        <v>75.8</v>
      </c>
    </row>
    <row r="33" ht="20.05" customHeight="1">
      <c r="A33" s="14">
        <v>75.90000000000001</v>
      </c>
    </row>
    <row r="34" ht="20.05" customHeight="1">
      <c r="A34" s="14">
        <v>76</v>
      </c>
    </row>
    <row r="35" ht="20.05" customHeight="1">
      <c r="A35" s="14">
        <v>76</v>
      </c>
    </row>
    <row r="36" ht="20.05" customHeight="1">
      <c r="A36" s="14">
        <v>76.5</v>
      </c>
    </row>
    <row r="37" ht="20.05" customHeight="1">
      <c r="A37" s="14">
        <v>76.8</v>
      </c>
    </row>
    <row r="38" ht="20.05" customHeight="1">
      <c r="A38" s="14">
        <v>77</v>
      </c>
    </row>
    <row r="39" ht="20.05" customHeight="1">
      <c r="A39" s="14">
        <v>77.09999999999999</v>
      </c>
    </row>
    <row r="40" ht="20.05" customHeight="1">
      <c r="A40" s="14">
        <v>77.3</v>
      </c>
    </row>
    <row r="41" ht="20.05" customHeight="1">
      <c r="A41" s="14">
        <v>77.5</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