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NEIRO2019" sheetId="1" r:id="rId3"/>
    <sheet state="visible" name="FERVEREIRO2019" sheetId="2" r:id="rId4"/>
    <sheet state="visible" name="MARÇO2019" sheetId="3" r:id="rId5"/>
    <sheet state="visible" name="ABRIL2019" sheetId="4" r:id="rId6"/>
    <sheet state="visible" name="MAIO2019" sheetId="5" r:id="rId7"/>
    <sheet state="visible" name="JUNHO2019" sheetId="6" r:id="rId8"/>
    <sheet state="visible" name="JULHO2019" sheetId="7" r:id="rId9"/>
    <sheet state="visible" name="AGOSTO2019" sheetId="8" r:id="rId10"/>
    <sheet state="visible" name="SETEMBRO2019" sheetId="9" r:id="rId11"/>
    <sheet state="visible" name="OUTUBRO2019" sheetId="10" r:id="rId12"/>
    <sheet state="visible" name="NOVEMBRO2019" sheetId="11" r:id="rId13"/>
    <sheet state="visible" name="DEZEMBRO2019" sheetId="12" r:id="rId14"/>
    <sheet state="visible" name="BDIMPORTADO" sheetId="13" r:id="rId15"/>
  </sheets>
  <definedNames/>
  <calcPr/>
</workbook>
</file>

<file path=xl/sharedStrings.xml><?xml version="1.0" encoding="utf-8"?>
<sst xmlns="http://schemas.openxmlformats.org/spreadsheetml/2006/main" count="1521" uniqueCount="13">
  <si>
    <t>CALENDÁRIO DE ATENDIMENTOS - PROFISSIONAL: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</si>
  <si>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</si>
  <si>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</si>
  <si>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</si>
  <si>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</si>
  <si>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</si>
  <si>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</si>
  <si>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</si>
  <si>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HORA</t>
  </si>
  <si>
    <t>NOME</t>
  </si>
  <si>
    <t>CPF</t>
  </si>
  <si>
    <t>STATUS</t>
  </si>
  <si>
    <t>ATENDIMENTO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</si>
</sst>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&quot;:&quot;mm"/>
    <numFmt numFmtId="165" formatCode="000&quot;.&quot;000&quot;.&quot;000\-00\ "/>
    <numFmt numFmtId="166" formatCode="M/d/yyyy"/>
  </numFmts>
  <fonts count="13">
    <font>
      <sz val="10.0"/>
      <color rgb="FF000000"/>
      <name val="Arial"/>
    </font>
    <font>
      <name val="Arial"/>
    </font>
    <font>
      <b/>
      <sz val="24.0"/>
      <name val="Times New Roman"/>
    </font>
    <font>
      <b/>
      <sz val="10.0"/>
      <name val="Times New Roman"/>
    </font>
    <font/>
    <font>
      <b/>
      <sz val="12.0"/>
      <color rgb="FFFF0000"/>
      <name val="Times New Roman"/>
    </font>
    <font>
      <b/>
      <sz val="12.0"/>
      <name val="Times New Roman"/>
    </font>
    <font>
      <sz val="12.0"/>
      <name val="Times New Roman"/>
    </font>
    <font>
      <sz val="12.0"/>
      <color rgb="FF000000"/>
      <name val="Times New Roman"/>
    </font>
    <font>
      <sz val="10.0"/>
      <color rgb="FF000000"/>
      <name val="Times New Roman"/>
    </font>
    <font>
      <sz val="11.0"/>
      <color rgb="FF000000"/>
      <name val="Inconsolata"/>
    </font>
    <font>
      <sz val="10.0"/>
      <color rgb="FFFF0000"/>
      <name val="Times New Roman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6E3BC"/>
        <bgColor rgb="FFD6E3BC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1">
    <border/>
    <border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</border>
    <border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/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/>
      <bottom style="thin">
        <color rgb="FF000000"/>
      </bottom>
    </border>
    <border>
      <left style="medium">
        <color rgb="FF000000"/>
      </left>
      <top/>
      <bottom style="thick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1" fillId="0" fontId="1" numFmtId="0" xfId="0" applyBorder="1" applyFont="1"/>
    <xf borderId="1" fillId="0" fontId="1" numFmtId="164" xfId="0" applyBorder="1" applyFont="1" applyNumberFormat="1"/>
    <xf borderId="2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4" numFmtId="0" xfId="0" applyBorder="1" applyFont="1"/>
    <xf borderId="3" fillId="0" fontId="4" numFmtId="0" xfId="0" applyBorder="1" applyFont="1"/>
    <xf borderId="6" fillId="0" fontId="3" numFmtId="16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0" fillId="0" fontId="3" numFmtId="0" xfId="0" applyAlignment="1" applyBorder="1" applyFont="1">
      <alignment horizontal="center" vertical="center"/>
    </xf>
    <xf borderId="11" fillId="2" fontId="5" numFmtId="0" xfId="0" applyAlignment="1" applyBorder="1" applyFill="1" applyFont="1">
      <alignment horizontal="center" shrinkToFit="0" vertical="center" wrapText="1"/>
    </xf>
    <xf borderId="12" fillId="3" fontId="6" numFmtId="0" xfId="0" applyAlignment="1" applyBorder="1" applyFill="1" applyFont="1">
      <alignment horizontal="center" readingOrder="0"/>
    </xf>
    <xf borderId="13" fillId="0" fontId="4" numFmtId="0" xfId="0" applyBorder="1" applyFont="1"/>
    <xf borderId="14" fillId="0" fontId="4" numFmtId="0" xfId="0" applyBorder="1" applyFont="1"/>
    <xf borderId="12" fillId="4" fontId="6" numFmtId="0" xfId="0" applyAlignment="1" applyBorder="1" applyFill="1" applyFont="1">
      <alignment horizontal="center" readingOrder="0"/>
    </xf>
    <xf borderId="15" fillId="2" fontId="5" numFmtId="0" xfId="0" applyAlignment="1" applyBorder="1" applyFont="1">
      <alignment horizontal="center" readingOrder="0" shrinkToFit="0" vertical="center" wrapText="1"/>
    </xf>
    <xf borderId="16" fillId="2" fontId="5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readingOrder="0"/>
    </xf>
    <xf borderId="17" fillId="3" fontId="8" numFmtId="0" xfId="0" applyAlignment="1" applyBorder="1" applyFont="1">
      <alignment horizontal="center" readingOrder="0" shrinkToFit="0" vertical="center" wrapText="1"/>
    </xf>
    <xf borderId="18" fillId="3" fontId="8" numFmtId="0" xfId="0" applyAlignment="1" applyBorder="1" applyFont="1">
      <alignment horizontal="center" readingOrder="0" shrinkToFit="0" vertical="center" wrapText="1"/>
    </xf>
    <xf borderId="17" fillId="3" fontId="7" numFmtId="164" xfId="0" applyAlignment="1" applyBorder="1" applyFont="1" applyNumberFormat="1">
      <alignment horizontal="center" readingOrder="0"/>
    </xf>
    <xf borderId="17" fillId="4" fontId="7" numFmtId="164" xfId="0" applyAlignment="1" applyBorder="1" applyFont="1" applyNumberFormat="1">
      <alignment horizontal="center" readingOrder="0"/>
    </xf>
    <xf borderId="17" fillId="4" fontId="7" numFmtId="0" xfId="0" applyAlignment="1" applyBorder="1" applyFont="1">
      <alignment horizontal="center" readingOrder="0"/>
    </xf>
    <xf borderId="17" fillId="2" fontId="8" numFmtId="0" xfId="0" applyAlignment="1" applyBorder="1" applyFont="1">
      <alignment horizontal="center" readingOrder="0" shrinkToFit="0" vertical="center" wrapText="1"/>
    </xf>
    <xf borderId="18" fillId="2" fontId="8" numFmtId="0" xfId="0" applyAlignment="1" applyBorder="1" applyFont="1">
      <alignment horizontal="center" readingOrder="0" shrinkToFit="0" vertical="center" wrapText="1"/>
    </xf>
    <xf borderId="19" fillId="2" fontId="8" numFmtId="0" xfId="0" applyAlignment="1" applyBorder="1" applyFont="1">
      <alignment horizontal="center" readingOrder="0" shrinkToFit="0" vertical="center" wrapText="1"/>
    </xf>
    <xf borderId="20" fillId="2" fontId="8" numFmtId="0" xfId="0" applyAlignment="1" applyBorder="1" applyFont="1">
      <alignment horizontal="center" readingOrder="0" shrinkToFit="0" vertical="center" wrapText="1"/>
    </xf>
    <xf borderId="17" fillId="2" fontId="5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21" fillId="3" fontId="7" numFmtId="0" xfId="0" applyAlignment="1" applyBorder="1" applyFont="1">
      <alignment horizontal="center" readingOrder="0"/>
    </xf>
    <xf borderId="21" fillId="3" fontId="9" numFmtId="0" xfId="0" applyAlignment="1" applyBorder="1" applyFont="1">
      <alignment horizontal="center" readingOrder="0" shrinkToFit="0" vertical="center" wrapText="1"/>
    </xf>
    <xf borderId="22" fillId="3" fontId="9" numFmtId="165" xfId="0" applyAlignment="1" applyBorder="1" applyFont="1" applyNumberFormat="1">
      <alignment horizontal="center" readingOrder="0" shrinkToFit="0" vertical="center" wrapText="1"/>
    </xf>
    <xf borderId="23" fillId="3" fontId="9" numFmtId="0" xfId="0" applyAlignment="1" applyBorder="1" applyFont="1">
      <alignment horizontal="center" readingOrder="0" shrinkToFit="0" vertical="center" wrapText="1"/>
    </xf>
    <xf borderId="21" fillId="3" fontId="7" numFmtId="164" xfId="0" applyAlignment="1" applyBorder="1" applyFont="1" applyNumberFormat="1">
      <alignment horizontal="center" readingOrder="0"/>
    </xf>
    <xf borderId="21" fillId="0" fontId="7" numFmtId="164" xfId="0" applyAlignment="1" applyBorder="1" applyFont="1" applyNumberFormat="1">
      <alignment horizontal="center" readingOrder="0"/>
    </xf>
    <xf borderId="24" fillId="3" fontId="10" numFmtId="0" xfId="0" applyBorder="1" applyFont="1"/>
    <xf borderId="21" fillId="0" fontId="9" numFmtId="0" xfId="0" applyAlignment="1" applyBorder="1" applyFont="1">
      <alignment horizontal="center" readingOrder="0" shrinkToFit="0" vertical="center" wrapText="1"/>
    </xf>
    <xf borderId="21" fillId="0" fontId="7" numFmtId="0" xfId="0" applyAlignment="1" applyBorder="1" applyFont="1">
      <alignment horizontal="center" readingOrder="0"/>
    </xf>
    <xf borderId="22" fillId="5" fontId="9" numFmtId="165" xfId="0" applyAlignment="1" applyBorder="1" applyFill="1" applyFont="1" applyNumberFormat="1">
      <alignment horizontal="center" readingOrder="0" shrinkToFit="0" vertical="center" wrapText="1"/>
    </xf>
    <xf borderId="23" fillId="6" fontId="9" numFmtId="0" xfId="0" applyAlignment="1" applyBorder="1" applyFill="1" applyFont="1">
      <alignment horizontal="center" readingOrder="0" shrinkToFit="0" vertical="center" wrapText="1"/>
    </xf>
    <xf borderId="23" fillId="7" fontId="9" numFmtId="0" xfId="0" applyAlignment="1" applyBorder="1" applyFill="1" applyFont="1">
      <alignment horizontal="center" readingOrder="0" shrinkToFit="0" vertical="center" wrapText="1"/>
    </xf>
    <xf borderId="17" fillId="2" fontId="11" numFmtId="0" xfId="0" applyAlignment="1" applyBorder="1" applyFont="1">
      <alignment horizontal="center" shrinkToFit="0" vertical="center" wrapText="1"/>
    </xf>
    <xf borderId="25" fillId="3" fontId="7" numFmtId="0" xfId="0" applyAlignment="1" applyBorder="1" applyFont="1">
      <alignment horizontal="center" readingOrder="0"/>
    </xf>
    <xf borderId="25" fillId="3" fontId="9" numFmtId="0" xfId="0" applyAlignment="1" applyBorder="1" applyFont="1">
      <alignment horizontal="center" readingOrder="0" shrinkToFit="0" vertical="center" wrapText="1"/>
    </xf>
    <xf borderId="26" fillId="3" fontId="9" numFmtId="165" xfId="0" applyAlignment="1" applyBorder="1" applyFont="1" applyNumberFormat="1">
      <alignment horizontal="center" readingOrder="0" shrinkToFit="0" vertical="center" wrapText="1"/>
    </xf>
    <xf borderId="0" fillId="8" fontId="10" numFmtId="0" xfId="0" applyFill="1" applyFont="1"/>
    <xf borderId="27" fillId="3" fontId="9" numFmtId="0" xfId="0" applyAlignment="1" applyBorder="1" applyFont="1">
      <alignment horizontal="center" readingOrder="0" shrinkToFit="0" vertical="center" wrapText="1"/>
    </xf>
    <xf borderId="25" fillId="3" fontId="7" numFmtId="164" xfId="0" applyAlignment="1" applyBorder="1" applyFont="1" applyNumberFormat="1">
      <alignment horizontal="center" readingOrder="0"/>
    </xf>
    <xf borderId="25" fillId="0" fontId="7" numFmtId="0" xfId="0" applyAlignment="1" applyBorder="1" applyFont="1">
      <alignment horizontal="center" readingOrder="0"/>
    </xf>
    <xf borderId="25" fillId="0" fontId="7" numFmtId="164" xfId="0" applyAlignment="1" applyBorder="1" applyFont="1" applyNumberFormat="1">
      <alignment horizontal="center" readingOrder="0"/>
    </xf>
    <xf borderId="25" fillId="0" fontId="9" numFmtId="0" xfId="0" applyAlignment="1" applyBorder="1" applyFont="1">
      <alignment horizontal="center" readingOrder="0" shrinkToFit="0" vertical="center" wrapText="1"/>
    </xf>
    <xf borderId="26" fillId="5" fontId="9" numFmtId="165" xfId="0" applyAlignment="1" applyBorder="1" applyFont="1" applyNumberFormat="1">
      <alignment horizontal="center" readingOrder="0" shrinkToFit="0" vertical="center" wrapText="1"/>
    </xf>
    <xf borderId="25" fillId="6" fontId="9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readingOrder="0" shrinkToFit="0" vertical="center" wrapText="1"/>
    </xf>
    <xf borderId="28" fillId="3" fontId="4" numFmtId="0" xfId="0" applyBorder="1" applyFont="1"/>
    <xf borderId="29" fillId="3" fontId="9" numFmtId="165" xfId="0" applyAlignment="1" applyBorder="1" applyFont="1" applyNumberFormat="1">
      <alignment horizontal="center" shrinkToFit="0" vertical="center" wrapText="1"/>
    </xf>
    <xf borderId="25" fillId="3" fontId="9" numFmtId="0" xfId="0" applyAlignment="1" applyBorder="1" applyFont="1">
      <alignment horizontal="center" shrinkToFit="0" vertical="center" wrapText="1"/>
    </xf>
    <xf borderId="28" fillId="3" fontId="4" numFmtId="0" xfId="0" applyAlignment="1" applyBorder="1" applyFont="1">
      <alignment readingOrder="0"/>
    </xf>
    <xf borderId="29" fillId="3" fontId="9" numFmtId="165" xfId="0" applyAlignment="1" applyBorder="1" applyFont="1" applyNumberFormat="1">
      <alignment horizontal="center" readingOrder="0" shrinkToFit="0" vertical="center" wrapText="1"/>
    </xf>
    <xf borderId="28" fillId="0" fontId="4" numFmtId="0" xfId="0" applyBorder="1" applyFont="1"/>
    <xf borderId="28" fillId="0" fontId="4" numFmtId="0" xfId="0" applyAlignment="1" applyBorder="1" applyFont="1">
      <alignment readingOrder="0"/>
    </xf>
    <xf borderId="29" fillId="5" fontId="9" numFmtId="165" xfId="0" applyAlignment="1" applyBorder="1" applyFont="1" applyNumberFormat="1">
      <alignment horizontal="center" shrinkToFit="0" vertical="center" wrapText="1"/>
    </xf>
    <xf borderId="25" fillId="6" fontId="9" numFmtId="0" xfId="0" applyAlignment="1" applyBorder="1" applyFont="1">
      <alignment horizontal="center" shrinkToFit="0" vertical="center" wrapText="1"/>
    </xf>
    <xf borderId="27" fillId="3" fontId="9" numFmtId="0" xfId="0" applyAlignment="1" applyBorder="1" applyFont="1">
      <alignment horizontal="center" shrinkToFit="0" vertical="center" wrapText="1"/>
    </xf>
    <xf borderId="29" fillId="5" fontId="9" numFmtId="165" xfId="0" applyAlignment="1" applyBorder="1" applyFont="1" applyNumberFormat="1">
      <alignment horizontal="center" readingOrder="0" shrinkToFit="0" vertical="center" wrapText="1"/>
    </xf>
    <xf borderId="25" fillId="0" fontId="9" numFmtId="0" xfId="0" applyAlignment="1" applyBorder="1" applyFont="1">
      <alignment horizontal="center" shrinkToFit="0" vertical="center" wrapText="1"/>
    </xf>
    <xf borderId="27" fillId="7" fontId="9" numFmtId="0" xfId="0" applyAlignment="1" applyBorder="1" applyFont="1">
      <alignment horizontal="center" shrinkToFit="0" vertical="center" wrapText="1"/>
    </xf>
    <xf borderId="23" fillId="3" fontId="9" numFmtId="0" xfId="0" applyAlignment="1" applyBorder="1" applyFont="1">
      <alignment horizontal="center" shrinkToFit="0" vertical="center" wrapText="1"/>
    </xf>
    <xf borderId="26" fillId="3" fontId="9" numFmtId="165" xfId="0" applyAlignment="1" applyBorder="1" applyFont="1" applyNumberFormat="1">
      <alignment horizontal="center" shrinkToFit="0" vertical="center" wrapText="1"/>
    </xf>
    <xf borderId="23" fillId="0" fontId="9" numFmtId="0" xfId="0" applyAlignment="1" applyBorder="1" applyFont="1">
      <alignment horizontal="center" shrinkToFit="0" vertical="center" wrapText="1"/>
    </xf>
    <xf borderId="26" fillId="5" fontId="9" numFmtId="165" xfId="0" applyAlignment="1" applyBorder="1" applyFont="1" applyNumberFormat="1">
      <alignment horizontal="center" shrinkToFit="0" vertical="center" wrapText="1"/>
    </xf>
    <xf borderId="27" fillId="6" fontId="9" numFmtId="0" xfId="0" applyAlignment="1" applyBorder="1" applyFont="1">
      <alignment horizontal="center" shrinkToFit="0" vertical="center" wrapText="1"/>
    </xf>
    <xf borderId="23" fillId="6" fontId="9" numFmtId="0" xfId="0" applyAlignment="1" applyBorder="1" applyFont="1">
      <alignment horizontal="center" shrinkToFit="0" vertical="center" wrapText="1"/>
    </xf>
    <xf borderId="18" fillId="0" fontId="4" numFmtId="0" xfId="0" applyBorder="1" applyFont="1"/>
    <xf borderId="30" fillId="3" fontId="7" numFmtId="0" xfId="0" applyAlignment="1" applyBorder="1" applyFont="1">
      <alignment horizontal="center" readingOrder="0"/>
    </xf>
    <xf borderId="30" fillId="3" fontId="9" numFmtId="0" xfId="0" applyAlignment="1" applyBorder="1" applyFont="1">
      <alignment horizontal="center" readingOrder="0" shrinkToFit="0" vertical="center" wrapText="1"/>
    </xf>
    <xf borderId="31" fillId="3" fontId="9" numFmtId="165" xfId="0" applyAlignment="1" applyBorder="1" applyFont="1" applyNumberFormat="1">
      <alignment horizontal="center" readingOrder="0" shrinkToFit="0" vertical="center" wrapText="1"/>
    </xf>
    <xf borderId="32" fillId="3" fontId="9" numFmtId="0" xfId="0" applyAlignment="1" applyBorder="1" applyFont="1">
      <alignment horizontal="center" readingOrder="0" shrinkToFit="0" vertical="center" wrapText="1"/>
    </xf>
    <xf borderId="30" fillId="3" fontId="7" numFmtId="164" xfId="0" applyAlignment="1" applyBorder="1" applyFont="1" applyNumberFormat="1">
      <alignment horizontal="center" readingOrder="0"/>
    </xf>
    <xf borderId="30" fillId="0" fontId="7" numFmtId="164" xfId="0" applyAlignment="1" applyBorder="1" applyFont="1" applyNumberFormat="1">
      <alignment horizontal="center" readingOrder="0"/>
    </xf>
    <xf borderId="30" fillId="0" fontId="9" numFmtId="0" xfId="0" applyAlignment="1" applyBorder="1" applyFont="1">
      <alignment horizontal="center" readingOrder="0" shrinkToFit="0" vertical="center" wrapText="1"/>
    </xf>
    <xf borderId="31" fillId="5" fontId="9" numFmtId="165" xfId="0" applyAlignment="1" applyBorder="1" applyFont="1" applyNumberFormat="1">
      <alignment horizontal="center" readingOrder="0" shrinkToFit="0" vertical="center" wrapText="1"/>
    </xf>
    <xf borderId="30" fillId="0" fontId="7" numFmtId="0" xfId="0" applyAlignment="1" applyBorder="1" applyFont="1">
      <alignment horizontal="center" readingOrder="0"/>
    </xf>
    <xf borderId="30" fillId="6" fontId="9" numFmtId="0" xfId="0" applyAlignment="1" applyBorder="1" applyFont="1">
      <alignment horizontal="center" readingOrder="0" shrinkToFit="0" vertical="center" wrapText="1"/>
    </xf>
    <xf borderId="32" fillId="7" fontId="9" numFmtId="0" xfId="0" applyAlignment="1" applyBorder="1" applyFont="1">
      <alignment horizontal="center" readingOrder="0" shrinkToFit="0" vertical="center" wrapText="1"/>
    </xf>
    <xf borderId="11" fillId="2" fontId="5" numFmtId="0" xfId="0" applyAlignment="1" applyBorder="1" applyFont="1">
      <alignment horizontal="center" readingOrder="0" shrinkToFit="0" vertical="center" wrapText="1"/>
    </xf>
    <xf borderId="18" fillId="4" fontId="7" numFmtId="0" xfId="0" applyAlignment="1" applyBorder="1" applyFont="1">
      <alignment horizontal="center" readingOrder="0"/>
    </xf>
    <xf borderId="23" fillId="0" fontId="9" numFmtId="0" xfId="0" applyAlignment="1" applyBorder="1" applyFont="1">
      <alignment horizontal="center" readingOrder="0" shrinkToFit="0" vertical="center" wrapText="1"/>
    </xf>
    <xf borderId="33" fillId="2" fontId="5" numFmtId="0" xfId="0" applyAlignment="1" applyBorder="1" applyFont="1">
      <alignment horizontal="center" readingOrder="0" shrinkToFit="0" wrapText="1"/>
    </xf>
    <xf borderId="13" fillId="4" fontId="6" numFmtId="0" xfId="0" applyAlignment="1" applyBorder="1" applyFont="1">
      <alignment horizontal="center" readingOrder="0" vertical="bottom"/>
    </xf>
    <xf borderId="17" fillId="2" fontId="1" numFmtId="0" xfId="0" applyBorder="1" applyFont="1"/>
    <xf borderId="34" fillId="4" fontId="7" numFmtId="0" xfId="0" applyAlignment="1" applyBorder="1" applyFont="1">
      <alignment horizontal="center" vertical="bottom"/>
    </xf>
    <xf borderId="34" fillId="2" fontId="8" numFmtId="0" xfId="0" applyAlignment="1" applyBorder="1" applyFont="1">
      <alignment horizontal="center" shrinkToFit="0" wrapText="1"/>
    </xf>
    <xf borderId="35" fillId="2" fontId="8" numFmtId="0" xfId="0" applyAlignment="1" applyBorder="1" applyFont="1">
      <alignment horizontal="center" shrinkToFit="0" wrapText="1"/>
    </xf>
    <xf borderId="23" fillId="0" fontId="7" numFmtId="0" xfId="0" applyAlignment="1" applyBorder="1" applyFont="1">
      <alignment horizontal="center" readingOrder="0"/>
    </xf>
    <xf borderId="23" fillId="0" fontId="7" numFmtId="164" xfId="0" applyAlignment="1" applyBorder="1" applyFont="1" applyNumberFormat="1">
      <alignment horizontal="center" readingOrder="0"/>
    </xf>
    <xf borderId="0" fillId="8" fontId="10" numFmtId="164" xfId="0" applyFont="1" applyNumberFormat="1"/>
    <xf borderId="0" fillId="0" fontId="0" numFmtId="0" xfId="0" applyAlignment="1" applyFont="1">
      <alignment horizontal="center"/>
    </xf>
    <xf borderId="0" fillId="0" fontId="12" numFmtId="0" xfId="0" applyAlignment="1" applyFont="1">
      <alignment horizontal="center"/>
    </xf>
    <xf borderId="35" fillId="4" fontId="8" numFmtId="0" xfId="0" applyAlignment="1" applyBorder="1" applyFont="1">
      <alignment horizontal="center" readingOrder="0" shrinkToFit="0" wrapText="1"/>
    </xf>
    <xf borderId="34" fillId="4" fontId="7" numFmtId="164" xfId="0" applyAlignment="1" applyBorder="1" applyFont="1" applyNumberFormat="1">
      <alignment horizontal="center" vertical="bottom"/>
    </xf>
    <xf borderId="36" fillId="0" fontId="7" numFmtId="0" xfId="0" applyAlignment="1" applyBorder="1" applyFont="1">
      <alignment horizontal="center" readingOrder="0"/>
    </xf>
    <xf borderId="36" fillId="0" fontId="9" numFmtId="0" xfId="0" applyAlignment="1" applyBorder="1" applyFont="1">
      <alignment horizontal="center" readingOrder="0" shrinkToFit="0" vertical="center" wrapText="1"/>
    </xf>
    <xf borderId="37" fillId="5" fontId="9" numFmtId="165" xfId="0" applyAlignment="1" applyBorder="1" applyFont="1" applyNumberFormat="1">
      <alignment horizontal="center" readingOrder="0" shrinkToFit="0" vertical="center" wrapText="1"/>
    </xf>
    <xf borderId="36" fillId="6" fontId="9" numFmtId="0" xfId="0" applyAlignment="1" applyBorder="1" applyFont="1">
      <alignment horizontal="center" readingOrder="0" shrinkToFit="0" vertical="center" wrapText="1"/>
    </xf>
    <xf borderId="38" fillId="7" fontId="9" numFmtId="0" xfId="0" applyAlignment="1" applyBorder="1" applyFont="1">
      <alignment horizontal="center" readingOrder="0" shrinkToFit="0" vertical="center" wrapText="1"/>
    </xf>
    <xf borderId="36" fillId="0" fontId="7" numFmtId="164" xfId="0" applyAlignment="1" applyBorder="1" applyFont="1" applyNumberFormat="1">
      <alignment horizontal="center" readingOrder="0"/>
    </xf>
    <xf borderId="0" fillId="0" fontId="0" numFmtId="0" xfId="0" applyFont="1"/>
    <xf borderId="0" fillId="8" fontId="7" numFmtId="0" xfId="0" applyAlignment="1" applyFont="1">
      <alignment horizontal="center" readingOrder="0"/>
    </xf>
    <xf borderId="0" fillId="8" fontId="9" numFmtId="0" xfId="0" applyAlignment="1" applyFont="1">
      <alignment horizontal="center" readingOrder="0" shrinkToFit="0" vertical="center" wrapText="1"/>
    </xf>
    <xf borderId="0" fillId="8" fontId="9" numFmtId="165" xfId="0" applyAlignment="1" applyFont="1" applyNumberFormat="1">
      <alignment horizontal="center" readingOrder="0" shrinkToFit="0" vertical="center" wrapText="1"/>
    </xf>
    <xf borderId="0" fillId="8" fontId="7" numFmtId="164" xfId="0" applyAlignment="1" applyFont="1" applyNumberFormat="1">
      <alignment horizontal="center" readingOrder="0"/>
    </xf>
    <xf borderId="0" fillId="8" fontId="11" numFmtId="0" xfId="0" applyAlignment="1" applyFont="1">
      <alignment horizontal="center" shrinkToFit="0" vertical="center" wrapText="1"/>
    </xf>
    <xf borderId="19" fillId="3" fontId="8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readingOrder="0" shrinkToFit="0" vertical="center" wrapText="1"/>
    </xf>
    <xf borderId="0" fillId="3" fontId="10" numFmtId="0" xfId="0" applyFont="1"/>
    <xf borderId="39" fillId="7" fontId="9" numFmtId="0" xfId="0" applyAlignment="1" applyBorder="1" applyFont="1">
      <alignment horizontal="center" readingOrder="0" shrinkToFit="0" vertical="center" wrapText="1"/>
    </xf>
    <xf borderId="40" fillId="0" fontId="7" numFmtId="0" xfId="0" applyAlignment="1" applyBorder="1" applyFont="1">
      <alignment horizontal="center" readingOrder="0"/>
    </xf>
    <xf borderId="41" fillId="7" fontId="9" numFmtId="0" xfId="0" applyAlignment="1" applyBorder="1" applyFont="1">
      <alignment horizontal="center" readingOrder="0" shrinkToFit="0" vertical="center" wrapText="1"/>
    </xf>
    <xf borderId="42" fillId="0" fontId="7" numFmtId="0" xfId="0" applyAlignment="1" applyBorder="1" applyFont="1">
      <alignment horizontal="center" readingOrder="0"/>
    </xf>
    <xf borderId="43" fillId="7" fontId="9" numFmtId="0" xfId="0" applyAlignment="1" applyBorder="1" applyFont="1">
      <alignment horizontal="center" readingOrder="0" shrinkToFit="0" vertical="center" wrapText="1"/>
    </xf>
    <xf borderId="44" fillId="0" fontId="7" numFmtId="0" xfId="0" applyAlignment="1" applyBorder="1" applyFont="1">
      <alignment horizontal="center" readingOrder="0"/>
    </xf>
    <xf borderId="45" fillId="7" fontId="9" numFmtId="0" xfId="0" applyAlignment="1" applyBorder="1" applyFont="1">
      <alignment horizontal="center" readingOrder="0" shrinkToFit="0" vertical="center" wrapText="1"/>
    </xf>
    <xf borderId="43" fillId="7" fontId="9" numFmtId="0" xfId="0" applyAlignment="1" applyBorder="1" applyFont="1">
      <alignment horizontal="center" shrinkToFit="0" vertical="center" wrapText="1"/>
    </xf>
    <xf borderId="45" fillId="7" fontId="9" numFmtId="0" xfId="0" applyAlignment="1" applyBorder="1" applyFont="1">
      <alignment horizontal="center" shrinkToFit="0" vertical="center" wrapText="1"/>
    </xf>
    <xf borderId="46" fillId="7" fontId="9" numFmtId="0" xfId="0" applyAlignment="1" applyBorder="1" applyFont="1">
      <alignment horizontal="center" readingOrder="0" shrinkToFit="0" vertical="center" wrapText="1"/>
    </xf>
    <xf borderId="47" fillId="0" fontId="7" numFmtId="0" xfId="0" applyAlignment="1" applyBorder="1" applyFont="1">
      <alignment horizontal="center" readingOrder="0"/>
    </xf>
    <xf borderId="48" fillId="7" fontId="9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readingOrder="0" vertical="bottom"/>
    </xf>
    <xf borderId="0" fillId="8" fontId="6" numFmtId="0" xfId="0" applyAlignment="1" applyFont="1">
      <alignment horizontal="center" readingOrder="0" vertical="bottom"/>
    </xf>
    <xf borderId="49" fillId="4" fontId="7" numFmtId="164" xfId="0" applyAlignment="1" applyBorder="1" applyFont="1" applyNumberFormat="1">
      <alignment horizontal="center" vertical="bottom"/>
    </xf>
    <xf borderId="0" fillId="8" fontId="7" numFmtId="0" xfId="0" applyAlignment="1" applyFont="1">
      <alignment horizontal="center" vertical="bottom"/>
    </xf>
    <xf borderId="0" fillId="8" fontId="8" numFmtId="0" xfId="0" applyAlignment="1" applyFont="1">
      <alignment horizontal="center" shrinkToFit="0" wrapText="1"/>
    </xf>
    <xf borderId="0" fillId="8" fontId="4" numFmtId="0" xfId="0" applyFont="1"/>
    <xf borderId="40" fillId="0" fontId="7" numFmtId="164" xfId="0" applyAlignment="1" applyBorder="1" applyFont="1" applyNumberFormat="1">
      <alignment horizontal="center" readingOrder="0"/>
    </xf>
    <xf borderId="42" fillId="0" fontId="7" numFmtId="164" xfId="0" applyAlignment="1" applyBorder="1" applyFont="1" applyNumberFormat="1">
      <alignment horizontal="center" readingOrder="0"/>
    </xf>
    <xf borderId="44" fillId="0" fontId="7" numFmtId="164" xfId="0" applyAlignment="1" applyBorder="1" applyFont="1" applyNumberFormat="1">
      <alignment horizontal="center" readingOrder="0"/>
    </xf>
    <xf borderId="0" fillId="8" fontId="9" numFmtId="165" xfId="0" applyAlignment="1" applyFont="1" applyNumberFormat="1">
      <alignment horizontal="center" shrinkToFit="0" vertical="center" wrapText="1"/>
    </xf>
    <xf borderId="0" fillId="8" fontId="9" numFmtId="0" xfId="0" applyAlignment="1" applyFont="1">
      <alignment horizontal="center" shrinkToFit="0" vertical="center" wrapText="1"/>
    </xf>
    <xf borderId="47" fillId="0" fontId="7" numFmtId="164" xfId="0" applyAlignment="1" applyBorder="1" applyFont="1" applyNumberFormat="1">
      <alignment horizontal="center" readingOrder="0"/>
    </xf>
    <xf borderId="49" fillId="4" fontId="7" numFmtId="0" xfId="0" applyAlignment="1" applyBorder="1" applyFont="1">
      <alignment horizontal="center" vertical="bottom"/>
    </xf>
    <xf borderId="0" fillId="8" fontId="7" numFmtId="164" xfId="0" applyAlignment="1" applyFont="1" applyNumberFormat="1">
      <alignment horizontal="center" vertical="bottom"/>
    </xf>
    <xf borderId="50" fillId="9" fontId="4" numFmtId="0" xfId="0" applyAlignment="1" applyBorder="1" applyFill="1" applyFont="1">
      <alignment readingOrder="0"/>
    </xf>
    <xf borderId="50" fillId="9" fontId="4" numFmtId="166" xfId="0" applyAlignment="1" applyBorder="1" applyFont="1" applyNumberFormat="1">
      <alignment readingOrder="0"/>
    </xf>
    <xf borderId="50" fillId="9" fontId="4" numFmtId="164" xfId="0" applyAlignment="1" applyBorder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6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3">
        <v>1.0</v>
      </c>
      <c r="H5" s="21"/>
      <c r="I5" s="21"/>
      <c r="J5" s="21"/>
      <c r="K5" s="22"/>
      <c r="L5" s="23">
        <v>2.0</v>
      </c>
      <c r="M5" s="21"/>
      <c r="N5" s="21"/>
      <c r="O5" s="21"/>
      <c r="P5" s="22"/>
      <c r="Q5" s="23">
        <v>3.0</v>
      </c>
      <c r="R5" s="21"/>
      <c r="S5" s="21"/>
      <c r="T5" s="21"/>
      <c r="U5" s="22"/>
      <c r="V5" s="23">
        <v>4.0</v>
      </c>
      <c r="W5" s="21"/>
      <c r="X5" s="21"/>
      <c r="Y5" s="21"/>
      <c r="Z5" s="22"/>
      <c r="AA5" s="24">
        <v>5.0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30" t="s">
        <v>8</v>
      </c>
      <c r="H6" s="32" t="s">
        <v>9</v>
      </c>
      <c r="I6" s="33" t="s">
        <v>10</v>
      </c>
      <c r="J6" s="33" t="s">
        <v>11</v>
      </c>
      <c r="K6" s="33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3" t="str">
        <f>IFERROR(__xludf.DUMMYFUNCTION("QUERY(BDIMPORTADO!A2:L1000,""select L, B, D, H, G WHERE K= date'2019-01-01'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date'2019-01-02'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date'2019-01-03'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date'2019-01-04'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1"/>
      <c r="C8" s="52"/>
      <c r="D8" s="53"/>
      <c r="E8" s="52"/>
      <c r="F8" s="55"/>
      <c r="G8" s="58"/>
      <c r="H8" s="59"/>
      <c r="I8" s="60"/>
      <c r="J8" s="61"/>
      <c r="K8" s="62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1"/>
      <c r="C9" s="52"/>
      <c r="D9" s="53"/>
      <c r="E9" s="52"/>
      <c r="F9" s="55"/>
      <c r="G9" s="58"/>
      <c r="H9" s="59"/>
      <c r="I9" s="60"/>
      <c r="J9" s="61"/>
      <c r="K9" s="62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1"/>
      <c r="C10" s="63"/>
      <c r="D10" s="64"/>
      <c r="E10" s="65"/>
      <c r="F10" s="55"/>
      <c r="G10" s="58"/>
      <c r="H10" s="69"/>
      <c r="I10" s="73"/>
      <c r="J10" s="61"/>
      <c r="K10" s="62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1"/>
      <c r="C11" s="65"/>
      <c r="D11" s="64"/>
      <c r="E11" s="65"/>
      <c r="F11" s="72"/>
      <c r="G11" s="58"/>
      <c r="H11" s="74"/>
      <c r="I11" s="70"/>
      <c r="J11" s="71"/>
      <c r="K11" s="75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1"/>
      <c r="C12" s="76"/>
      <c r="D12" s="77"/>
      <c r="E12" s="72"/>
      <c r="F12" s="72"/>
      <c r="G12" s="58"/>
      <c r="H12" s="78"/>
      <c r="I12" s="79"/>
      <c r="J12" s="80"/>
      <c r="K12" s="75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1"/>
      <c r="C13" s="76"/>
      <c r="D13" s="77"/>
      <c r="E13" s="76"/>
      <c r="F13" s="72"/>
      <c r="G13" s="58"/>
      <c r="H13" s="78"/>
      <c r="I13" s="79"/>
      <c r="J13" s="81"/>
      <c r="K13" s="75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1"/>
      <c r="C14" s="76"/>
      <c r="D14" s="77"/>
      <c r="E14" s="76"/>
      <c r="F14" s="72"/>
      <c r="G14" s="58"/>
      <c r="H14" s="78"/>
      <c r="I14" s="79"/>
      <c r="J14" s="81"/>
      <c r="K14" s="75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1"/>
      <c r="C15" s="76"/>
      <c r="D15" s="77"/>
      <c r="E15" s="76"/>
      <c r="F15" s="72"/>
      <c r="G15" s="58"/>
      <c r="H15" s="78"/>
      <c r="I15" s="79"/>
      <c r="J15" s="81"/>
      <c r="K15" s="75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1"/>
      <c r="C16" s="65"/>
      <c r="D16" s="77"/>
      <c r="E16" s="65"/>
      <c r="F16" s="72"/>
      <c r="G16" s="58"/>
      <c r="H16" s="74"/>
      <c r="I16" s="79"/>
      <c r="J16" s="71"/>
      <c r="K16" s="75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1"/>
      <c r="C17" s="65"/>
      <c r="D17" s="77"/>
      <c r="E17" s="65"/>
      <c r="F17" s="72"/>
      <c r="G17" s="58"/>
      <c r="H17" s="74"/>
      <c r="I17" s="79"/>
      <c r="J17" s="71"/>
      <c r="K17" s="75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1"/>
      <c r="C18" s="65"/>
      <c r="D18" s="64"/>
      <c r="E18" s="65"/>
      <c r="F18" s="55"/>
      <c r="G18" s="58"/>
      <c r="H18" s="74"/>
      <c r="I18" s="70"/>
      <c r="J18" s="71"/>
      <c r="K18" s="62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1"/>
      <c r="C19" s="65"/>
      <c r="D19" s="64"/>
      <c r="E19" s="65"/>
      <c r="F19" s="72"/>
      <c r="G19" s="58"/>
      <c r="H19" s="74"/>
      <c r="I19" s="70"/>
      <c r="J19" s="71"/>
      <c r="K19" s="75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1"/>
      <c r="C20" s="76"/>
      <c r="D20" s="77"/>
      <c r="E20" s="72"/>
      <c r="F20" s="72"/>
      <c r="G20" s="58"/>
      <c r="H20" s="78"/>
      <c r="I20" s="79"/>
      <c r="J20" s="80"/>
      <c r="K20" s="75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8"/>
      <c r="H21" s="89"/>
      <c r="I21" s="90"/>
      <c r="J21" s="92"/>
      <c r="K21" s="93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6.0</v>
      </c>
      <c r="B22" s="23">
        <v>7.0</v>
      </c>
      <c r="C22" s="21"/>
      <c r="D22" s="21"/>
      <c r="E22" s="21"/>
      <c r="F22" s="22"/>
      <c r="G22" s="23">
        <v>8.0</v>
      </c>
      <c r="H22" s="21"/>
      <c r="I22" s="21"/>
      <c r="J22" s="21"/>
      <c r="K22" s="22"/>
      <c r="L22" s="23">
        <v>9.0</v>
      </c>
      <c r="M22" s="21"/>
      <c r="N22" s="21"/>
      <c r="O22" s="21"/>
      <c r="P22" s="22"/>
      <c r="Q22" s="23">
        <v>10.0</v>
      </c>
      <c r="R22" s="21"/>
      <c r="S22" s="21"/>
      <c r="T22" s="21"/>
      <c r="U22" s="22"/>
      <c r="V22" s="23">
        <v>11.0</v>
      </c>
      <c r="W22" s="21"/>
      <c r="X22" s="21"/>
      <c r="Y22" s="21"/>
      <c r="Z22" s="22"/>
      <c r="AA22" s="24">
        <v>12.0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date'2019-01-07'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date'2019-01-08'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date'2019-01-09'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date'2019-01-10'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date'2019-01-11'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13.0</v>
      </c>
      <c r="B39" s="98">
        <v>14.0</v>
      </c>
      <c r="C39" s="21"/>
      <c r="D39" s="21"/>
      <c r="E39" s="21"/>
      <c r="F39" s="22"/>
      <c r="G39" s="23">
        <v>15.0</v>
      </c>
      <c r="H39" s="21"/>
      <c r="I39" s="21"/>
      <c r="J39" s="21"/>
      <c r="K39" s="22"/>
      <c r="L39" s="23">
        <v>16.0</v>
      </c>
      <c r="M39" s="21"/>
      <c r="N39" s="21"/>
      <c r="O39" s="21"/>
      <c r="P39" s="22"/>
      <c r="Q39" s="23">
        <v>17.0</v>
      </c>
      <c r="R39" s="21"/>
      <c r="S39" s="21"/>
      <c r="T39" s="21"/>
      <c r="U39" s="22"/>
      <c r="V39" s="23">
        <v>18.0</v>
      </c>
      <c r="W39" s="21"/>
      <c r="X39" s="21"/>
      <c r="Y39" s="21"/>
      <c r="Z39" s="22"/>
      <c r="AA39" s="24">
        <v>19.0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date'2019-01-14'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date'2019-01-15'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date'2019-01-16'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date'2019-01-17'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date'2019-01-18'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20.0</v>
      </c>
      <c r="B56" s="98">
        <v>21.0</v>
      </c>
      <c r="C56" s="21"/>
      <c r="D56" s="21"/>
      <c r="E56" s="21"/>
      <c r="F56" s="22"/>
      <c r="G56" s="23">
        <v>22.0</v>
      </c>
      <c r="H56" s="21"/>
      <c r="I56" s="21"/>
      <c r="J56" s="21"/>
      <c r="K56" s="22"/>
      <c r="L56" s="23">
        <v>23.0</v>
      </c>
      <c r="M56" s="21"/>
      <c r="N56" s="21"/>
      <c r="O56" s="21"/>
      <c r="P56" s="22"/>
      <c r="Q56" s="23">
        <v>24.0</v>
      </c>
      <c r="R56" s="21"/>
      <c r="S56" s="21"/>
      <c r="T56" s="21"/>
      <c r="U56" s="22"/>
      <c r="V56" s="23">
        <v>25.0</v>
      </c>
      <c r="W56" s="21"/>
      <c r="X56" s="21"/>
      <c r="Y56" s="21"/>
      <c r="Z56" s="22"/>
      <c r="AA56" s="24">
        <v>26.0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date'2019-01-21'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date'2019-01-22'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date'2019-01-23'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date'2019-01-24'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date'2019-01-25'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27.0</v>
      </c>
      <c r="B73" s="98">
        <v>28.0</v>
      </c>
      <c r="C73" s="21"/>
      <c r="D73" s="21"/>
      <c r="E73" s="21"/>
      <c r="F73" s="22"/>
      <c r="G73" s="98">
        <v>29.0</v>
      </c>
      <c r="H73" s="21"/>
      <c r="I73" s="21"/>
      <c r="J73" s="21"/>
      <c r="K73" s="22"/>
      <c r="L73" s="98">
        <v>30.0</v>
      </c>
      <c r="M73" s="21"/>
      <c r="N73" s="21"/>
      <c r="O73" s="21"/>
      <c r="P73" s="22"/>
      <c r="Q73" s="98">
        <v>31.0</v>
      </c>
      <c r="R73" s="21"/>
      <c r="S73" s="21"/>
      <c r="T73" s="21"/>
      <c r="U73" s="22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date'2019-01-28'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date'2019-01-29'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date'2019-01-30'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date'2019-01-31' "",-1)"),"#N/A")</f>
        <v>#N/A</v>
      </c>
      <c r="R75" s="45"/>
      <c r="S75" s="47"/>
      <c r="T75" s="48"/>
      <c r="U75" s="49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6"/>
      <c r="W78" s="106"/>
      <c r="X78" s="106"/>
      <c r="Y78" s="106"/>
      <c r="Z78" s="106"/>
      <c r="AA78" s="10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106"/>
      <c r="W79" s="106"/>
      <c r="X79" s="106"/>
      <c r="Y79" s="106"/>
      <c r="Z79" s="106"/>
      <c r="AA79" s="10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106"/>
      <c r="W80" s="106"/>
      <c r="X80" s="106"/>
      <c r="Y80" s="106"/>
      <c r="Z80" s="106"/>
      <c r="AA80" s="10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106"/>
      <c r="W81" s="106"/>
      <c r="X81" s="106"/>
      <c r="Y81" s="106"/>
      <c r="Z81" s="106"/>
      <c r="AA81" s="10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106"/>
      <c r="W82" s="106"/>
      <c r="X82" s="106"/>
      <c r="Y82" s="106"/>
      <c r="Z82" s="106"/>
      <c r="AA82" s="10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106"/>
      <c r="W83" s="106"/>
      <c r="X83" s="106"/>
      <c r="Y83" s="106"/>
      <c r="Z83" s="106"/>
      <c r="AA83" s="10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106"/>
      <c r="W84" s="106"/>
      <c r="X84" s="106"/>
      <c r="Y84" s="106"/>
      <c r="Z84" s="106"/>
      <c r="AA84" s="10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106"/>
      <c r="W85" s="106"/>
      <c r="X85" s="106"/>
      <c r="Y85" s="106"/>
      <c r="Z85" s="106"/>
      <c r="AA85" s="10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106"/>
      <c r="W86" s="106"/>
      <c r="X86" s="106"/>
      <c r="Y86" s="106"/>
      <c r="Z86" s="106"/>
      <c r="AA86" s="10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106"/>
      <c r="W87" s="106"/>
      <c r="X87" s="106"/>
      <c r="Y87" s="106"/>
      <c r="Z87" s="106"/>
      <c r="AA87" s="10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X89" s="116"/>
      <c r="Y89" s="116"/>
    </row>
  </sheetData>
  <mergeCells count="40">
    <mergeCell ref="G73:K73"/>
    <mergeCell ref="G56:K56"/>
    <mergeCell ref="L22:P22"/>
    <mergeCell ref="B22:F22"/>
    <mergeCell ref="A6:A21"/>
    <mergeCell ref="A23:A38"/>
    <mergeCell ref="B39:F39"/>
    <mergeCell ref="A40:A55"/>
    <mergeCell ref="B73:F73"/>
    <mergeCell ref="B56:F56"/>
    <mergeCell ref="Q22:U22"/>
    <mergeCell ref="V22:Z22"/>
    <mergeCell ref="Q39:U39"/>
    <mergeCell ref="V39:Z39"/>
    <mergeCell ref="Q73:U73"/>
    <mergeCell ref="AA58:AA72"/>
    <mergeCell ref="AA7:AA21"/>
    <mergeCell ref="AA24:AA38"/>
    <mergeCell ref="AA41:AA55"/>
    <mergeCell ref="L39:P39"/>
    <mergeCell ref="G39:K39"/>
    <mergeCell ref="G22:K22"/>
    <mergeCell ref="H2:I2"/>
    <mergeCell ref="H4:K4"/>
    <mergeCell ref="G5:K5"/>
    <mergeCell ref="C2:G2"/>
    <mergeCell ref="C4:F4"/>
    <mergeCell ref="B5:F5"/>
    <mergeCell ref="L5:P5"/>
    <mergeCell ref="M4:P4"/>
    <mergeCell ref="V5:Z5"/>
    <mergeCell ref="W4:Z4"/>
    <mergeCell ref="R4:U4"/>
    <mergeCell ref="Q5:U5"/>
    <mergeCell ref="A74:A89"/>
    <mergeCell ref="A57:A72"/>
    <mergeCell ref="L73:P73"/>
    <mergeCell ref="L56:P56"/>
    <mergeCell ref="Q56:U56"/>
    <mergeCell ref="V56:Z56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3">
        <v>1.0</v>
      </c>
      <c r="H5" s="21"/>
      <c r="I5" s="21"/>
      <c r="J5" s="21"/>
      <c r="K5" s="22"/>
      <c r="L5" s="23">
        <v>2.0</v>
      </c>
      <c r="M5" s="21"/>
      <c r="N5" s="21"/>
      <c r="O5" s="21"/>
      <c r="P5" s="22"/>
      <c r="Q5" s="23">
        <v>3.0</v>
      </c>
      <c r="R5" s="21"/>
      <c r="S5" s="21"/>
      <c r="T5" s="21"/>
      <c r="U5" s="22"/>
      <c r="V5" s="23">
        <v>4.0</v>
      </c>
      <c r="W5" s="21"/>
      <c r="X5" s="21"/>
      <c r="Y5" s="21"/>
      <c r="Z5" s="22"/>
      <c r="AA5" s="24">
        <v>5.0</v>
      </c>
    </row>
    <row r="6" ht="15.75" customHeight="1">
      <c r="A6" s="25"/>
      <c r="B6" s="29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30" t="s">
        <v>8</v>
      </c>
      <c r="H6" s="32" t="s">
        <v>9</v>
      </c>
      <c r="I6" s="33" t="s">
        <v>10</v>
      </c>
      <c r="J6" s="33" t="s">
        <v>11</v>
      </c>
      <c r="K6" s="33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42"/>
      <c r="C7" s="39"/>
      <c r="D7" s="40"/>
      <c r="E7" s="41"/>
      <c r="F7" s="41"/>
      <c r="G7" s="43" t="str">
        <f>IFERROR(__xludf.DUMMYFUNCTION("QUERY(BDIMPORTADO!A2:L1000,""select L, B, D, H, G WHERE K= date'2019-10-01'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date'2019-10-02'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date'2019-10-03'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date'2019-10-04'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6"/>
      <c r="C8" s="52"/>
      <c r="D8" s="53"/>
      <c r="E8" s="52"/>
      <c r="F8" s="55"/>
      <c r="G8" s="58"/>
      <c r="H8" s="59"/>
      <c r="I8" s="60"/>
      <c r="J8" s="61"/>
      <c r="K8" s="62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6"/>
      <c r="C9" s="52"/>
      <c r="D9" s="53"/>
      <c r="E9" s="52"/>
      <c r="F9" s="55"/>
      <c r="G9" s="58"/>
      <c r="H9" s="59"/>
      <c r="I9" s="60"/>
      <c r="J9" s="61"/>
      <c r="K9" s="62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6"/>
      <c r="C10" s="66"/>
      <c r="D10" s="67"/>
      <c r="E10" s="52"/>
      <c r="F10" s="55"/>
      <c r="G10" s="58"/>
      <c r="H10" s="69"/>
      <c r="I10" s="73"/>
      <c r="J10" s="61"/>
      <c r="K10" s="62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6"/>
      <c r="C11" s="65"/>
      <c r="D11" s="64"/>
      <c r="E11" s="65"/>
      <c r="F11" s="72"/>
      <c r="G11" s="58"/>
      <c r="H11" s="74"/>
      <c r="I11" s="70"/>
      <c r="J11" s="71"/>
      <c r="K11" s="75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6"/>
      <c r="C12" s="76"/>
      <c r="D12" s="77"/>
      <c r="E12" s="72"/>
      <c r="F12" s="72"/>
      <c r="G12" s="58"/>
      <c r="H12" s="78"/>
      <c r="I12" s="79"/>
      <c r="J12" s="80"/>
      <c r="K12" s="75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6"/>
      <c r="C13" s="76"/>
      <c r="D13" s="77"/>
      <c r="E13" s="76"/>
      <c r="F13" s="72"/>
      <c r="G13" s="58"/>
      <c r="H13" s="78"/>
      <c r="I13" s="79"/>
      <c r="J13" s="81"/>
      <c r="K13" s="75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6"/>
      <c r="C14" s="76"/>
      <c r="D14" s="77"/>
      <c r="E14" s="76"/>
      <c r="F14" s="72"/>
      <c r="G14" s="58"/>
      <c r="H14" s="78"/>
      <c r="I14" s="79"/>
      <c r="J14" s="81"/>
      <c r="K14" s="75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6"/>
      <c r="C15" s="76"/>
      <c r="D15" s="77"/>
      <c r="E15" s="76"/>
      <c r="F15" s="72"/>
      <c r="G15" s="58"/>
      <c r="H15" s="78"/>
      <c r="I15" s="79"/>
      <c r="J15" s="81"/>
      <c r="K15" s="75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6"/>
      <c r="C16" s="65"/>
      <c r="D16" s="77"/>
      <c r="E16" s="65"/>
      <c r="F16" s="72"/>
      <c r="G16" s="58"/>
      <c r="H16" s="74"/>
      <c r="I16" s="79"/>
      <c r="J16" s="71"/>
      <c r="K16" s="75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6"/>
      <c r="C17" s="65"/>
      <c r="D17" s="77"/>
      <c r="E17" s="65"/>
      <c r="F17" s="72"/>
      <c r="G17" s="58"/>
      <c r="H17" s="74"/>
      <c r="I17" s="79"/>
      <c r="J17" s="71"/>
      <c r="K17" s="75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6"/>
      <c r="C18" s="65"/>
      <c r="D18" s="64"/>
      <c r="E18" s="65"/>
      <c r="F18" s="55"/>
      <c r="G18" s="58"/>
      <c r="H18" s="74"/>
      <c r="I18" s="70"/>
      <c r="J18" s="71"/>
      <c r="K18" s="62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6"/>
      <c r="C19" s="65"/>
      <c r="D19" s="64"/>
      <c r="E19" s="65"/>
      <c r="F19" s="72"/>
      <c r="G19" s="58"/>
      <c r="H19" s="74"/>
      <c r="I19" s="70"/>
      <c r="J19" s="71"/>
      <c r="K19" s="75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6"/>
      <c r="C20" s="76"/>
      <c r="D20" s="77"/>
      <c r="E20" s="72"/>
      <c r="F20" s="72"/>
      <c r="G20" s="58"/>
      <c r="H20" s="78"/>
      <c r="I20" s="79"/>
      <c r="J20" s="80"/>
      <c r="K20" s="75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7"/>
      <c r="C21" s="84"/>
      <c r="D21" s="85"/>
      <c r="E21" s="84"/>
      <c r="F21" s="86"/>
      <c r="G21" s="88"/>
      <c r="H21" s="89"/>
      <c r="I21" s="90"/>
      <c r="J21" s="92"/>
      <c r="K21" s="93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6.0</v>
      </c>
      <c r="B22" s="23">
        <v>7.0</v>
      </c>
      <c r="C22" s="21"/>
      <c r="D22" s="21"/>
      <c r="E22" s="21"/>
      <c r="F22" s="22"/>
      <c r="G22" s="23">
        <v>8.0</v>
      </c>
      <c r="H22" s="21"/>
      <c r="I22" s="21"/>
      <c r="J22" s="21"/>
      <c r="K22" s="22"/>
      <c r="L22" s="23">
        <v>9.0</v>
      </c>
      <c r="M22" s="21"/>
      <c r="N22" s="21"/>
      <c r="O22" s="21"/>
      <c r="P22" s="22"/>
      <c r="Q22" s="23">
        <v>10.0</v>
      </c>
      <c r="R22" s="21"/>
      <c r="S22" s="21"/>
      <c r="T22" s="21"/>
      <c r="U22" s="22"/>
      <c r="V22" s="23">
        <v>11.0</v>
      </c>
      <c r="W22" s="21"/>
      <c r="X22" s="21"/>
      <c r="Y22" s="21"/>
      <c r="Z22" s="22"/>
      <c r="AA22" s="24">
        <v>12.0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date'2019-10-07'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date'2019-10-08'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date'2019-10-09'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date'2019-10-10'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date'2019-10-11'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13.0</v>
      </c>
      <c r="B39" s="98">
        <v>14.0</v>
      </c>
      <c r="C39" s="21"/>
      <c r="D39" s="21"/>
      <c r="E39" s="21"/>
      <c r="F39" s="22"/>
      <c r="G39" s="23">
        <v>15.0</v>
      </c>
      <c r="H39" s="21"/>
      <c r="I39" s="21"/>
      <c r="J39" s="21"/>
      <c r="K39" s="22"/>
      <c r="L39" s="23">
        <v>16.0</v>
      </c>
      <c r="M39" s="21"/>
      <c r="N39" s="21"/>
      <c r="O39" s="21"/>
      <c r="P39" s="22"/>
      <c r="Q39" s="23">
        <v>17.0</v>
      </c>
      <c r="R39" s="21"/>
      <c r="S39" s="21"/>
      <c r="T39" s="21"/>
      <c r="U39" s="22"/>
      <c r="V39" s="23">
        <v>18.0</v>
      </c>
      <c r="W39" s="21"/>
      <c r="X39" s="21"/>
      <c r="Y39" s="21"/>
      <c r="Z39" s="22"/>
      <c r="AA39" s="24">
        <v>19.0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date'2019-10-14'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date'2019-10-15'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date'2019-10-16'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date'2019-10-17'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date'2019-10-18'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20.0</v>
      </c>
      <c r="B56" s="98">
        <v>21.0</v>
      </c>
      <c r="C56" s="21"/>
      <c r="D56" s="21"/>
      <c r="E56" s="21"/>
      <c r="F56" s="22"/>
      <c r="G56" s="23">
        <v>22.0</v>
      </c>
      <c r="H56" s="21"/>
      <c r="I56" s="21"/>
      <c r="J56" s="21"/>
      <c r="K56" s="22"/>
      <c r="L56" s="23">
        <v>23.0</v>
      </c>
      <c r="M56" s="21"/>
      <c r="N56" s="21"/>
      <c r="O56" s="21"/>
      <c r="P56" s="22"/>
      <c r="Q56" s="23">
        <v>24.0</v>
      </c>
      <c r="R56" s="21"/>
      <c r="S56" s="21"/>
      <c r="T56" s="21"/>
      <c r="U56" s="22"/>
      <c r="V56" s="23">
        <v>25.0</v>
      </c>
      <c r="W56" s="21"/>
      <c r="X56" s="21"/>
      <c r="Y56" s="21"/>
      <c r="Z56" s="22"/>
      <c r="AA56" s="24">
        <v>26.0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3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date'2019-10-21'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date'2019-10-22'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date'2019-10-23'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date'2019-10-24'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date'2019-10-25'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129"/>
      <c r="Q64" s="130"/>
      <c r="R64" s="68"/>
      <c r="S64" s="70"/>
      <c r="T64" s="71"/>
      <c r="U64" s="131"/>
      <c r="V64" s="130"/>
      <c r="W64" s="68"/>
      <c r="X64" s="70"/>
      <c r="Y64" s="71"/>
      <c r="Z64" s="131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132"/>
      <c r="Q65" s="130"/>
      <c r="R65" s="74"/>
      <c r="S65" s="70"/>
      <c r="T65" s="71"/>
      <c r="U65" s="133"/>
      <c r="V65" s="130"/>
      <c r="W65" s="74"/>
      <c r="X65" s="70"/>
      <c r="Y65" s="71"/>
      <c r="Z65" s="133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132"/>
      <c r="Q67" s="130"/>
      <c r="R67" s="74"/>
      <c r="S67" s="79"/>
      <c r="T67" s="71"/>
      <c r="U67" s="133"/>
      <c r="V67" s="130"/>
      <c r="W67" s="74"/>
      <c r="X67" s="79"/>
      <c r="Y67" s="71"/>
      <c r="Z67" s="133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132"/>
      <c r="Q68" s="130"/>
      <c r="R68" s="74"/>
      <c r="S68" s="79"/>
      <c r="T68" s="71"/>
      <c r="U68" s="133"/>
      <c r="V68" s="130"/>
      <c r="W68" s="74"/>
      <c r="X68" s="79"/>
      <c r="Y68" s="71"/>
      <c r="Z68" s="133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129"/>
      <c r="Q69" s="130"/>
      <c r="R69" s="74"/>
      <c r="S69" s="70"/>
      <c r="T69" s="71"/>
      <c r="U69" s="131"/>
      <c r="V69" s="130"/>
      <c r="W69" s="74"/>
      <c r="X69" s="70"/>
      <c r="Y69" s="71"/>
      <c r="Z69" s="131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132"/>
      <c r="Q70" s="130"/>
      <c r="R70" s="74"/>
      <c r="S70" s="70"/>
      <c r="T70" s="71"/>
      <c r="U70" s="133"/>
      <c r="V70" s="130"/>
      <c r="W70" s="74"/>
      <c r="X70" s="70"/>
      <c r="Y70" s="71"/>
      <c r="Z70" s="133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91"/>
      <c r="C72" s="89"/>
      <c r="D72" s="90"/>
      <c r="E72" s="92"/>
      <c r="F72" s="93"/>
      <c r="G72" s="88"/>
      <c r="H72" s="89"/>
      <c r="I72" s="90"/>
      <c r="J72" s="92"/>
      <c r="K72" s="93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27.0</v>
      </c>
      <c r="B73" s="98">
        <v>28.0</v>
      </c>
      <c r="C73" s="21"/>
      <c r="D73" s="21"/>
      <c r="E73" s="21"/>
      <c r="F73" s="22"/>
      <c r="G73" s="137">
        <v>29.0</v>
      </c>
      <c r="H73" s="21"/>
      <c r="I73" s="21"/>
      <c r="J73" s="21"/>
      <c r="K73" s="22"/>
      <c r="L73" s="137">
        <v>30.0</v>
      </c>
      <c r="M73" s="21"/>
      <c r="N73" s="21"/>
      <c r="O73" s="21"/>
      <c r="P73" s="22"/>
      <c r="Q73" s="137">
        <v>31.0</v>
      </c>
      <c r="R73" s="21"/>
      <c r="S73" s="21"/>
      <c r="T73" s="21"/>
      <c r="U73" s="22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3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39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39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date'2019-10-28' "",-1)"),"#N/A")</f>
        <v>#N/A</v>
      </c>
      <c r="C75" s="45"/>
      <c r="D75" s="47"/>
      <c r="E75" s="48"/>
      <c r="F75" s="125"/>
      <c r="G75" s="143" t="str">
        <f>IFERROR(__xludf.DUMMYFUNCTION("QUERY(BDIMPORTADO!A2:L1000,""select L, B, D, H, G WHERE K= date'2019-10-29' "",-1)"),"#N/A")</f>
        <v>#N/A</v>
      </c>
      <c r="H75" s="45"/>
      <c r="I75" s="47"/>
      <c r="J75" s="48"/>
      <c r="K75" s="127"/>
      <c r="L75" s="143" t="str">
        <f>IFERROR(__xludf.DUMMYFUNCTION("QUERY(BDIMPORTADO!A2:L1000,""select L, B, D, H, G WHERE K= date'2019-10-30' "",-1)"),"#N/A")</f>
        <v>#N/A</v>
      </c>
      <c r="M75" s="45"/>
      <c r="N75" s="47"/>
      <c r="O75" s="48"/>
      <c r="P75" s="127"/>
      <c r="Q75" s="143" t="str">
        <f>IFERROR(__xludf.DUMMYFUNCTION("QUERY(BDIMPORTADO!A2:L1000,""select L, B, D, H, G WHERE K= date'2019-10-31' "",-1)"),"#N/A")</f>
        <v>#N/A</v>
      </c>
      <c r="R75" s="45"/>
      <c r="S75" s="47"/>
      <c r="T75" s="48"/>
      <c r="U75" s="127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125"/>
      <c r="G76" s="144"/>
      <c r="H76" s="96"/>
      <c r="I76" s="47"/>
      <c r="J76" s="48"/>
      <c r="K76" s="127"/>
      <c r="L76" s="144"/>
      <c r="M76" s="96"/>
      <c r="N76" s="47"/>
      <c r="O76" s="48"/>
      <c r="P76" s="127"/>
      <c r="Q76" s="144"/>
      <c r="R76" s="96"/>
      <c r="S76" s="47"/>
      <c r="T76" s="48"/>
      <c r="U76" s="127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125"/>
      <c r="G77" s="144"/>
      <c r="H77" s="96"/>
      <c r="I77" s="47"/>
      <c r="J77" s="48"/>
      <c r="K77" s="127"/>
      <c r="L77" s="144"/>
      <c r="M77" s="96"/>
      <c r="N77" s="47"/>
      <c r="O77" s="48"/>
      <c r="P77" s="127"/>
      <c r="Q77" s="144"/>
      <c r="R77" s="96"/>
      <c r="S77" s="47"/>
      <c r="T77" s="48"/>
      <c r="U77" s="127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125"/>
      <c r="G78" s="144"/>
      <c r="H78" s="96"/>
      <c r="I78" s="47"/>
      <c r="J78" s="48"/>
      <c r="K78" s="127"/>
      <c r="L78" s="144"/>
      <c r="M78" s="96"/>
      <c r="N78" s="47"/>
      <c r="O78" s="48"/>
      <c r="P78" s="127"/>
      <c r="Q78" s="144"/>
      <c r="R78" s="96"/>
      <c r="S78" s="47"/>
      <c r="T78" s="48"/>
      <c r="U78" s="127"/>
      <c r="V78" s="106"/>
      <c r="W78" s="106"/>
      <c r="X78" s="106"/>
      <c r="Y78" s="106"/>
      <c r="Z78" s="106"/>
      <c r="AA78" s="107"/>
    </row>
    <row r="79" ht="15.75" customHeight="1">
      <c r="A79" s="37"/>
      <c r="B79" s="57"/>
      <c r="C79" s="59"/>
      <c r="D79" s="60"/>
      <c r="E79" s="61"/>
      <c r="F79" s="129"/>
      <c r="G79" s="145"/>
      <c r="H79" s="59"/>
      <c r="I79" s="60"/>
      <c r="J79" s="61"/>
      <c r="K79" s="131"/>
      <c r="L79" s="145"/>
      <c r="M79" s="59"/>
      <c r="N79" s="60"/>
      <c r="O79" s="61"/>
      <c r="P79" s="131"/>
      <c r="Q79" s="145"/>
      <c r="R79" s="59"/>
      <c r="S79" s="60"/>
      <c r="T79" s="61"/>
      <c r="U79" s="131"/>
      <c r="V79" s="106"/>
      <c r="W79" s="106"/>
      <c r="X79" s="106"/>
      <c r="Y79" s="106"/>
      <c r="Z79" s="106"/>
      <c r="AA79" s="107"/>
    </row>
    <row r="80" ht="15.75" customHeight="1">
      <c r="A80" s="37"/>
      <c r="B80" s="57"/>
      <c r="C80" s="59"/>
      <c r="D80" s="60"/>
      <c r="E80" s="61"/>
      <c r="F80" s="129"/>
      <c r="G80" s="145"/>
      <c r="H80" s="59"/>
      <c r="I80" s="60"/>
      <c r="J80" s="61"/>
      <c r="K80" s="131"/>
      <c r="L80" s="145"/>
      <c r="M80" s="59"/>
      <c r="N80" s="60"/>
      <c r="O80" s="61"/>
      <c r="P80" s="131"/>
      <c r="Q80" s="145"/>
      <c r="R80" s="59"/>
      <c r="S80" s="60"/>
      <c r="T80" s="61"/>
      <c r="U80" s="131"/>
      <c r="V80" s="106"/>
      <c r="W80" s="106"/>
      <c r="X80" s="106"/>
      <c r="Y80" s="106"/>
      <c r="Z80" s="106"/>
      <c r="AA80" s="107"/>
    </row>
    <row r="81" ht="15.75" customHeight="1">
      <c r="A81" s="37"/>
      <c r="B81" s="57"/>
      <c r="C81" s="68"/>
      <c r="D81" s="70"/>
      <c r="E81" s="71"/>
      <c r="F81" s="129"/>
      <c r="G81" s="145"/>
      <c r="H81" s="68"/>
      <c r="I81" s="70"/>
      <c r="J81" s="71"/>
      <c r="K81" s="131"/>
      <c r="L81" s="145"/>
      <c r="M81" s="68"/>
      <c r="N81" s="70"/>
      <c r="O81" s="71"/>
      <c r="P81" s="131"/>
      <c r="Q81" s="145"/>
      <c r="R81" s="68"/>
      <c r="S81" s="70"/>
      <c r="T81" s="71"/>
      <c r="U81" s="131"/>
      <c r="V81" s="106"/>
      <c r="W81" s="106"/>
      <c r="X81" s="106"/>
      <c r="Y81" s="106"/>
      <c r="Z81" s="106"/>
      <c r="AA81" s="107"/>
    </row>
    <row r="82" ht="15.75" customHeight="1">
      <c r="A82" s="37"/>
      <c r="B82" s="57"/>
      <c r="C82" s="74"/>
      <c r="D82" s="70"/>
      <c r="E82" s="71"/>
      <c r="F82" s="132"/>
      <c r="G82" s="145"/>
      <c r="H82" s="74"/>
      <c r="I82" s="70"/>
      <c r="J82" s="71"/>
      <c r="K82" s="133"/>
      <c r="L82" s="145"/>
      <c r="M82" s="74"/>
      <c r="N82" s="70"/>
      <c r="O82" s="71"/>
      <c r="P82" s="133"/>
      <c r="Q82" s="145"/>
      <c r="R82" s="74"/>
      <c r="S82" s="70"/>
      <c r="T82" s="71"/>
      <c r="U82" s="133"/>
      <c r="V82" s="106"/>
      <c r="W82" s="106"/>
      <c r="X82" s="106"/>
      <c r="Y82" s="106"/>
      <c r="Z82" s="106"/>
      <c r="AA82" s="107"/>
    </row>
    <row r="83" ht="15.75" customHeight="1">
      <c r="A83" s="37"/>
      <c r="B83" s="57"/>
      <c r="C83" s="78"/>
      <c r="D83" s="79"/>
      <c r="E83" s="80"/>
      <c r="F83" s="132"/>
      <c r="G83" s="145"/>
      <c r="H83" s="78"/>
      <c r="I83" s="79"/>
      <c r="J83" s="80"/>
      <c r="K83" s="133"/>
      <c r="L83" s="145"/>
      <c r="M83" s="78"/>
      <c r="N83" s="79"/>
      <c r="O83" s="80"/>
      <c r="P83" s="133"/>
      <c r="Q83" s="145"/>
      <c r="R83" s="78"/>
      <c r="S83" s="79"/>
      <c r="T83" s="80"/>
      <c r="U83" s="133"/>
      <c r="V83" s="106"/>
      <c r="W83" s="106"/>
      <c r="X83" s="106"/>
      <c r="Y83" s="106"/>
      <c r="Z83" s="106"/>
      <c r="AA83" s="107"/>
    </row>
    <row r="84" ht="15.75" customHeight="1">
      <c r="A84" s="37"/>
      <c r="B84" s="57"/>
      <c r="C84" s="74"/>
      <c r="D84" s="79"/>
      <c r="E84" s="71"/>
      <c r="F84" s="132"/>
      <c r="G84" s="145"/>
      <c r="H84" s="74"/>
      <c r="I84" s="79"/>
      <c r="J84" s="71"/>
      <c r="K84" s="133"/>
      <c r="L84" s="145"/>
      <c r="M84" s="74"/>
      <c r="N84" s="79"/>
      <c r="O84" s="71"/>
      <c r="P84" s="133"/>
      <c r="Q84" s="145"/>
      <c r="R84" s="74"/>
      <c r="S84" s="79"/>
      <c r="T84" s="71"/>
      <c r="U84" s="133"/>
      <c r="V84" s="106"/>
      <c r="W84" s="106"/>
      <c r="X84" s="106"/>
      <c r="Y84" s="106"/>
      <c r="Z84" s="106"/>
      <c r="AA84" s="107"/>
    </row>
    <row r="85" ht="15.75" customHeight="1">
      <c r="A85" s="37"/>
      <c r="B85" s="57"/>
      <c r="C85" s="74"/>
      <c r="D85" s="79"/>
      <c r="E85" s="71"/>
      <c r="F85" s="132"/>
      <c r="G85" s="145"/>
      <c r="H85" s="74"/>
      <c r="I85" s="79"/>
      <c r="J85" s="71"/>
      <c r="K85" s="133"/>
      <c r="L85" s="145"/>
      <c r="M85" s="74"/>
      <c r="N85" s="79"/>
      <c r="O85" s="71"/>
      <c r="P85" s="133"/>
      <c r="Q85" s="145"/>
      <c r="R85" s="74"/>
      <c r="S85" s="79"/>
      <c r="T85" s="71"/>
      <c r="U85" s="133"/>
      <c r="V85" s="106"/>
      <c r="W85" s="106"/>
      <c r="X85" s="106"/>
      <c r="Y85" s="106"/>
      <c r="Z85" s="106"/>
      <c r="AA85" s="107"/>
    </row>
    <row r="86" ht="15.75" customHeight="1">
      <c r="A86" s="37"/>
      <c r="B86" s="57"/>
      <c r="C86" s="74"/>
      <c r="D86" s="70"/>
      <c r="E86" s="71"/>
      <c r="F86" s="129"/>
      <c r="G86" s="145"/>
      <c r="H86" s="74"/>
      <c r="I86" s="70"/>
      <c r="J86" s="71"/>
      <c r="K86" s="131"/>
      <c r="L86" s="145"/>
      <c r="M86" s="74"/>
      <c r="N86" s="70"/>
      <c r="O86" s="71"/>
      <c r="P86" s="131"/>
      <c r="Q86" s="145"/>
      <c r="R86" s="74"/>
      <c r="S86" s="70"/>
      <c r="T86" s="71"/>
      <c r="U86" s="131"/>
      <c r="V86" s="106"/>
      <c r="W86" s="106"/>
      <c r="X86" s="106"/>
      <c r="Y86" s="106"/>
      <c r="Z86" s="106"/>
      <c r="AA86" s="107"/>
    </row>
    <row r="87" ht="15.75" customHeight="1">
      <c r="A87" s="37"/>
      <c r="B87" s="57"/>
      <c r="C87" s="74"/>
      <c r="D87" s="70"/>
      <c r="E87" s="71"/>
      <c r="F87" s="132"/>
      <c r="G87" s="145"/>
      <c r="H87" s="74"/>
      <c r="I87" s="70"/>
      <c r="J87" s="71"/>
      <c r="K87" s="133"/>
      <c r="L87" s="145"/>
      <c r="M87" s="74"/>
      <c r="N87" s="70"/>
      <c r="O87" s="71"/>
      <c r="P87" s="133"/>
      <c r="Q87" s="145"/>
      <c r="R87" s="74"/>
      <c r="S87" s="70"/>
      <c r="T87" s="71"/>
      <c r="U87" s="133"/>
      <c r="V87" s="106"/>
      <c r="W87" s="106"/>
      <c r="X87" s="106"/>
      <c r="Y87" s="106"/>
      <c r="Z87" s="106"/>
      <c r="AA87" s="107"/>
    </row>
    <row r="88" ht="15.75" customHeight="1">
      <c r="A88" s="37"/>
      <c r="B88" s="57"/>
      <c r="C88" s="78"/>
      <c r="D88" s="79"/>
      <c r="E88" s="80"/>
      <c r="F88" s="132"/>
      <c r="G88" s="145"/>
      <c r="H88" s="78"/>
      <c r="I88" s="79"/>
      <c r="J88" s="80"/>
      <c r="K88" s="133"/>
      <c r="L88" s="145"/>
      <c r="M88" s="78"/>
      <c r="N88" s="79"/>
      <c r="O88" s="80"/>
      <c r="P88" s="133"/>
      <c r="Q88" s="145"/>
      <c r="R88" s="78"/>
      <c r="S88" s="79"/>
      <c r="T88" s="80"/>
      <c r="U88" s="133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34"/>
      <c r="G89" s="148"/>
      <c r="H89" s="111"/>
      <c r="I89" s="112"/>
      <c r="J89" s="113"/>
      <c r="K89" s="136"/>
      <c r="L89" s="148"/>
      <c r="M89" s="111"/>
      <c r="N89" s="112"/>
      <c r="O89" s="113"/>
      <c r="P89" s="136"/>
      <c r="Q89" s="148"/>
      <c r="R89" s="111"/>
      <c r="S89" s="112"/>
      <c r="T89" s="113"/>
      <c r="U89" s="136"/>
      <c r="X89" s="116"/>
      <c r="Y89" s="116"/>
    </row>
  </sheetData>
  <mergeCells count="40">
    <mergeCell ref="A23:A38"/>
    <mergeCell ref="A6:A21"/>
    <mergeCell ref="A74:A89"/>
    <mergeCell ref="A57:A72"/>
    <mergeCell ref="B39:F39"/>
    <mergeCell ref="B56:F56"/>
    <mergeCell ref="B73:F73"/>
    <mergeCell ref="C4:F4"/>
    <mergeCell ref="C2:G2"/>
    <mergeCell ref="H2:I2"/>
    <mergeCell ref="B5:F5"/>
    <mergeCell ref="L73:P73"/>
    <mergeCell ref="Q73:U73"/>
    <mergeCell ref="G73:K73"/>
    <mergeCell ref="Q56:U56"/>
    <mergeCell ref="G56:K56"/>
    <mergeCell ref="L56:P56"/>
    <mergeCell ref="Q5:U5"/>
    <mergeCell ref="H4:K4"/>
    <mergeCell ref="R4:U4"/>
    <mergeCell ref="M4:P4"/>
    <mergeCell ref="L5:P5"/>
    <mergeCell ref="G5:K5"/>
    <mergeCell ref="L39:P39"/>
    <mergeCell ref="Q39:U39"/>
    <mergeCell ref="G22:K22"/>
    <mergeCell ref="L22:P22"/>
    <mergeCell ref="A40:A55"/>
    <mergeCell ref="G39:K39"/>
    <mergeCell ref="B22:F22"/>
    <mergeCell ref="Q22:U22"/>
    <mergeCell ref="AA7:AA21"/>
    <mergeCell ref="V22:Z22"/>
    <mergeCell ref="V39:Z39"/>
    <mergeCell ref="AA41:AA55"/>
    <mergeCell ref="AA24:AA38"/>
    <mergeCell ref="AA58:AA72"/>
    <mergeCell ref="V56:Z56"/>
    <mergeCell ref="V5:Z5"/>
    <mergeCell ref="W4:Z4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3">
        <v>1.0</v>
      </c>
      <c r="W5" s="21"/>
      <c r="X5" s="21"/>
      <c r="Y5" s="21"/>
      <c r="Z5" s="22"/>
      <c r="AA5" s="24">
        <v>2.0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29" t="s">
        <v>8</v>
      </c>
      <c r="H6" s="27" t="s">
        <v>9</v>
      </c>
      <c r="I6" s="28" t="s">
        <v>10</v>
      </c>
      <c r="J6" s="28" t="s">
        <v>11</v>
      </c>
      <c r="K6" s="28" t="s">
        <v>12</v>
      </c>
      <c r="L6" s="26" t="s">
        <v>8</v>
      </c>
      <c r="M6" s="27" t="s">
        <v>9</v>
      </c>
      <c r="N6" s="28" t="s">
        <v>10</v>
      </c>
      <c r="O6" s="28" t="s">
        <v>11</v>
      </c>
      <c r="P6" s="28" t="s">
        <v>12</v>
      </c>
      <c r="Q6" s="26" t="s">
        <v>8</v>
      </c>
      <c r="R6" s="27" t="s">
        <v>9</v>
      </c>
      <c r="S6" s="28" t="s">
        <v>10</v>
      </c>
      <c r="T6" s="28" t="s">
        <v>11</v>
      </c>
      <c r="U6" s="28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4"/>
      <c r="R7" s="39"/>
      <c r="S7" s="40"/>
      <c r="T7" s="41"/>
      <c r="U7" s="41"/>
      <c r="V7" s="46" t="str">
        <f>IFERROR(__xludf.DUMMYFUNCTION("QUERY(BDIMPORTADO!A2:L1000,""select L, B, D, H, G WHERE K= date'2019-11-01'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1"/>
      <c r="C8" s="52"/>
      <c r="D8" s="53"/>
      <c r="E8" s="52"/>
      <c r="F8" s="55"/>
      <c r="G8" s="56"/>
      <c r="H8" s="52"/>
      <c r="I8" s="53"/>
      <c r="J8" s="52"/>
      <c r="K8" s="55"/>
      <c r="L8" s="51"/>
      <c r="M8" s="52"/>
      <c r="N8" s="53"/>
      <c r="O8" s="52"/>
      <c r="P8" s="55"/>
      <c r="Q8" s="51"/>
      <c r="R8" s="52"/>
      <c r="S8" s="53"/>
      <c r="T8" s="52"/>
      <c r="U8" s="55"/>
      <c r="V8" s="57"/>
      <c r="W8" s="59"/>
      <c r="X8" s="60"/>
      <c r="Y8" s="61"/>
      <c r="Z8" s="62"/>
      <c r="AA8" s="37"/>
    </row>
    <row r="9" ht="15.75" customHeight="1">
      <c r="A9" s="37"/>
      <c r="B9" s="51"/>
      <c r="C9" s="52"/>
      <c r="D9" s="53"/>
      <c r="E9" s="52"/>
      <c r="F9" s="55"/>
      <c r="G9" s="56"/>
      <c r="H9" s="52"/>
      <c r="I9" s="53"/>
      <c r="J9" s="52"/>
      <c r="K9" s="55"/>
      <c r="L9" s="51"/>
      <c r="M9" s="52"/>
      <c r="N9" s="53"/>
      <c r="O9" s="52"/>
      <c r="P9" s="55"/>
      <c r="Q9" s="51"/>
      <c r="R9" s="52"/>
      <c r="S9" s="53"/>
      <c r="T9" s="52"/>
      <c r="U9" s="55"/>
      <c r="V9" s="57"/>
      <c r="W9" s="59"/>
      <c r="X9" s="60"/>
      <c r="Y9" s="61"/>
      <c r="Z9" s="62"/>
      <c r="AA9" s="37"/>
    </row>
    <row r="10" ht="15.75" customHeight="1">
      <c r="A10" s="37"/>
      <c r="B10" s="51"/>
      <c r="C10" s="63"/>
      <c r="D10" s="64"/>
      <c r="E10" s="65"/>
      <c r="F10" s="55"/>
      <c r="G10" s="56"/>
      <c r="H10" s="66"/>
      <c r="I10" s="67"/>
      <c r="J10" s="52"/>
      <c r="K10" s="55"/>
      <c r="L10" s="51"/>
      <c r="M10" s="63"/>
      <c r="N10" s="64"/>
      <c r="O10" s="65"/>
      <c r="P10" s="55"/>
      <c r="Q10" s="51"/>
      <c r="R10" s="63"/>
      <c r="S10" s="64"/>
      <c r="T10" s="65"/>
      <c r="U10" s="55"/>
      <c r="V10" s="57"/>
      <c r="W10" s="68"/>
      <c r="X10" s="70"/>
      <c r="Y10" s="71"/>
      <c r="Z10" s="62"/>
      <c r="AA10" s="37"/>
    </row>
    <row r="11" ht="15.75" customHeight="1">
      <c r="A11" s="37"/>
      <c r="B11" s="51"/>
      <c r="C11" s="65"/>
      <c r="D11" s="64"/>
      <c r="E11" s="65"/>
      <c r="F11" s="72"/>
      <c r="G11" s="56"/>
      <c r="H11" s="65"/>
      <c r="I11" s="64"/>
      <c r="J11" s="65"/>
      <c r="K11" s="72"/>
      <c r="L11" s="51"/>
      <c r="M11" s="65"/>
      <c r="N11" s="64"/>
      <c r="O11" s="65"/>
      <c r="P11" s="72"/>
      <c r="Q11" s="51"/>
      <c r="R11" s="65"/>
      <c r="S11" s="64"/>
      <c r="T11" s="65"/>
      <c r="U11" s="72"/>
      <c r="V11" s="57"/>
      <c r="W11" s="74"/>
      <c r="X11" s="70"/>
      <c r="Y11" s="71"/>
      <c r="Z11" s="75"/>
      <c r="AA11" s="37"/>
    </row>
    <row r="12" ht="15.75" customHeight="1">
      <c r="A12" s="37"/>
      <c r="B12" s="51"/>
      <c r="C12" s="76"/>
      <c r="D12" s="77"/>
      <c r="E12" s="72"/>
      <c r="F12" s="72"/>
      <c r="G12" s="56"/>
      <c r="H12" s="76"/>
      <c r="I12" s="77"/>
      <c r="J12" s="72"/>
      <c r="K12" s="72"/>
      <c r="L12" s="51"/>
      <c r="M12" s="76"/>
      <c r="N12" s="77"/>
      <c r="O12" s="72"/>
      <c r="P12" s="72"/>
      <c r="Q12" s="51"/>
      <c r="R12" s="76"/>
      <c r="S12" s="77"/>
      <c r="T12" s="72"/>
      <c r="U12" s="72"/>
      <c r="V12" s="57"/>
      <c r="W12" s="78"/>
      <c r="X12" s="79"/>
      <c r="Y12" s="80"/>
      <c r="Z12" s="75"/>
      <c r="AA12" s="37"/>
    </row>
    <row r="13" ht="15.75" customHeight="1">
      <c r="A13" s="37"/>
      <c r="B13" s="51"/>
      <c r="C13" s="76"/>
      <c r="D13" s="77"/>
      <c r="E13" s="76"/>
      <c r="F13" s="72"/>
      <c r="G13" s="56"/>
      <c r="H13" s="76"/>
      <c r="I13" s="77"/>
      <c r="J13" s="76"/>
      <c r="K13" s="72"/>
      <c r="L13" s="51"/>
      <c r="M13" s="76"/>
      <c r="N13" s="77"/>
      <c r="O13" s="76"/>
      <c r="P13" s="72"/>
      <c r="Q13" s="51"/>
      <c r="R13" s="76"/>
      <c r="S13" s="77"/>
      <c r="T13" s="76"/>
      <c r="U13" s="72"/>
      <c r="V13" s="57"/>
      <c r="W13" s="78"/>
      <c r="X13" s="79"/>
      <c r="Y13" s="81"/>
      <c r="Z13" s="75"/>
      <c r="AA13" s="37"/>
    </row>
    <row r="14" ht="15.75" customHeight="1">
      <c r="A14" s="37"/>
      <c r="B14" s="51"/>
      <c r="C14" s="76"/>
      <c r="D14" s="77"/>
      <c r="E14" s="76"/>
      <c r="F14" s="72"/>
      <c r="G14" s="56"/>
      <c r="H14" s="76"/>
      <c r="I14" s="77"/>
      <c r="J14" s="76"/>
      <c r="K14" s="72"/>
      <c r="L14" s="51"/>
      <c r="M14" s="76"/>
      <c r="N14" s="77"/>
      <c r="O14" s="76"/>
      <c r="P14" s="72"/>
      <c r="Q14" s="51"/>
      <c r="R14" s="76"/>
      <c r="S14" s="77"/>
      <c r="T14" s="76"/>
      <c r="U14" s="72"/>
      <c r="V14" s="57"/>
      <c r="W14" s="78"/>
      <c r="X14" s="79"/>
      <c r="Y14" s="81"/>
      <c r="Z14" s="75"/>
      <c r="AA14" s="37"/>
    </row>
    <row r="15" ht="15.75" customHeight="1">
      <c r="A15" s="37"/>
      <c r="B15" s="51"/>
      <c r="C15" s="76"/>
      <c r="D15" s="77"/>
      <c r="E15" s="76"/>
      <c r="F15" s="72"/>
      <c r="G15" s="56"/>
      <c r="H15" s="76"/>
      <c r="I15" s="77"/>
      <c r="J15" s="76"/>
      <c r="K15" s="72"/>
      <c r="L15" s="51"/>
      <c r="M15" s="76"/>
      <c r="N15" s="77"/>
      <c r="O15" s="76"/>
      <c r="P15" s="72"/>
      <c r="Q15" s="51"/>
      <c r="R15" s="76"/>
      <c r="S15" s="77"/>
      <c r="T15" s="76"/>
      <c r="U15" s="72"/>
      <c r="V15" s="57"/>
      <c r="W15" s="78"/>
      <c r="X15" s="79"/>
      <c r="Y15" s="81"/>
      <c r="Z15" s="75"/>
      <c r="AA15" s="37"/>
    </row>
    <row r="16" ht="15.75" customHeight="1">
      <c r="A16" s="37"/>
      <c r="B16" s="51"/>
      <c r="C16" s="65"/>
      <c r="D16" s="77"/>
      <c r="E16" s="65"/>
      <c r="F16" s="72"/>
      <c r="G16" s="56"/>
      <c r="H16" s="65"/>
      <c r="I16" s="77"/>
      <c r="J16" s="65"/>
      <c r="K16" s="72"/>
      <c r="L16" s="51"/>
      <c r="M16" s="65"/>
      <c r="N16" s="77"/>
      <c r="O16" s="65"/>
      <c r="P16" s="72"/>
      <c r="Q16" s="51"/>
      <c r="R16" s="65"/>
      <c r="S16" s="77"/>
      <c r="T16" s="65"/>
      <c r="U16" s="72"/>
      <c r="V16" s="57"/>
      <c r="W16" s="74"/>
      <c r="X16" s="79"/>
      <c r="Y16" s="71"/>
      <c r="Z16" s="75"/>
      <c r="AA16" s="37"/>
    </row>
    <row r="17" ht="15.75" customHeight="1">
      <c r="A17" s="37"/>
      <c r="B17" s="51"/>
      <c r="C17" s="65"/>
      <c r="D17" s="77"/>
      <c r="E17" s="65"/>
      <c r="F17" s="72"/>
      <c r="G17" s="56"/>
      <c r="H17" s="65"/>
      <c r="I17" s="77"/>
      <c r="J17" s="65"/>
      <c r="K17" s="72"/>
      <c r="L17" s="51"/>
      <c r="M17" s="65"/>
      <c r="N17" s="77"/>
      <c r="O17" s="65"/>
      <c r="P17" s="72"/>
      <c r="Q17" s="51"/>
      <c r="R17" s="65"/>
      <c r="S17" s="77"/>
      <c r="T17" s="65"/>
      <c r="U17" s="72"/>
      <c r="V17" s="57"/>
      <c r="W17" s="74"/>
      <c r="X17" s="79"/>
      <c r="Y17" s="71"/>
      <c r="Z17" s="75"/>
      <c r="AA17" s="37"/>
    </row>
    <row r="18" ht="15.75" customHeight="1">
      <c r="A18" s="37"/>
      <c r="B18" s="51"/>
      <c r="C18" s="65"/>
      <c r="D18" s="64"/>
      <c r="E18" s="65"/>
      <c r="F18" s="55"/>
      <c r="G18" s="56"/>
      <c r="H18" s="65"/>
      <c r="I18" s="64"/>
      <c r="J18" s="65"/>
      <c r="K18" s="55"/>
      <c r="L18" s="51"/>
      <c r="M18" s="65"/>
      <c r="N18" s="64"/>
      <c r="O18" s="65"/>
      <c r="P18" s="55"/>
      <c r="Q18" s="51"/>
      <c r="R18" s="65"/>
      <c r="S18" s="64"/>
      <c r="T18" s="65"/>
      <c r="U18" s="55"/>
      <c r="V18" s="57"/>
      <c r="W18" s="74"/>
      <c r="X18" s="70"/>
      <c r="Y18" s="71"/>
      <c r="Z18" s="62"/>
      <c r="AA18" s="37"/>
    </row>
    <row r="19" ht="15.75" customHeight="1">
      <c r="A19" s="37"/>
      <c r="B19" s="51"/>
      <c r="C19" s="65"/>
      <c r="D19" s="64"/>
      <c r="E19" s="65"/>
      <c r="F19" s="72"/>
      <c r="G19" s="56"/>
      <c r="H19" s="65"/>
      <c r="I19" s="64"/>
      <c r="J19" s="65"/>
      <c r="K19" s="72"/>
      <c r="L19" s="51"/>
      <c r="M19" s="65"/>
      <c r="N19" s="64"/>
      <c r="O19" s="65"/>
      <c r="P19" s="72"/>
      <c r="Q19" s="51"/>
      <c r="R19" s="65"/>
      <c r="S19" s="64"/>
      <c r="T19" s="65"/>
      <c r="U19" s="72"/>
      <c r="V19" s="57"/>
      <c r="W19" s="74"/>
      <c r="X19" s="70"/>
      <c r="Y19" s="71"/>
      <c r="Z19" s="75"/>
      <c r="AA19" s="37"/>
    </row>
    <row r="20" ht="15.75" customHeight="1">
      <c r="A20" s="37"/>
      <c r="B20" s="51"/>
      <c r="C20" s="76"/>
      <c r="D20" s="77"/>
      <c r="E20" s="72"/>
      <c r="F20" s="72"/>
      <c r="G20" s="56"/>
      <c r="H20" s="76"/>
      <c r="I20" s="77"/>
      <c r="J20" s="72"/>
      <c r="K20" s="72"/>
      <c r="L20" s="51"/>
      <c r="M20" s="76"/>
      <c r="N20" s="77"/>
      <c r="O20" s="72"/>
      <c r="P20" s="72"/>
      <c r="Q20" s="51"/>
      <c r="R20" s="76"/>
      <c r="S20" s="77"/>
      <c r="T20" s="72"/>
      <c r="U20" s="72"/>
      <c r="V20" s="57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91"/>
      <c r="W21" s="89"/>
      <c r="X21" s="90"/>
      <c r="Y21" s="92"/>
      <c r="Z21" s="93"/>
      <c r="AA21" s="82"/>
    </row>
    <row r="22" ht="15.75" customHeight="1">
      <c r="A22" s="94">
        <v>3.0</v>
      </c>
      <c r="B22" s="23">
        <v>4.0</v>
      </c>
      <c r="C22" s="21"/>
      <c r="D22" s="21"/>
      <c r="E22" s="21"/>
      <c r="F22" s="22"/>
      <c r="G22" s="23">
        <v>5.0</v>
      </c>
      <c r="H22" s="21"/>
      <c r="I22" s="21"/>
      <c r="J22" s="21"/>
      <c r="K22" s="22"/>
      <c r="L22" s="23">
        <v>6.0</v>
      </c>
      <c r="M22" s="21"/>
      <c r="N22" s="21"/>
      <c r="O22" s="21"/>
      <c r="P22" s="22"/>
      <c r="Q22" s="23">
        <v>7.0</v>
      </c>
      <c r="R22" s="21"/>
      <c r="S22" s="21"/>
      <c r="T22" s="21"/>
      <c r="U22" s="22"/>
      <c r="V22" s="23">
        <v>8.0</v>
      </c>
      <c r="W22" s="21"/>
      <c r="X22" s="21"/>
      <c r="Y22" s="21"/>
      <c r="Z22" s="22"/>
      <c r="AA22" s="24">
        <v>9.0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date'2019-11-04'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date'2019-11-05'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date'2019-11-06'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date'2019-11-07'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date'2019-11-08'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10.0</v>
      </c>
      <c r="B39" s="98">
        <v>11.0</v>
      </c>
      <c r="C39" s="21"/>
      <c r="D39" s="21"/>
      <c r="E39" s="21"/>
      <c r="F39" s="22"/>
      <c r="G39" s="23">
        <v>12.0</v>
      </c>
      <c r="H39" s="21"/>
      <c r="I39" s="21"/>
      <c r="J39" s="21"/>
      <c r="K39" s="22"/>
      <c r="L39" s="23">
        <v>13.0</v>
      </c>
      <c r="M39" s="21"/>
      <c r="N39" s="21"/>
      <c r="O39" s="21"/>
      <c r="P39" s="22"/>
      <c r="Q39" s="23">
        <v>14.0</v>
      </c>
      <c r="R39" s="21"/>
      <c r="S39" s="21"/>
      <c r="T39" s="21"/>
      <c r="U39" s="22"/>
      <c r="V39" s="23">
        <v>15.0</v>
      </c>
      <c r="W39" s="21"/>
      <c r="X39" s="21"/>
      <c r="Y39" s="21"/>
      <c r="Z39" s="22"/>
      <c r="AA39" s="24">
        <v>16.0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date'2019-11-11'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date'2019-11-12'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date'2019-11-13'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date'2019-11-14'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date'2019-11-15'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17.0</v>
      </c>
      <c r="B56" s="98">
        <v>18.0</v>
      </c>
      <c r="C56" s="21"/>
      <c r="D56" s="21"/>
      <c r="E56" s="21"/>
      <c r="F56" s="22"/>
      <c r="G56" s="23">
        <v>19.0</v>
      </c>
      <c r="H56" s="21"/>
      <c r="I56" s="21"/>
      <c r="J56" s="21"/>
      <c r="K56" s="22"/>
      <c r="L56" s="23">
        <v>20.0</v>
      </c>
      <c r="M56" s="21"/>
      <c r="N56" s="21"/>
      <c r="O56" s="21"/>
      <c r="P56" s="22"/>
      <c r="Q56" s="23">
        <v>21.0</v>
      </c>
      <c r="R56" s="21"/>
      <c r="S56" s="21"/>
      <c r="T56" s="21"/>
      <c r="U56" s="22"/>
      <c r="V56" s="23">
        <v>22.0</v>
      </c>
      <c r="W56" s="21"/>
      <c r="X56" s="21"/>
      <c r="Y56" s="21"/>
      <c r="Z56" s="22"/>
      <c r="AA56" s="24">
        <v>23.0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date'2019-11-18'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date'2019-11-19'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date'2019-11-20'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date'2019-11-21'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date'2019-11-22'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24.0</v>
      </c>
      <c r="B73" s="98">
        <v>25.0</v>
      </c>
      <c r="C73" s="21"/>
      <c r="D73" s="21"/>
      <c r="E73" s="21"/>
      <c r="F73" s="22"/>
      <c r="G73" s="98">
        <v>26.0</v>
      </c>
      <c r="H73" s="21"/>
      <c r="I73" s="21"/>
      <c r="J73" s="21"/>
      <c r="K73" s="22"/>
      <c r="L73" s="98">
        <v>27.0</v>
      </c>
      <c r="M73" s="21"/>
      <c r="N73" s="21"/>
      <c r="O73" s="21"/>
      <c r="P73" s="22"/>
      <c r="Q73" s="98">
        <v>28.0</v>
      </c>
      <c r="R73" s="21"/>
      <c r="S73" s="21"/>
      <c r="T73" s="21"/>
      <c r="U73" s="22"/>
      <c r="V73" s="98">
        <v>29.0</v>
      </c>
      <c r="W73" s="21"/>
      <c r="X73" s="21"/>
      <c r="Y73" s="21"/>
      <c r="Z73" s="22"/>
      <c r="AA73" s="24">
        <v>30.0</v>
      </c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0" t="s">
        <v>8</v>
      </c>
      <c r="W74" s="101" t="s">
        <v>9</v>
      </c>
      <c r="X74" s="102" t="s">
        <v>10</v>
      </c>
      <c r="Y74" s="102" t="s">
        <v>11</v>
      </c>
      <c r="Z74" s="102" t="s">
        <v>12</v>
      </c>
      <c r="AA74" s="36"/>
    </row>
    <row r="75" ht="15.75" customHeight="1">
      <c r="A75" s="37"/>
      <c r="B75" s="46" t="str">
        <f>IFERROR(__xludf.DUMMYFUNCTION("QUERY(BDIMPORTADO!A2:L1000,""select L, B, D, H, G WHERE K= date'2019-11-25'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date'2019-11-26'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date'2019-11-27'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date'2019-11-28'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date'2019-11-29'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57"/>
      <c r="W79" s="59"/>
      <c r="X79" s="60"/>
      <c r="Y79" s="61"/>
      <c r="Z79" s="62"/>
      <c r="AA79" s="3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57"/>
      <c r="W80" s="59"/>
      <c r="X80" s="60"/>
      <c r="Y80" s="61"/>
      <c r="Z80" s="62"/>
      <c r="AA80" s="3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57"/>
      <c r="W81" s="68"/>
      <c r="X81" s="70"/>
      <c r="Y81" s="71"/>
      <c r="Z81" s="62"/>
      <c r="AA81" s="3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57"/>
      <c r="W82" s="74"/>
      <c r="X82" s="70"/>
      <c r="Y82" s="71"/>
      <c r="Z82" s="75"/>
      <c r="AA82" s="3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57"/>
      <c r="W83" s="78"/>
      <c r="X83" s="79"/>
      <c r="Y83" s="80"/>
      <c r="Z83" s="75"/>
      <c r="AA83" s="3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57"/>
      <c r="W84" s="74"/>
      <c r="X84" s="79"/>
      <c r="Y84" s="71"/>
      <c r="Z84" s="75"/>
      <c r="AA84" s="3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57"/>
      <c r="W85" s="74"/>
      <c r="X85" s="79"/>
      <c r="Y85" s="71"/>
      <c r="Z85" s="75"/>
      <c r="AA85" s="3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57"/>
      <c r="W86" s="74"/>
      <c r="X86" s="70"/>
      <c r="Y86" s="71"/>
      <c r="Z86" s="62"/>
      <c r="AA86" s="3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57"/>
      <c r="W87" s="74"/>
      <c r="X87" s="70"/>
      <c r="Y87" s="71"/>
      <c r="Z87" s="75"/>
      <c r="AA87" s="3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57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</sheetData>
  <mergeCells count="42">
    <mergeCell ref="Q73:U73"/>
    <mergeCell ref="L56:P56"/>
    <mergeCell ref="L73:P73"/>
    <mergeCell ref="Q56:U56"/>
    <mergeCell ref="A57:A72"/>
    <mergeCell ref="B56:F56"/>
    <mergeCell ref="Q39:U39"/>
    <mergeCell ref="L39:P39"/>
    <mergeCell ref="G39:K39"/>
    <mergeCell ref="B39:F39"/>
    <mergeCell ref="A6:A21"/>
    <mergeCell ref="A23:A38"/>
    <mergeCell ref="A74:A89"/>
    <mergeCell ref="A40:A55"/>
    <mergeCell ref="AA41:AA55"/>
    <mergeCell ref="AA58:AA72"/>
    <mergeCell ref="AA75:AA89"/>
    <mergeCell ref="AA7:AA21"/>
    <mergeCell ref="L22:P22"/>
    <mergeCell ref="B22:F22"/>
    <mergeCell ref="G22:K22"/>
    <mergeCell ref="V56:Z56"/>
    <mergeCell ref="G56:K56"/>
    <mergeCell ref="V73:Z73"/>
    <mergeCell ref="B73:F73"/>
    <mergeCell ref="G73:K73"/>
    <mergeCell ref="AA24:AA38"/>
    <mergeCell ref="V39:Z39"/>
    <mergeCell ref="Q5:U5"/>
    <mergeCell ref="L5:P5"/>
    <mergeCell ref="W4:Z4"/>
    <mergeCell ref="R4:U4"/>
    <mergeCell ref="V5:Z5"/>
    <mergeCell ref="B5:F5"/>
    <mergeCell ref="M4:P4"/>
    <mergeCell ref="H2:I2"/>
    <mergeCell ref="C2:G2"/>
    <mergeCell ref="H4:K4"/>
    <mergeCell ref="C4:F4"/>
    <mergeCell ref="G5:K5"/>
    <mergeCell ref="V22:Z22"/>
    <mergeCell ref="Q22:U22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94">
        <v>1.0</v>
      </c>
      <c r="B5" s="23">
        <v>2.0</v>
      </c>
      <c r="C5" s="21"/>
      <c r="D5" s="21"/>
      <c r="E5" s="21"/>
      <c r="F5" s="22"/>
      <c r="G5" s="23">
        <v>3.0</v>
      </c>
      <c r="H5" s="21"/>
      <c r="I5" s="21"/>
      <c r="J5" s="21"/>
      <c r="K5" s="22"/>
      <c r="L5" s="23">
        <v>4.0</v>
      </c>
      <c r="M5" s="21"/>
      <c r="N5" s="21"/>
      <c r="O5" s="21"/>
      <c r="P5" s="22"/>
      <c r="Q5" s="23">
        <v>5.0</v>
      </c>
      <c r="R5" s="21"/>
      <c r="S5" s="21"/>
      <c r="T5" s="21"/>
      <c r="U5" s="22"/>
      <c r="V5" s="23">
        <v>6.0</v>
      </c>
      <c r="W5" s="21"/>
      <c r="X5" s="21"/>
      <c r="Y5" s="21"/>
      <c r="Z5" s="22"/>
      <c r="AA5" s="24">
        <v>7.0</v>
      </c>
    </row>
    <row r="6" ht="15.75" customHeight="1">
      <c r="A6" s="25"/>
      <c r="B6" s="30" t="s">
        <v>8</v>
      </c>
      <c r="C6" s="32" t="s">
        <v>9</v>
      </c>
      <c r="D6" s="33" t="s">
        <v>10</v>
      </c>
      <c r="E6" s="33" t="s">
        <v>11</v>
      </c>
      <c r="F6" s="33" t="s">
        <v>12</v>
      </c>
      <c r="G6" s="30" t="s">
        <v>8</v>
      </c>
      <c r="H6" s="32" t="s">
        <v>9</v>
      </c>
      <c r="I6" s="33" t="s">
        <v>10</v>
      </c>
      <c r="J6" s="33" t="s">
        <v>11</v>
      </c>
      <c r="K6" s="33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43" t="str">
        <f>IFERROR(__xludf.DUMMYFUNCTION("QUERY(BDIMPORTADO!A2:L1000,""select L, B, D, H, G WHERE K= date'2019-12-02' "",-1)"),"#N/A")</f>
        <v>#N/A</v>
      </c>
      <c r="C7" s="45"/>
      <c r="D7" s="47"/>
      <c r="E7" s="48"/>
      <c r="F7" s="49"/>
      <c r="G7" s="43" t="str">
        <f>IFERROR(__xludf.DUMMYFUNCTION("QUERY(BDIMPORTADO!A2:L1000,""select L, B, D, H, G WHERE K= date'2019-12-03'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date'2019-12-04'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date'2019-12-05'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date'2019-12-06'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8"/>
      <c r="C8" s="59"/>
      <c r="D8" s="60"/>
      <c r="E8" s="61"/>
      <c r="F8" s="62"/>
      <c r="G8" s="58"/>
      <c r="H8" s="59"/>
      <c r="I8" s="60"/>
      <c r="J8" s="61"/>
      <c r="K8" s="62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8"/>
      <c r="C9" s="59"/>
      <c r="D9" s="60"/>
      <c r="E9" s="61"/>
      <c r="F9" s="62"/>
      <c r="G9" s="58"/>
      <c r="H9" s="59"/>
      <c r="I9" s="60"/>
      <c r="J9" s="61"/>
      <c r="K9" s="62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8"/>
      <c r="C10" s="69"/>
      <c r="D10" s="73"/>
      <c r="E10" s="61"/>
      <c r="F10" s="62"/>
      <c r="G10" s="58"/>
      <c r="H10" s="69"/>
      <c r="I10" s="73"/>
      <c r="J10" s="61"/>
      <c r="K10" s="62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8"/>
      <c r="C11" s="74"/>
      <c r="D11" s="70"/>
      <c r="E11" s="71"/>
      <c r="F11" s="75"/>
      <c r="G11" s="58"/>
      <c r="H11" s="74"/>
      <c r="I11" s="70"/>
      <c r="J11" s="71"/>
      <c r="K11" s="75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8"/>
      <c r="C12" s="78"/>
      <c r="D12" s="79"/>
      <c r="E12" s="80"/>
      <c r="F12" s="75"/>
      <c r="G12" s="58"/>
      <c r="H12" s="78"/>
      <c r="I12" s="79"/>
      <c r="J12" s="80"/>
      <c r="K12" s="75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8"/>
      <c r="C13" s="78"/>
      <c r="D13" s="79"/>
      <c r="E13" s="81"/>
      <c r="F13" s="75"/>
      <c r="G13" s="58"/>
      <c r="H13" s="78"/>
      <c r="I13" s="79"/>
      <c r="J13" s="81"/>
      <c r="K13" s="75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8"/>
      <c r="C14" s="78"/>
      <c r="D14" s="79"/>
      <c r="E14" s="81"/>
      <c r="F14" s="75"/>
      <c r="G14" s="58"/>
      <c r="H14" s="78"/>
      <c r="I14" s="79"/>
      <c r="J14" s="81"/>
      <c r="K14" s="75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8"/>
      <c r="C15" s="78"/>
      <c r="D15" s="79"/>
      <c r="E15" s="81"/>
      <c r="F15" s="75"/>
      <c r="G15" s="58"/>
      <c r="H15" s="78"/>
      <c r="I15" s="79"/>
      <c r="J15" s="81"/>
      <c r="K15" s="75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8"/>
      <c r="C16" s="74"/>
      <c r="D16" s="79"/>
      <c r="E16" s="71"/>
      <c r="F16" s="75"/>
      <c r="G16" s="58"/>
      <c r="H16" s="74"/>
      <c r="I16" s="79"/>
      <c r="J16" s="71"/>
      <c r="K16" s="75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8"/>
      <c r="C17" s="74"/>
      <c r="D17" s="79"/>
      <c r="E17" s="71"/>
      <c r="F17" s="75"/>
      <c r="G17" s="58"/>
      <c r="H17" s="74"/>
      <c r="I17" s="79"/>
      <c r="J17" s="71"/>
      <c r="K17" s="75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8"/>
      <c r="C18" s="74"/>
      <c r="D18" s="70"/>
      <c r="E18" s="71"/>
      <c r="F18" s="62"/>
      <c r="G18" s="58"/>
      <c r="H18" s="74"/>
      <c r="I18" s="70"/>
      <c r="J18" s="71"/>
      <c r="K18" s="62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8"/>
      <c r="C19" s="74"/>
      <c r="D19" s="70"/>
      <c r="E19" s="71"/>
      <c r="F19" s="75"/>
      <c r="G19" s="58"/>
      <c r="H19" s="74"/>
      <c r="I19" s="70"/>
      <c r="J19" s="71"/>
      <c r="K19" s="75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8"/>
      <c r="C20" s="78"/>
      <c r="D20" s="79"/>
      <c r="E20" s="80"/>
      <c r="F20" s="75"/>
      <c r="G20" s="58"/>
      <c r="H20" s="78"/>
      <c r="I20" s="79"/>
      <c r="J20" s="80"/>
      <c r="K20" s="75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8"/>
      <c r="C21" s="89"/>
      <c r="D21" s="90"/>
      <c r="E21" s="92"/>
      <c r="F21" s="93"/>
      <c r="G21" s="88"/>
      <c r="H21" s="89"/>
      <c r="I21" s="90"/>
      <c r="J21" s="92"/>
      <c r="K21" s="93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8.0</v>
      </c>
      <c r="B22" s="23">
        <v>9.0</v>
      </c>
      <c r="C22" s="21"/>
      <c r="D22" s="21"/>
      <c r="E22" s="21"/>
      <c r="F22" s="22"/>
      <c r="G22" s="23">
        <v>10.0</v>
      </c>
      <c r="H22" s="21"/>
      <c r="I22" s="21"/>
      <c r="J22" s="21"/>
      <c r="K22" s="22"/>
      <c r="L22" s="23">
        <v>11.0</v>
      </c>
      <c r="M22" s="21"/>
      <c r="N22" s="21"/>
      <c r="O22" s="21"/>
      <c r="P22" s="22"/>
      <c r="Q22" s="23">
        <v>12.0</v>
      </c>
      <c r="R22" s="21"/>
      <c r="S22" s="21"/>
      <c r="T22" s="21"/>
      <c r="U22" s="22"/>
      <c r="V22" s="23">
        <v>13.0</v>
      </c>
      <c r="W22" s="21"/>
      <c r="X22" s="21"/>
      <c r="Y22" s="21"/>
      <c r="Z22" s="22"/>
      <c r="AA22" s="24">
        <v>14.0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date'2019-12-09'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date'2019-12-10'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date'2019-12-11'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date'2019-12-12'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date'2019-12-13'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15.0</v>
      </c>
      <c r="B39" s="98">
        <v>16.0</v>
      </c>
      <c r="C39" s="21"/>
      <c r="D39" s="21"/>
      <c r="E39" s="21"/>
      <c r="F39" s="22"/>
      <c r="G39" s="23">
        <v>17.0</v>
      </c>
      <c r="H39" s="21"/>
      <c r="I39" s="21"/>
      <c r="J39" s="21"/>
      <c r="K39" s="22"/>
      <c r="L39" s="23">
        <v>18.0</v>
      </c>
      <c r="M39" s="21"/>
      <c r="N39" s="21"/>
      <c r="O39" s="21"/>
      <c r="P39" s="22"/>
      <c r="Q39" s="23">
        <v>19.0</v>
      </c>
      <c r="R39" s="21"/>
      <c r="S39" s="21"/>
      <c r="T39" s="21"/>
      <c r="U39" s="22"/>
      <c r="V39" s="23">
        <v>20.0</v>
      </c>
      <c r="W39" s="21"/>
      <c r="X39" s="21"/>
      <c r="Y39" s="21"/>
      <c r="Z39" s="22"/>
      <c r="AA39" s="24">
        <v>21.0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date'2019-12-16'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date'2019-12-17'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date'2019-12-18'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date'2019-12-19'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date'2019-12-20'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22.0</v>
      </c>
      <c r="B56" s="98">
        <v>23.0</v>
      </c>
      <c r="C56" s="21"/>
      <c r="D56" s="21"/>
      <c r="E56" s="21"/>
      <c r="F56" s="22"/>
      <c r="G56" s="23">
        <v>24.0</v>
      </c>
      <c r="H56" s="21"/>
      <c r="I56" s="21"/>
      <c r="J56" s="21"/>
      <c r="K56" s="22"/>
      <c r="L56" s="23">
        <v>25.0</v>
      </c>
      <c r="M56" s="21"/>
      <c r="N56" s="21"/>
      <c r="O56" s="21"/>
      <c r="P56" s="22"/>
      <c r="Q56" s="23">
        <v>26.0</v>
      </c>
      <c r="R56" s="21"/>
      <c r="S56" s="21"/>
      <c r="T56" s="21"/>
      <c r="U56" s="22"/>
      <c r="V56" s="23">
        <v>27.0</v>
      </c>
      <c r="W56" s="21"/>
      <c r="X56" s="21"/>
      <c r="Y56" s="21"/>
      <c r="Z56" s="22"/>
      <c r="AA56" s="24">
        <v>28.0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3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date'2019-12-23'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date'2019-12-24'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date'2019-12-25'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date'2019-01-26'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date'2019-12-27'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129"/>
      <c r="Q64" s="130"/>
      <c r="R64" s="68"/>
      <c r="S64" s="70"/>
      <c r="T64" s="71"/>
      <c r="U64" s="131"/>
      <c r="V64" s="130"/>
      <c r="W64" s="68"/>
      <c r="X64" s="70"/>
      <c r="Y64" s="71"/>
      <c r="Z64" s="131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132"/>
      <c r="Q65" s="130"/>
      <c r="R65" s="74"/>
      <c r="S65" s="70"/>
      <c r="T65" s="71"/>
      <c r="U65" s="133"/>
      <c r="V65" s="130"/>
      <c r="W65" s="74"/>
      <c r="X65" s="70"/>
      <c r="Y65" s="71"/>
      <c r="Z65" s="133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132"/>
      <c r="Q67" s="130"/>
      <c r="R67" s="74"/>
      <c r="S67" s="79"/>
      <c r="T67" s="71"/>
      <c r="U67" s="133"/>
      <c r="V67" s="130"/>
      <c r="W67" s="74"/>
      <c r="X67" s="79"/>
      <c r="Y67" s="71"/>
      <c r="Z67" s="133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132"/>
      <c r="Q68" s="130"/>
      <c r="R68" s="74"/>
      <c r="S68" s="79"/>
      <c r="T68" s="71"/>
      <c r="U68" s="133"/>
      <c r="V68" s="130"/>
      <c r="W68" s="74"/>
      <c r="X68" s="79"/>
      <c r="Y68" s="71"/>
      <c r="Z68" s="133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129"/>
      <c r="Q69" s="130"/>
      <c r="R69" s="74"/>
      <c r="S69" s="70"/>
      <c r="T69" s="71"/>
      <c r="U69" s="131"/>
      <c r="V69" s="130"/>
      <c r="W69" s="74"/>
      <c r="X69" s="70"/>
      <c r="Y69" s="71"/>
      <c r="Z69" s="131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132"/>
      <c r="Q70" s="130"/>
      <c r="R70" s="74"/>
      <c r="S70" s="70"/>
      <c r="T70" s="71"/>
      <c r="U70" s="133"/>
      <c r="V70" s="130"/>
      <c r="W70" s="74"/>
      <c r="X70" s="70"/>
      <c r="Y70" s="71"/>
      <c r="Z70" s="133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91"/>
      <c r="C72" s="89"/>
      <c r="D72" s="90"/>
      <c r="E72" s="92"/>
      <c r="F72" s="93"/>
      <c r="G72" s="115"/>
      <c r="H72" s="111"/>
      <c r="I72" s="112"/>
      <c r="J72" s="113"/>
      <c r="K72" s="114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29.0</v>
      </c>
      <c r="B73" s="137">
        <v>30.0</v>
      </c>
      <c r="C73" s="21"/>
      <c r="D73" s="21"/>
      <c r="E73" s="21"/>
      <c r="F73" s="22"/>
      <c r="G73" s="137">
        <v>31.0</v>
      </c>
      <c r="H73" s="21"/>
      <c r="I73" s="21"/>
      <c r="J73" s="21"/>
      <c r="K73" s="22"/>
      <c r="L73" s="138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49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49" t="s">
        <v>8</v>
      </c>
      <c r="H74" s="101" t="s">
        <v>9</v>
      </c>
      <c r="I74" s="108" t="s">
        <v>10</v>
      </c>
      <c r="J74" s="102" t="s">
        <v>11</v>
      </c>
      <c r="K74" s="102" t="s">
        <v>12</v>
      </c>
      <c r="L74" s="150"/>
      <c r="M74" s="141"/>
      <c r="N74" s="141"/>
      <c r="O74" s="141"/>
      <c r="P74" s="141"/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126" t="str">
        <f>IFERROR(__xludf.DUMMYFUNCTION("QUERY(BDIMPORTADO!A2:L1000,""select L, B, D, H, G WHERE K= date'2019-12-30' "",-1)"),"#N/A")</f>
        <v>#N/A</v>
      </c>
      <c r="C75" s="45"/>
      <c r="D75" s="47"/>
      <c r="E75" s="48"/>
      <c r="F75" s="127"/>
      <c r="G75" s="126" t="str">
        <f>IFERROR(__xludf.DUMMYFUNCTION("QUERY(BDIMPORTADO!A2:L1000,""select L, B, D, H, G WHERE K= date'2019-12-31' "",-1)"),"#N/A")</f>
        <v>#N/A</v>
      </c>
      <c r="H75" s="45"/>
      <c r="I75" s="47"/>
      <c r="J75" s="48"/>
      <c r="K75" s="127"/>
      <c r="L75" s="120"/>
      <c r="M75" s="118"/>
      <c r="N75" s="119"/>
      <c r="O75" s="118"/>
      <c r="P75" s="118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28"/>
      <c r="C76" s="96"/>
      <c r="D76" s="47"/>
      <c r="E76" s="48"/>
      <c r="F76" s="127"/>
      <c r="G76" s="128"/>
      <c r="H76" s="96"/>
      <c r="I76" s="47"/>
      <c r="J76" s="48"/>
      <c r="K76" s="127"/>
      <c r="L76" s="120"/>
      <c r="M76" s="118"/>
      <c r="N76" s="119"/>
      <c r="O76" s="118"/>
      <c r="P76" s="118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28"/>
      <c r="C77" s="96"/>
      <c r="D77" s="47"/>
      <c r="E77" s="48"/>
      <c r="F77" s="127"/>
      <c r="G77" s="128"/>
      <c r="H77" s="96"/>
      <c r="I77" s="47"/>
      <c r="J77" s="48"/>
      <c r="K77" s="127"/>
      <c r="L77" s="120"/>
      <c r="M77" s="118"/>
      <c r="N77" s="119"/>
      <c r="O77" s="118"/>
      <c r="P77" s="118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28"/>
      <c r="C78" s="96"/>
      <c r="D78" s="47"/>
      <c r="E78" s="48"/>
      <c r="F78" s="127"/>
      <c r="G78" s="128"/>
      <c r="H78" s="96"/>
      <c r="I78" s="47"/>
      <c r="J78" s="48"/>
      <c r="K78" s="127"/>
      <c r="L78" s="120"/>
      <c r="M78" s="118"/>
      <c r="N78" s="119"/>
      <c r="O78" s="118"/>
      <c r="P78" s="118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130"/>
      <c r="C79" s="59"/>
      <c r="D79" s="60"/>
      <c r="E79" s="61"/>
      <c r="F79" s="131"/>
      <c r="G79" s="130"/>
      <c r="H79" s="59"/>
      <c r="I79" s="60"/>
      <c r="J79" s="61"/>
      <c r="K79" s="131"/>
      <c r="L79" s="120"/>
      <c r="M79" s="118"/>
      <c r="N79" s="119"/>
      <c r="O79" s="118"/>
      <c r="P79" s="118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130"/>
      <c r="C80" s="59"/>
      <c r="D80" s="60"/>
      <c r="E80" s="61"/>
      <c r="F80" s="131"/>
      <c r="G80" s="130"/>
      <c r="H80" s="59"/>
      <c r="I80" s="60"/>
      <c r="J80" s="61"/>
      <c r="K80" s="131"/>
      <c r="L80" s="120"/>
      <c r="M80" s="118"/>
      <c r="N80" s="119"/>
      <c r="O80" s="118"/>
      <c r="P80" s="118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130"/>
      <c r="C81" s="68"/>
      <c r="D81" s="70"/>
      <c r="E81" s="71"/>
      <c r="F81" s="131"/>
      <c r="G81" s="130"/>
      <c r="H81" s="68"/>
      <c r="I81" s="70"/>
      <c r="J81" s="71"/>
      <c r="K81" s="131"/>
      <c r="L81" s="120"/>
      <c r="M81" s="142"/>
      <c r="N81" s="146"/>
      <c r="O81" s="147"/>
      <c r="P81" s="118"/>
      <c r="Q81" s="117"/>
      <c r="R81" s="142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130"/>
      <c r="C82" s="74"/>
      <c r="D82" s="70"/>
      <c r="E82" s="71"/>
      <c r="F82" s="133"/>
      <c r="G82" s="130"/>
      <c r="H82" s="74"/>
      <c r="I82" s="70"/>
      <c r="J82" s="71"/>
      <c r="K82" s="133"/>
      <c r="L82" s="120"/>
      <c r="M82" s="147"/>
      <c r="N82" s="146"/>
      <c r="O82" s="147"/>
      <c r="P82" s="147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130"/>
      <c r="C83" s="78"/>
      <c r="D83" s="79"/>
      <c r="E83" s="80"/>
      <c r="F83" s="133"/>
      <c r="G83" s="130"/>
      <c r="H83" s="78"/>
      <c r="I83" s="79"/>
      <c r="J83" s="80"/>
      <c r="K83" s="133"/>
      <c r="L83" s="120"/>
      <c r="M83" s="147"/>
      <c r="N83" s="146"/>
      <c r="O83" s="147"/>
      <c r="P83" s="147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130"/>
      <c r="C84" s="74"/>
      <c r="D84" s="79"/>
      <c r="E84" s="71"/>
      <c r="F84" s="133"/>
      <c r="G84" s="130"/>
      <c r="H84" s="74"/>
      <c r="I84" s="79"/>
      <c r="J84" s="71"/>
      <c r="K84" s="133"/>
      <c r="L84" s="120"/>
      <c r="M84" s="147"/>
      <c r="N84" s="146"/>
      <c r="O84" s="147"/>
      <c r="P84" s="147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130"/>
      <c r="C85" s="74"/>
      <c r="D85" s="79"/>
      <c r="E85" s="71"/>
      <c r="F85" s="133"/>
      <c r="G85" s="130"/>
      <c r="H85" s="74"/>
      <c r="I85" s="79"/>
      <c r="J85" s="71"/>
      <c r="K85" s="133"/>
      <c r="L85" s="120"/>
      <c r="M85" s="147"/>
      <c r="N85" s="146"/>
      <c r="O85" s="147"/>
      <c r="P85" s="147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130"/>
      <c r="C86" s="74"/>
      <c r="D86" s="70"/>
      <c r="E86" s="71"/>
      <c r="F86" s="131"/>
      <c r="G86" s="130"/>
      <c r="H86" s="74"/>
      <c r="I86" s="70"/>
      <c r="J86" s="71"/>
      <c r="K86" s="131"/>
      <c r="L86" s="120"/>
      <c r="M86" s="147"/>
      <c r="N86" s="146"/>
      <c r="O86" s="147"/>
      <c r="P86" s="118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130"/>
      <c r="C87" s="74"/>
      <c r="D87" s="70"/>
      <c r="E87" s="71"/>
      <c r="F87" s="133"/>
      <c r="G87" s="130"/>
      <c r="H87" s="74"/>
      <c r="I87" s="70"/>
      <c r="J87" s="71"/>
      <c r="K87" s="133"/>
      <c r="L87" s="120"/>
      <c r="M87" s="147"/>
      <c r="N87" s="146"/>
      <c r="O87" s="147"/>
      <c r="P87" s="147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130"/>
      <c r="C88" s="78"/>
      <c r="D88" s="79"/>
      <c r="E88" s="80"/>
      <c r="F88" s="133"/>
      <c r="G88" s="130"/>
      <c r="H88" s="78"/>
      <c r="I88" s="79"/>
      <c r="J88" s="80"/>
      <c r="K88" s="133"/>
      <c r="L88" s="120"/>
      <c r="M88" s="147"/>
      <c r="N88" s="146"/>
      <c r="O88" s="147"/>
      <c r="P88" s="147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35"/>
      <c r="C89" s="111"/>
      <c r="D89" s="112"/>
      <c r="E89" s="113"/>
      <c r="F89" s="136"/>
      <c r="G89" s="135"/>
      <c r="H89" s="111"/>
      <c r="I89" s="112"/>
      <c r="J89" s="113"/>
      <c r="K89" s="136"/>
      <c r="L89" s="120"/>
      <c r="M89" s="118"/>
      <c r="N89" s="119"/>
      <c r="O89" s="118"/>
      <c r="P89" s="118"/>
      <c r="Q89" s="117"/>
      <c r="R89" s="118"/>
      <c r="S89" s="119"/>
      <c r="T89" s="118"/>
      <c r="U89" s="118"/>
      <c r="X89" s="116"/>
      <c r="Y89" s="116"/>
    </row>
  </sheetData>
  <mergeCells count="40">
    <mergeCell ref="C4:F4"/>
    <mergeCell ref="C2:G2"/>
    <mergeCell ref="H2:I2"/>
    <mergeCell ref="Q5:U5"/>
    <mergeCell ref="H4:K4"/>
    <mergeCell ref="R4:U4"/>
    <mergeCell ref="M4:P4"/>
    <mergeCell ref="B5:F5"/>
    <mergeCell ref="B22:F22"/>
    <mergeCell ref="A23:A38"/>
    <mergeCell ref="A6:A21"/>
    <mergeCell ref="A74:A89"/>
    <mergeCell ref="A57:A72"/>
    <mergeCell ref="B39:F39"/>
    <mergeCell ref="B56:F56"/>
    <mergeCell ref="A40:A55"/>
    <mergeCell ref="Q22:U22"/>
    <mergeCell ref="AA7:AA21"/>
    <mergeCell ref="V22:Z22"/>
    <mergeCell ref="AA41:AA55"/>
    <mergeCell ref="AA24:AA38"/>
    <mergeCell ref="Q56:U56"/>
    <mergeCell ref="V56:Z56"/>
    <mergeCell ref="B73:F73"/>
    <mergeCell ref="L73:P73"/>
    <mergeCell ref="Q73:U73"/>
    <mergeCell ref="G73:K73"/>
    <mergeCell ref="G56:K56"/>
    <mergeCell ref="L56:P56"/>
    <mergeCell ref="AA58:AA72"/>
    <mergeCell ref="L5:P5"/>
    <mergeCell ref="V5:Z5"/>
    <mergeCell ref="W4:Z4"/>
    <mergeCell ref="G5:K5"/>
    <mergeCell ref="L39:P39"/>
    <mergeCell ref="Q39:U39"/>
    <mergeCell ref="G22:K22"/>
    <mergeCell ref="L22:P22"/>
    <mergeCell ref="G39:K39"/>
    <mergeCell ref="V39:Z39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1" t="str">
        <f>IFERROR(__xludf.DUMMYFUNCTION("IMPORTRANGE(""https://docs.google.com/spreadsheets/d/1igmTfIDDaHPHVbysO7j4F1Xufs4Xkup8LI8QjILKwfU/edit?usp=sharing"",""BD ?????!A1:L1000"")"),"#REF!")</f>
        <v>#REF!</v>
      </c>
      <c r="B1" s="151"/>
      <c r="C1" s="151"/>
      <c r="D1" s="151"/>
      <c r="E1" s="151"/>
      <c r="F1" s="151"/>
      <c r="G1" s="151"/>
      <c r="H1" s="151"/>
      <c r="I1" s="151"/>
      <c r="J1" s="151"/>
      <c r="K1" s="152"/>
      <c r="L1" s="153"/>
    </row>
    <row r="2">
      <c r="K2" s="154"/>
      <c r="L2" s="155"/>
    </row>
    <row r="3">
      <c r="K3" s="156"/>
      <c r="L3" s="157"/>
    </row>
    <row r="4">
      <c r="K4" s="156"/>
      <c r="L4" s="157"/>
    </row>
    <row r="5">
      <c r="K5" s="156"/>
      <c r="L5" s="157"/>
    </row>
    <row r="6">
      <c r="K6" s="156"/>
      <c r="L6" s="157"/>
    </row>
    <row r="7">
      <c r="K7" s="156"/>
      <c r="L7" s="157"/>
    </row>
    <row r="8">
      <c r="K8" s="156"/>
      <c r="L8" s="157"/>
    </row>
    <row r="9">
      <c r="K9" s="156"/>
      <c r="L9" s="157"/>
    </row>
    <row r="10">
      <c r="K10" s="156"/>
      <c r="L10" s="157"/>
    </row>
    <row r="11">
      <c r="K11" s="156"/>
      <c r="L11" s="157"/>
    </row>
    <row r="12">
      <c r="K12" s="156"/>
      <c r="L12" s="157"/>
    </row>
    <row r="13">
      <c r="K13" s="156"/>
      <c r="L13" s="157"/>
    </row>
    <row r="14">
      <c r="K14" s="156"/>
      <c r="L14" s="157"/>
    </row>
    <row r="15">
      <c r="K15" s="156"/>
      <c r="L15" s="157"/>
    </row>
    <row r="16">
      <c r="K16" s="156"/>
      <c r="L16" s="157"/>
    </row>
    <row r="17">
      <c r="K17" s="156"/>
      <c r="L17" s="157"/>
    </row>
    <row r="18">
      <c r="K18" s="156"/>
      <c r="L18" s="157"/>
    </row>
    <row r="19">
      <c r="K19" s="156"/>
      <c r="L19" s="157"/>
    </row>
    <row r="20">
      <c r="K20" s="156"/>
      <c r="L20" s="157"/>
    </row>
    <row r="21">
      <c r="K21" s="156"/>
      <c r="L21" s="157"/>
    </row>
    <row r="22">
      <c r="K22" s="156"/>
      <c r="L22" s="157"/>
    </row>
    <row r="23">
      <c r="K23" s="156"/>
      <c r="L23" s="157"/>
    </row>
    <row r="24">
      <c r="K24" s="156"/>
      <c r="L24" s="157"/>
    </row>
    <row r="25">
      <c r="K25" s="156"/>
      <c r="L25" s="157"/>
    </row>
    <row r="26">
      <c r="K26" s="156"/>
      <c r="L26" s="157"/>
    </row>
    <row r="27">
      <c r="K27" s="156"/>
      <c r="L27" s="157"/>
    </row>
    <row r="28">
      <c r="K28" s="156"/>
      <c r="L28" s="157"/>
    </row>
    <row r="29">
      <c r="K29" s="156"/>
      <c r="L29" s="157"/>
    </row>
    <row r="30">
      <c r="K30" s="156"/>
      <c r="L30" s="157"/>
    </row>
    <row r="31">
      <c r="K31" s="156"/>
      <c r="L31" s="157"/>
    </row>
    <row r="32">
      <c r="K32" s="156"/>
      <c r="L32" s="157"/>
    </row>
    <row r="33">
      <c r="K33" s="156"/>
      <c r="L33" s="157"/>
    </row>
    <row r="34">
      <c r="K34" s="156"/>
      <c r="L34" s="157"/>
    </row>
    <row r="35">
      <c r="K35" s="156"/>
      <c r="L35" s="157"/>
    </row>
    <row r="36">
      <c r="K36" s="156"/>
      <c r="L36" s="157"/>
    </row>
    <row r="37">
      <c r="K37" s="156"/>
      <c r="L37" s="157"/>
    </row>
    <row r="38">
      <c r="K38" s="156"/>
      <c r="L38" s="157"/>
    </row>
    <row r="39">
      <c r="K39" s="156"/>
      <c r="L39" s="157"/>
    </row>
    <row r="40">
      <c r="K40" s="156"/>
      <c r="L40" s="157"/>
    </row>
    <row r="41">
      <c r="K41" s="156"/>
      <c r="L41" s="157"/>
    </row>
    <row r="42">
      <c r="K42" s="156"/>
      <c r="L42" s="157"/>
    </row>
    <row r="43">
      <c r="K43" s="156"/>
      <c r="L43" s="157"/>
    </row>
    <row r="44">
      <c r="K44" s="156"/>
      <c r="L44" s="157"/>
    </row>
    <row r="45">
      <c r="K45" s="156"/>
      <c r="L45" s="157"/>
    </row>
    <row r="46">
      <c r="K46" s="156"/>
      <c r="L46" s="157"/>
    </row>
    <row r="47">
      <c r="K47" s="156"/>
      <c r="L47" s="157"/>
    </row>
    <row r="48">
      <c r="K48" s="156"/>
      <c r="L48" s="157"/>
    </row>
    <row r="49">
      <c r="K49" s="156"/>
      <c r="L49" s="157"/>
    </row>
    <row r="50">
      <c r="K50" s="156"/>
      <c r="L50" s="157"/>
    </row>
    <row r="51">
      <c r="K51" s="156"/>
      <c r="L51" s="157"/>
    </row>
    <row r="52">
      <c r="K52" s="156"/>
      <c r="L52" s="157"/>
    </row>
    <row r="53">
      <c r="K53" s="156"/>
      <c r="L53" s="157"/>
    </row>
    <row r="54">
      <c r="K54" s="156"/>
      <c r="L54" s="157"/>
    </row>
    <row r="55">
      <c r="K55" s="156"/>
      <c r="L55" s="157"/>
    </row>
    <row r="56">
      <c r="K56" s="156"/>
      <c r="L56" s="157"/>
    </row>
    <row r="57">
      <c r="K57" s="156"/>
      <c r="L57" s="157"/>
    </row>
    <row r="58">
      <c r="K58" s="156"/>
      <c r="L58" s="157"/>
    </row>
    <row r="59">
      <c r="K59" s="156"/>
      <c r="L59" s="157"/>
    </row>
    <row r="60">
      <c r="K60" s="156"/>
      <c r="L60" s="157"/>
    </row>
    <row r="61">
      <c r="K61" s="156"/>
      <c r="L61" s="157"/>
    </row>
    <row r="62">
      <c r="K62" s="156"/>
      <c r="L62" s="157"/>
    </row>
    <row r="63">
      <c r="K63" s="156"/>
      <c r="L63" s="157"/>
    </row>
    <row r="64">
      <c r="K64" s="156"/>
      <c r="L64" s="157"/>
    </row>
    <row r="65">
      <c r="K65" s="156"/>
      <c r="L65" s="157"/>
    </row>
    <row r="66">
      <c r="K66" s="156"/>
      <c r="L66" s="157"/>
    </row>
    <row r="67">
      <c r="K67" s="156"/>
      <c r="L67" s="157"/>
    </row>
    <row r="68">
      <c r="K68" s="156"/>
      <c r="L68" s="157"/>
    </row>
    <row r="69">
      <c r="K69" s="156"/>
      <c r="L69" s="157"/>
    </row>
    <row r="70">
      <c r="K70" s="156"/>
      <c r="L70" s="157"/>
    </row>
    <row r="71">
      <c r="K71" s="156"/>
      <c r="L71" s="157"/>
    </row>
    <row r="72">
      <c r="K72" s="156"/>
      <c r="L72" s="157"/>
    </row>
    <row r="73">
      <c r="K73" s="156"/>
      <c r="L73" s="157"/>
    </row>
    <row r="74">
      <c r="K74" s="156"/>
      <c r="L74" s="157"/>
    </row>
    <row r="75">
      <c r="K75" s="156"/>
      <c r="L75" s="157"/>
    </row>
    <row r="76">
      <c r="K76" s="156"/>
      <c r="L76" s="157"/>
    </row>
    <row r="77">
      <c r="K77" s="156"/>
      <c r="L77" s="157"/>
    </row>
    <row r="78">
      <c r="K78" s="156"/>
      <c r="L78" s="157"/>
    </row>
    <row r="79">
      <c r="K79" s="156"/>
      <c r="L79" s="157"/>
    </row>
    <row r="80">
      <c r="K80" s="156"/>
      <c r="L80" s="157"/>
    </row>
    <row r="81">
      <c r="K81" s="156"/>
      <c r="L81" s="157"/>
    </row>
    <row r="82">
      <c r="K82" s="156"/>
      <c r="L82" s="157"/>
    </row>
    <row r="83">
      <c r="K83" s="156"/>
      <c r="L83" s="157"/>
    </row>
    <row r="84">
      <c r="K84" s="156"/>
      <c r="L84" s="157"/>
    </row>
    <row r="85">
      <c r="K85" s="156"/>
      <c r="L85" s="157"/>
    </row>
    <row r="86">
      <c r="K86" s="156"/>
      <c r="L86" s="157"/>
    </row>
    <row r="87">
      <c r="K87" s="156"/>
      <c r="L87" s="157"/>
    </row>
    <row r="88">
      <c r="K88" s="156"/>
      <c r="L88" s="157"/>
    </row>
    <row r="89">
      <c r="K89" s="156"/>
      <c r="L89" s="157"/>
    </row>
    <row r="90">
      <c r="K90" s="156"/>
      <c r="L90" s="157"/>
    </row>
    <row r="91">
      <c r="K91" s="156"/>
      <c r="L91" s="157"/>
    </row>
    <row r="92">
      <c r="K92" s="156"/>
      <c r="L92" s="157"/>
    </row>
    <row r="93">
      <c r="K93" s="156"/>
      <c r="L93" s="157"/>
    </row>
    <row r="94">
      <c r="K94" s="156"/>
      <c r="L94" s="157"/>
    </row>
    <row r="95">
      <c r="K95" s="156"/>
      <c r="L95" s="157"/>
    </row>
    <row r="96">
      <c r="K96" s="156"/>
      <c r="L96" s="157"/>
    </row>
    <row r="97">
      <c r="K97" s="156"/>
      <c r="L97" s="157"/>
    </row>
    <row r="98">
      <c r="K98" s="156"/>
      <c r="L98" s="157"/>
    </row>
    <row r="99">
      <c r="K99" s="156"/>
      <c r="L99" s="157"/>
    </row>
    <row r="100">
      <c r="K100" s="156"/>
      <c r="L100" s="157"/>
    </row>
    <row r="101">
      <c r="K101" s="156"/>
      <c r="L101" s="157"/>
    </row>
    <row r="102">
      <c r="K102" s="156"/>
      <c r="L102" s="157"/>
    </row>
    <row r="103">
      <c r="K103" s="156"/>
      <c r="L103" s="157"/>
    </row>
    <row r="104">
      <c r="K104" s="156"/>
      <c r="L104" s="157"/>
    </row>
    <row r="105">
      <c r="K105" s="156"/>
      <c r="L105" s="157"/>
    </row>
    <row r="106">
      <c r="K106" s="156"/>
      <c r="L106" s="157"/>
    </row>
    <row r="107">
      <c r="K107" s="156"/>
      <c r="L107" s="157"/>
    </row>
    <row r="108">
      <c r="K108" s="156"/>
      <c r="L108" s="157"/>
    </row>
    <row r="109">
      <c r="K109" s="156"/>
      <c r="L109" s="157"/>
    </row>
    <row r="110">
      <c r="K110" s="156"/>
      <c r="L110" s="157"/>
    </row>
    <row r="111">
      <c r="K111" s="156"/>
      <c r="L111" s="157"/>
    </row>
    <row r="112">
      <c r="K112" s="156"/>
      <c r="L112" s="157"/>
    </row>
    <row r="113">
      <c r="K113" s="156"/>
      <c r="L113" s="157"/>
    </row>
    <row r="114">
      <c r="K114" s="156"/>
      <c r="L114" s="157"/>
    </row>
    <row r="115">
      <c r="K115" s="156"/>
      <c r="L115" s="157"/>
    </row>
    <row r="116">
      <c r="K116" s="156"/>
      <c r="L116" s="157"/>
    </row>
    <row r="117">
      <c r="K117" s="156"/>
      <c r="L117" s="157"/>
    </row>
    <row r="118">
      <c r="K118" s="156"/>
      <c r="L118" s="157"/>
    </row>
    <row r="119">
      <c r="K119" s="156"/>
      <c r="L119" s="157"/>
    </row>
    <row r="120">
      <c r="K120" s="156"/>
      <c r="L120" s="157"/>
    </row>
    <row r="121">
      <c r="K121" s="156"/>
      <c r="L121" s="157"/>
    </row>
    <row r="122">
      <c r="K122" s="156"/>
      <c r="L122" s="157"/>
    </row>
    <row r="123">
      <c r="K123" s="156"/>
      <c r="L123" s="157"/>
    </row>
    <row r="124">
      <c r="K124" s="156"/>
      <c r="L124" s="157"/>
    </row>
    <row r="125">
      <c r="K125" s="156"/>
      <c r="L125" s="157"/>
    </row>
    <row r="126">
      <c r="K126" s="156"/>
      <c r="L126" s="157"/>
    </row>
    <row r="127">
      <c r="K127" s="156"/>
      <c r="L127" s="157"/>
    </row>
    <row r="128">
      <c r="K128" s="156"/>
      <c r="L128" s="157"/>
    </row>
    <row r="129">
      <c r="K129" s="156"/>
      <c r="L129" s="157"/>
    </row>
    <row r="130">
      <c r="K130" s="156"/>
      <c r="L130" s="157"/>
    </row>
    <row r="131">
      <c r="K131" s="156"/>
      <c r="L131" s="157"/>
    </row>
    <row r="132">
      <c r="K132" s="156"/>
      <c r="L132" s="157"/>
    </row>
    <row r="133">
      <c r="K133" s="156"/>
      <c r="L133" s="157"/>
    </row>
    <row r="134">
      <c r="K134" s="156"/>
      <c r="L134" s="157"/>
    </row>
    <row r="135">
      <c r="K135" s="156"/>
      <c r="L135" s="157"/>
    </row>
    <row r="136">
      <c r="K136" s="156"/>
      <c r="L136" s="157"/>
    </row>
    <row r="137">
      <c r="K137" s="156"/>
      <c r="L137" s="157"/>
    </row>
    <row r="138">
      <c r="K138" s="156"/>
      <c r="L138" s="157"/>
    </row>
    <row r="139">
      <c r="K139" s="156"/>
      <c r="L139" s="157"/>
    </row>
    <row r="140">
      <c r="K140" s="156"/>
      <c r="L140" s="157"/>
    </row>
    <row r="141">
      <c r="K141" s="156"/>
      <c r="L141" s="157"/>
    </row>
    <row r="142">
      <c r="K142" s="156"/>
      <c r="L142" s="157"/>
    </row>
    <row r="143">
      <c r="K143" s="156"/>
      <c r="L143" s="157"/>
    </row>
    <row r="144">
      <c r="K144" s="156"/>
      <c r="L144" s="157"/>
    </row>
    <row r="145">
      <c r="K145" s="156"/>
      <c r="L145" s="157"/>
    </row>
    <row r="146">
      <c r="K146" s="156"/>
      <c r="L146" s="157"/>
    </row>
    <row r="147">
      <c r="K147" s="156"/>
      <c r="L147" s="157"/>
    </row>
    <row r="148">
      <c r="K148" s="156"/>
      <c r="L148" s="157"/>
    </row>
    <row r="149">
      <c r="K149" s="156"/>
      <c r="L149" s="157"/>
    </row>
    <row r="150">
      <c r="K150" s="156"/>
      <c r="L150" s="157"/>
    </row>
    <row r="151">
      <c r="K151" s="156"/>
      <c r="L151" s="157"/>
    </row>
    <row r="152">
      <c r="K152" s="156"/>
      <c r="L152" s="157"/>
    </row>
    <row r="153">
      <c r="K153" s="156"/>
      <c r="L153" s="157"/>
    </row>
    <row r="154">
      <c r="K154" s="156"/>
      <c r="L154" s="157"/>
    </row>
    <row r="155">
      <c r="K155" s="156"/>
      <c r="L155" s="157"/>
    </row>
    <row r="156">
      <c r="K156" s="156"/>
      <c r="L156" s="157"/>
    </row>
    <row r="157">
      <c r="K157" s="156"/>
      <c r="L157" s="157"/>
    </row>
    <row r="158">
      <c r="K158" s="156"/>
      <c r="L158" s="157"/>
    </row>
    <row r="159">
      <c r="K159" s="156"/>
      <c r="L159" s="157"/>
    </row>
    <row r="160">
      <c r="K160" s="156"/>
      <c r="L160" s="157"/>
    </row>
    <row r="161">
      <c r="K161" s="156"/>
      <c r="L161" s="157"/>
    </row>
    <row r="162">
      <c r="K162" s="156"/>
      <c r="L162" s="157"/>
    </row>
    <row r="163">
      <c r="K163" s="156"/>
      <c r="L163" s="157"/>
    </row>
    <row r="164">
      <c r="K164" s="156"/>
      <c r="L164" s="157"/>
    </row>
    <row r="165">
      <c r="K165" s="156"/>
      <c r="L165" s="157"/>
    </row>
    <row r="166">
      <c r="K166" s="156"/>
      <c r="L166" s="157"/>
    </row>
    <row r="167">
      <c r="K167" s="156"/>
      <c r="L167" s="157"/>
    </row>
    <row r="168">
      <c r="K168" s="156"/>
      <c r="L168" s="157"/>
    </row>
    <row r="169">
      <c r="K169" s="156"/>
      <c r="L169" s="157"/>
    </row>
    <row r="170">
      <c r="K170" s="156"/>
      <c r="L170" s="157"/>
    </row>
    <row r="171">
      <c r="K171" s="156"/>
      <c r="L171" s="157"/>
    </row>
    <row r="172">
      <c r="K172" s="156"/>
      <c r="L172" s="157"/>
    </row>
    <row r="173">
      <c r="K173" s="156"/>
      <c r="L173" s="157"/>
    </row>
    <row r="174">
      <c r="K174" s="156"/>
      <c r="L174" s="157"/>
    </row>
    <row r="175">
      <c r="K175" s="156"/>
      <c r="L175" s="157"/>
    </row>
    <row r="176">
      <c r="K176" s="156"/>
      <c r="L176" s="157"/>
    </row>
    <row r="177">
      <c r="K177" s="156"/>
      <c r="L177" s="157"/>
    </row>
    <row r="178">
      <c r="K178" s="156"/>
      <c r="L178" s="157"/>
    </row>
    <row r="179">
      <c r="K179" s="156"/>
      <c r="L179" s="157"/>
    </row>
    <row r="180">
      <c r="K180" s="156"/>
      <c r="L180" s="157"/>
    </row>
    <row r="181">
      <c r="K181" s="156"/>
      <c r="L181" s="157"/>
    </row>
    <row r="182">
      <c r="K182" s="156"/>
      <c r="L182" s="157"/>
    </row>
    <row r="183">
      <c r="K183" s="156"/>
      <c r="L183" s="157"/>
    </row>
    <row r="184">
      <c r="K184" s="156"/>
      <c r="L184" s="157"/>
    </row>
    <row r="185">
      <c r="K185" s="156"/>
      <c r="L185" s="157"/>
    </row>
    <row r="186">
      <c r="K186" s="156"/>
      <c r="L186" s="157"/>
    </row>
    <row r="187">
      <c r="K187" s="156"/>
      <c r="L187" s="157"/>
    </row>
    <row r="188">
      <c r="K188" s="156"/>
      <c r="L188" s="157"/>
    </row>
    <row r="189">
      <c r="K189" s="156"/>
      <c r="L189" s="157"/>
    </row>
    <row r="190">
      <c r="K190" s="156"/>
      <c r="L190" s="157"/>
    </row>
    <row r="191">
      <c r="K191" s="156"/>
      <c r="L191" s="157"/>
    </row>
    <row r="192">
      <c r="K192" s="156"/>
      <c r="L192" s="157"/>
    </row>
    <row r="193">
      <c r="K193" s="156"/>
      <c r="L193" s="157"/>
    </row>
    <row r="194">
      <c r="K194" s="156"/>
      <c r="L194" s="157"/>
    </row>
    <row r="195">
      <c r="K195" s="156"/>
      <c r="L195" s="157"/>
    </row>
    <row r="196">
      <c r="K196" s="156"/>
      <c r="L196" s="157"/>
    </row>
    <row r="197">
      <c r="K197" s="156"/>
      <c r="L197" s="157"/>
    </row>
    <row r="198">
      <c r="K198" s="156"/>
      <c r="L198" s="157"/>
    </row>
    <row r="199">
      <c r="K199" s="156"/>
      <c r="L199" s="157"/>
    </row>
    <row r="200">
      <c r="K200" s="156"/>
      <c r="L200" s="157"/>
    </row>
    <row r="201">
      <c r="K201" s="156"/>
      <c r="L201" s="157"/>
    </row>
    <row r="202">
      <c r="K202" s="156"/>
      <c r="L202" s="157"/>
    </row>
    <row r="203">
      <c r="K203" s="156"/>
      <c r="L203" s="157"/>
    </row>
    <row r="204">
      <c r="K204" s="156"/>
      <c r="L204" s="157"/>
    </row>
    <row r="205">
      <c r="K205" s="156"/>
      <c r="L205" s="157"/>
    </row>
    <row r="206">
      <c r="K206" s="156"/>
      <c r="L206" s="157"/>
    </row>
    <row r="207">
      <c r="K207" s="156"/>
      <c r="L207" s="157"/>
    </row>
    <row r="208">
      <c r="K208" s="156"/>
      <c r="L208" s="157"/>
    </row>
    <row r="209">
      <c r="K209" s="156"/>
      <c r="L209" s="157"/>
    </row>
    <row r="210">
      <c r="K210" s="156"/>
      <c r="L210" s="157"/>
    </row>
    <row r="211">
      <c r="K211" s="156"/>
      <c r="L211" s="157"/>
    </row>
    <row r="212">
      <c r="K212" s="156"/>
      <c r="L212" s="157"/>
    </row>
    <row r="213">
      <c r="K213" s="156"/>
      <c r="L213" s="157"/>
    </row>
    <row r="214">
      <c r="K214" s="156"/>
      <c r="L214" s="157"/>
    </row>
    <row r="215">
      <c r="K215" s="156"/>
      <c r="L215" s="157"/>
    </row>
    <row r="216">
      <c r="K216" s="156"/>
      <c r="L216" s="157"/>
    </row>
    <row r="217">
      <c r="K217" s="156"/>
      <c r="L217" s="157"/>
    </row>
    <row r="218">
      <c r="K218" s="156"/>
      <c r="L218" s="157"/>
    </row>
    <row r="219">
      <c r="K219" s="156"/>
      <c r="L219" s="157"/>
    </row>
    <row r="220">
      <c r="K220" s="156"/>
      <c r="L220" s="157"/>
    </row>
    <row r="221">
      <c r="K221" s="156"/>
      <c r="L221" s="157"/>
    </row>
    <row r="222">
      <c r="K222" s="156"/>
      <c r="L222" s="157"/>
    </row>
    <row r="223">
      <c r="K223" s="156"/>
      <c r="L223" s="157"/>
    </row>
    <row r="224">
      <c r="K224" s="156"/>
      <c r="L224" s="157"/>
    </row>
    <row r="225">
      <c r="K225" s="156"/>
      <c r="L225" s="157"/>
    </row>
    <row r="226">
      <c r="K226" s="156"/>
      <c r="L226" s="157"/>
    </row>
    <row r="227">
      <c r="K227" s="156"/>
      <c r="L227" s="157"/>
    </row>
    <row r="228">
      <c r="K228" s="156"/>
      <c r="L228" s="157"/>
    </row>
    <row r="229">
      <c r="K229" s="156"/>
      <c r="L229" s="157"/>
    </row>
    <row r="230">
      <c r="K230" s="156"/>
      <c r="L230" s="157"/>
    </row>
    <row r="231">
      <c r="K231" s="156"/>
      <c r="L231" s="157"/>
    </row>
    <row r="232">
      <c r="K232" s="156"/>
      <c r="L232" s="157"/>
    </row>
    <row r="233">
      <c r="K233" s="156"/>
      <c r="L233" s="157"/>
    </row>
    <row r="234">
      <c r="K234" s="156"/>
      <c r="L234" s="157"/>
    </row>
    <row r="235">
      <c r="K235" s="156"/>
      <c r="L235" s="157"/>
    </row>
    <row r="236">
      <c r="K236" s="156"/>
      <c r="L236" s="157"/>
    </row>
    <row r="237">
      <c r="K237" s="156"/>
      <c r="L237" s="157"/>
    </row>
    <row r="238">
      <c r="K238" s="156"/>
      <c r="L238" s="157"/>
    </row>
    <row r="239">
      <c r="K239" s="156"/>
      <c r="L239" s="157"/>
    </row>
    <row r="240">
      <c r="K240" s="156"/>
      <c r="L240" s="157"/>
    </row>
    <row r="241">
      <c r="K241" s="156"/>
      <c r="L241" s="157"/>
    </row>
    <row r="242">
      <c r="K242" s="156"/>
      <c r="L242" s="157"/>
    </row>
    <row r="243">
      <c r="K243" s="156"/>
      <c r="L243" s="157"/>
    </row>
    <row r="244">
      <c r="K244" s="156"/>
      <c r="L244" s="157"/>
    </row>
    <row r="245">
      <c r="K245" s="156"/>
      <c r="L245" s="157"/>
    </row>
    <row r="246">
      <c r="K246" s="156"/>
      <c r="L246" s="157"/>
    </row>
    <row r="247">
      <c r="K247" s="156"/>
      <c r="L247" s="157"/>
    </row>
    <row r="248">
      <c r="K248" s="156"/>
      <c r="L248" s="157"/>
    </row>
    <row r="249">
      <c r="K249" s="156"/>
      <c r="L249" s="157"/>
    </row>
    <row r="250">
      <c r="K250" s="156"/>
      <c r="L250" s="157"/>
    </row>
    <row r="251">
      <c r="K251" s="156"/>
      <c r="L251" s="157"/>
    </row>
    <row r="252">
      <c r="K252" s="156"/>
      <c r="L252" s="157"/>
    </row>
    <row r="253">
      <c r="K253" s="156"/>
      <c r="L253" s="157"/>
    </row>
    <row r="254">
      <c r="K254" s="156"/>
      <c r="L254" s="157"/>
    </row>
    <row r="255">
      <c r="K255" s="156"/>
      <c r="L255" s="157"/>
    </row>
    <row r="256">
      <c r="K256" s="156"/>
      <c r="L256" s="157"/>
    </row>
    <row r="257">
      <c r="K257" s="156"/>
      <c r="L257" s="157"/>
    </row>
    <row r="258">
      <c r="K258" s="156"/>
      <c r="L258" s="157"/>
    </row>
    <row r="259">
      <c r="K259" s="156"/>
      <c r="L259" s="157"/>
    </row>
    <row r="260">
      <c r="K260" s="156"/>
      <c r="L260" s="157"/>
    </row>
    <row r="261">
      <c r="K261" s="156"/>
      <c r="L261" s="157"/>
    </row>
    <row r="262">
      <c r="K262" s="156"/>
      <c r="L262" s="157"/>
    </row>
    <row r="263">
      <c r="K263" s="156"/>
      <c r="L263" s="157"/>
    </row>
    <row r="264">
      <c r="K264" s="156"/>
      <c r="L264" s="157"/>
    </row>
    <row r="265">
      <c r="K265" s="156"/>
      <c r="L265" s="157"/>
    </row>
    <row r="266">
      <c r="K266" s="156"/>
      <c r="L266" s="157"/>
    </row>
    <row r="267">
      <c r="K267" s="156"/>
      <c r="L267" s="157"/>
    </row>
    <row r="268">
      <c r="K268" s="156"/>
      <c r="L268" s="157"/>
    </row>
    <row r="269">
      <c r="K269" s="156"/>
      <c r="L269" s="157"/>
    </row>
    <row r="270">
      <c r="K270" s="156"/>
      <c r="L270" s="157"/>
    </row>
    <row r="271">
      <c r="K271" s="156"/>
      <c r="L271" s="157"/>
    </row>
    <row r="272">
      <c r="K272" s="156"/>
      <c r="L272" s="157"/>
    </row>
    <row r="273">
      <c r="K273" s="156"/>
      <c r="L273" s="157"/>
    </row>
    <row r="274">
      <c r="K274" s="156"/>
      <c r="L274" s="157"/>
    </row>
    <row r="275">
      <c r="K275" s="156"/>
      <c r="L275" s="157"/>
    </row>
    <row r="276">
      <c r="K276" s="156"/>
      <c r="L276" s="157"/>
    </row>
    <row r="277">
      <c r="K277" s="156"/>
      <c r="L277" s="157"/>
    </row>
    <row r="278">
      <c r="K278" s="156"/>
      <c r="L278" s="157"/>
    </row>
    <row r="279">
      <c r="K279" s="156"/>
      <c r="L279" s="157"/>
    </row>
    <row r="280">
      <c r="K280" s="156"/>
      <c r="L280" s="157"/>
    </row>
    <row r="281">
      <c r="K281" s="156"/>
      <c r="L281" s="157"/>
    </row>
    <row r="282">
      <c r="K282" s="156"/>
      <c r="L282" s="157"/>
    </row>
    <row r="283">
      <c r="K283" s="156"/>
      <c r="L283" s="157"/>
    </row>
    <row r="284">
      <c r="K284" s="156"/>
      <c r="L284" s="157"/>
    </row>
    <row r="285">
      <c r="K285" s="156"/>
      <c r="L285" s="157"/>
    </row>
    <row r="286">
      <c r="K286" s="156"/>
      <c r="L286" s="157"/>
    </row>
    <row r="287">
      <c r="K287" s="156"/>
      <c r="L287" s="157"/>
    </row>
    <row r="288">
      <c r="K288" s="156"/>
      <c r="L288" s="157"/>
    </row>
    <row r="289">
      <c r="K289" s="156"/>
      <c r="L289" s="157"/>
    </row>
    <row r="290">
      <c r="K290" s="156"/>
      <c r="L290" s="157"/>
    </row>
    <row r="291">
      <c r="K291" s="156"/>
      <c r="L291" s="157"/>
    </row>
    <row r="292">
      <c r="K292" s="156"/>
      <c r="L292" s="157"/>
    </row>
    <row r="293">
      <c r="K293" s="156"/>
      <c r="L293" s="157"/>
    </row>
    <row r="294">
      <c r="K294" s="156"/>
      <c r="L294" s="157"/>
    </row>
    <row r="295">
      <c r="K295" s="156"/>
      <c r="L295" s="157"/>
    </row>
    <row r="296">
      <c r="K296" s="156"/>
      <c r="L296" s="157"/>
    </row>
    <row r="297">
      <c r="K297" s="156"/>
      <c r="L297" s="157"/>
    </row>
    <row r="298">
      <c r="K298" s="156"/>
      <c r="L298" s="157"/>
    </row>
    <row r="299">
      <c r="K299" s="156"/>
      <c r="L299" s="157"/>
    </row>
    <row r="300">
      <c r="K300" s="156"/>
      <c r="L300" s="157"/>
    </row>
    <row r="301">
      <c r="K301" s="156"/>
      <c r="L301" s="157"/>
    </row>
    <row r="302">
      <c r="K302" s="156"/>
      <c r="L302" s="157"/>
    </row>
    <row r="303">
      <c r="K303" s="156"/>
      <c r="L303" s="157"/>
    </row>
    <row r="304">
      <c r="K304" s="156"/>
      <c r="L304" s="157"/>
    </row>
    <row r="305">
      <c r="K305" s="156"/>
      <c r="L305" s="157"/>
    </row>
    <row r="306">
      <c r="K306" s="156"/>
      <c r="L306" s="157"/>
    </row>
    <row r="307">
      <c r="K307" s="156"/>
      <c r="L307" s="157"/>
    </row>
    <row r="308">
      <c r="K308" s="156"/>
      <c r="L308" s="157"/>
    </row>
    <row r="309">
      <c r="K309" s="156"/>
      <c r="L309" s="157"/>
    </row>
    <row r="310">
      <c r="K310" s="156"/>
      <c r="L310" s="157"/>
    </row>
    <row r="311">
      <c r="K311" s="156"/>
      <c r="L311" s="157"/>
    </row>
    <row r="312">
      <c r="K312" s="156"/>
      <c r="L312" s="157"/>
    </row>
    <row r="313">
      <c r="K313" s="156"/>
      <c r="L313" s="157"/>
    </row>
    <row r="314">
      <c r="K314" s="156"/>
      <c r="L314" s="157"/>
    </row>
    <row r="315">
      <c r="K315" s="156"/>
      <c r="L315" s="157"/>
    </row>
    <row r="316">
      <c r="K316" s="156"/>
      <c r="L316" s="157"/>
    </row>
    <row r="317">
      <c r="K317" s="156"/>
      <c r="L317" s="157"/>
    </row>
    <row r="318">
      <c r="K318" s="156"/>
      <c r="L318" s="157"/>
    </row>
    <row r="319">
      <c r="K319" s="156"/>
      <c r="L319" s="157"/>
    </row>
    <row r="320">
      <c r="K320" s="156"/>
      <c r="L320" s="157"/>
    </row>
    <row r="321">
      <c r="K321" s="156"/>
      <c r="L321" s="157"/>
    </row>
    <row r="322">
      <c r="K322" s="156"/>
      <c r="L322" s="157"/>
    </row>
    <row r="323">
      <c r="K323" s="156"/>
      <c r="L323" s="157"/>
    </row>
    <row r="324">
      <c r="K324" s="156"/>
      <c r="L324" s="157"/>
    </row>
    <row r="325">
      <c r="K325" s="156"/>
      <c r="L325" s="157"/>
    </row>
    <row r="326">
      <c r="K326" s="156"/>
      <c r="L326" s="157"/>
    </row>
    <row r="327">
      <c r="K327" s="156"/>
      <c r="L327" s="157"/>
    </row>
    <row r="328">
      <c r="K328" s="156"/>
      <c r="L328" s="157"/>
    </row>
    <row r="329">
      <c r="K329" s="156"/>
      <c r="L329" s="157"/>
    </row>
    <row r="330">
      <c r="K330" s="156"/>
      <c r="L330" s="157"/>
    </row>
    <row r="331">
      <c r="K331" s="156"/>
      <c r="L331" s="157"/>
    </row>
    <row r="332">
      <c r="K332" s="156"/>
      <c r="L332" s="157"/>
    </row>
    <row r="333">
      <c r="K333" s="156"/>
      <c r="L333" s="157"/>
    </row>
    <row r="334">
      <c r="K334" s="156"/>
      <c r="L334" s="157"/>
    </row>
    <row r="335">
      <c r="K335" s="156"/>
      <c r="L335" s="157"/>
    </row>
    <row r="336">
      <c r="K336" s="156"/>
      <c r="L336" s="157"/>
    </row>
    <row r="337">
      <c r="K337" s="156"/>
      <c r="L337" s="157"/>
    </row>
    <row r="338">
      <c r="K338" s="156"/>
      <c r="L338" s="157"/>
    </row>
    <row r="339">
      <c r="K339" s="156"/>
      <c r="L339" s="157"/>
    </row>
    <row r="340">
      <c r="K340" s="156"/>
      <c r="L340" s="157"/>
    </row>
    <row r="341">
      <c r="K341" s="156"/>
      <c r="L341" s="157"/>
    </row>
    <row r="342">
      <c r="K342" s="156"/>
      <c r="L342" s="157"/>
    </row>
    <row r="343">
      <c r="K343" s="156"/>
      <c r="L343" s="157"/>
    </row>
    <row r="344">
      <c r="K344" s="156"/>
      <c r="L344" s="157"/>
    </row>
    <row r="345">
      <c r="K345" s="156"/>
      <c r="L345" s="157"/>
    </row>
    <row r="346">
      <c r="K346" s="156"/>
      <c r="L346" s="157"/>
    </row>
    <row r="347">
      <c r="K347" s="156"/>
      <c r="L347" s="157"/>
    </row>
    <row r="348">
      <c r="K348" s="156"/>
      <c r="L348" s="157"/>
    </row>
    <row r="349">
      <c r="K349" s="156"/>
      <c r="L349" s="157"/>
    </row>
    <row r="350">
      <c r="K350" s="156"/>
      <c r="L350" s="157"/>
    </row>
    <row r="351">
      <c r="K351" s="156"/>
      <c r="L351" s="157"/>
    </row>
    <row r="352">
      <c r="K352" s="156"/>
      <c r="L352" s="157"/>
    </row>
    <row r="353">
      <c r="K353" s="156"/>
      <c r="L353" s="157"/>
    </row>
    <row r="354">
      <c r="K354" s="156"/>
      <c r="L354" s="157"/>
    </row>
    <row r="355">
      <c r="K355" s="156"/>
      <c r="L355" s="157"/>
    </row>
    <row r="356">
      <c r="K356" s="156"/>
      <c r="L356" s="157"/>
    </row>
    <row r="357">
      <c r="K357" s="156"/>
      <c r="L357" s="157"/>
    </row>
    <row r="358">
      <c r="K358" s="156"/>
      <c r="L358" s="157"/>
    </row>
    <row r="359">
      <c r="K359" s="156"/>
      <c r="L359" s="157"/>
    </row>
    <row r="360">
      <c r="K360" s="156"/>
      <c r="L360" s="157"/>
    </row>
    <row r="361">
      <c r="K361" s="156"/>
      <c r="L361" s="157"/>
    </row>
    <row r="362">
      <c r="K362" s="156"/>
      <c r="L362" s="157"/>
    </row>
    <row r="363">
      <c r="K363" s="156"/>
      <c r="L363" s="157"/>
    </row>
    <row r="364">
      <c r="K364" s="156"/>
      <c r="L364" s="157"/>
    </row>
    <row r="365">
      <c r="K365" s="156"/>
      <c r="L365" s="157"/>
    </row>
    <row r="366">
      <c r="K366" s="156"/>
      <c r="L366" s="157"/>
    </row>
    <row r="367">
      <c r="K367" s="156"/>
      <c r="L367" s="157"/>
    </row>
    <row r="368">
      <c r="K368" s="156"/>
      <c r="L368" s="157"/>
    </row>
    <row r="369">
      <c r="K369" s="156"/>
      <c r="L369" s="157"/>
    </row>
    <row r="370">
      <c r="K370" s="156"/>
      <c r="L370" s="157"/>
    </row>
    <row r="371">
      <c r="K371" s="156"/>
      <c r="L371" s="157"/>
    </row>
    <row r="372">
      <c r="K372" s="156"/>
      <c r="L372" s="157"/>
    </row>
    <row r="373">
      <c r="K373" s="156"/>
      <c r="L373" s="157"/>
    </row>
    <row r="374">
      <c r="K374" s="156"/>
      <c r="L374" s="157"/>
    </row>
    <row r="375">
      <c r="K375" s="156"/>
      <c r="L375" s="157"/>
    </row>
    <row r="376">
      <c r="K376" s="156"/>
      <c r="L376" s="157"/>
    </row>
    <row r="377">
      <c r="K377" s="156"/>
      <c r="L377" s="157"/>
    </row>
    <row r="378">
      <c r="K378" s="156"/>
      <c r="L378" s="157"/>
    </row>
    <row r="379">
      <c r="K379" s="156"/>
      <c r="L379" s="157"/>
    </row>
    <row r="380">
      <c r="K380" s="156"/>
      <c r="L380" s="157"/>
    </row>
    <row r="381">
      <c r="K381" s="156"/>
      <c r="L381" s="157"/>
    </row>
    <row r="382">
      <c r="K382" s="156"/>
      <c r="L382" s="157"/>
    </row>
    <row r="383">
      <c r="K383" s="156"/>
      <c r="L383" s="157"/>
    </row>
    <row r="384">
      <c r="K384" s="156"/>
      <c r="L384" s="157"/>
    </row>
    <row r="385">
      <c r="K385" s="156"/>
      <c r="L385" s="157"/>
    </row>
    <row r="386">
      <c r="K386" s="156"/>
      <c r="L386" s="157"/>
    </row>
    <row r="387">
      <c r="K387" s="156"/>
      <c r="L387" s="157"/>
    </row>
    <row r="388">
      <c r="K388" s="156"/>
      <c r="L388" s="157"/>
    </row>
    <row r="389">
      <c r="K389" s="156"/>
      <c r="L389" s="157"/>
    </row>
    <row r="390">
      <c r="K390" s="156"/>
      <c r="L390" s="157"/>
    </row>
    <row r="391">
      <c r="K391" s="156"/>
      <c r="L391" s="157"/>
    </row>
    <row r="392">
      <c r="K392" s="156"/>
      <c r="L392" s="157"/>
    </row>
    <row r="393">
      <c r="K393" s="156"/>
      <c r="L393" s="157"/>
    </row>
    <row r="394">
      <c r="K394" s="156"/>
      <c r="L394" s="157"/>
    </row>
    <row r="395">
      <c r="K395" s="156"/>
      <c r="L395" s="157"/>
    </row>
    <row r="396">
      <c r="K396" s="156"/>
      <c r="L396" s="157"/>
    </row>
    <row r="397">
      <c r="K397" s="156"/>
      <c r="L397" s="157"/>
    </row>
    <row r="398">
      <c r="K398" s="156"/>
      <c r="L398" s="157"/>
    </row>
    <row r="399">
      <c r="K399" s="156"/>
      <c r="L399" s="157"/>
    </row>
    <row r="400">
      <c r="K400" s="156"/>
      <c r="L400" s="157"/>
    </row>
    <row r="401">
      <c r="K401" s="156"/>
      <c r="L401" s="157"/>
    </row>
    <row r="402">
      <c r="K402" s="156"/>
      <c r="L402" s="157"/>
    </row>
    <row r="403">
      <c r="K403" s="156"/>
      <c r="L403" s="157"/>
    </row>
    <row r="404">
      <c r="K404" s="156"/>
      <c r="L404" s="157"/>
    </row>
    <row r="405">
      <c r="K405" s="156"/>
      <c r="L405" s="157"/>
    </row>
    <row r="406">
      <c r="K406" s="156"/>
      <c r="L406" s="157"/>
    </row>
    <row r="407">
      <c r="K407" s="156"/>
      <c r="L407" s="157"/>
    </row>
    <row r="408">
      <c r="K408" s="156"/>
      <c r="L408" s="157"/>
    </row>
    <row r="409">
      <c r="K409" s="156"/>
      <c r="L409" s="157"/>
    </row>
    <row r="410">
      <c r="K410" s="156"/>
      <c r="L410" s="157"/>
    </row>
    <row r="411">
      <c r="K411" s="156"/>
      <c r="L411" s="157"/>
    </row>
    <row r="412">
      <c r="K412" s="156"/>
      <c r="L412" s="157"/>
    </row>
    <row r="413">
      <c r="K413" s="156"/>
      <c r="L413" s="157"/>
    </row>
    <row r="414">
      <c r="K414" s="156"/>
      <c r="L414" s="157"/>
    </row>
    <row r="415">
      <c r="K415" s="156"/>
      <c r="L415" s="157"/>
    </row>
    <row r="416">
      <c r="K416" s="156"/>
      <c r="L416" s="157"/>
    </row>
    <row r="417">
      <c r="K417" s="156"/>
      <c r="L417" s="157"/>
    </row>
    <row r="418">
      <c r="K418" s="156"/>
      <c r="L418" s="157"/>
    </row>
    <row r="419">
      <c r="K419" s="156"/>
      <c r="L419" s="157"/>
    </row>
    <row r="420">
      <c r="K420" s="156"/>
      <c r="L420" s="157"/>
    </row>
    <row r="421">
      <c r="K421" s="156"/>
      <c r="L421" s="157"/>
    </row>
    <row r="422">
      <c r="K422" s="156"/>
      <c r="L422" s="157"/>
    </row>
    <row r="423">
      <c r="K423" s="156"/>
      <c r="L423" s="157"/>
    </row>
    <row r="424">
      <c r="K424" s="156"/>
      <c r="L424" s="157"/>
    </row>
    <row r="425">
      <c r="K425" s="156"/>
      <c r="L425" s="157"/>
    </row>
    <row r="426">
      <c r="K426" s="156"/>
      <c r="L426" s="157"/>
    </row>
    <row r="427">
      <c r="K427" s="156"/>
      <c r="L427" s="157"/>
    </row>
    <row r="428">
      <c r="K428" s="156"/>
      <c r="L428" s="157"/>
    </row>
    <row r="429">
      <c r="K429" s="156"/>
      <c r="L429" s="157"/>
    </row>
    <row r="430">
      <c r="K430" s="156"/>
      <c r="L430" s="157"/>
    </row>
    <row r="431">
      <c r="K431" s="156"/>
      <c r="L431" s="157"/>
    </row>
    <row r="432">
      <c r="K432" s="156"/>
      <c r="L432" s="157"/>
    </row>
    <row r="433">
      <c r="K433" s="156"/>
      <c r="L433" s="157"/>
    </row>
    <row r="434">
      <c r="K434" s="156"/>
      <c r="L434" s="157"/>
    </row>
    <row r="435">
      <c r="K435" s="156"/>
      <c r="L435" s="157"/>
    </row>
    <row r="436">
      <c r="K436" s="156"/>
      <c r="L436" s="157"/>
    </row>
    <row r="437">
      <c r="K437" s="156"/>
      <c r="L437" s="157"/>
    </row>
    <row r="438">
      <c r="K438" s="156"/>
      <c r="L438" s="157"/>
    </row>
    <row r="439">
      <c r="K439" s="156"/>
      <c r="L439" s="157"/>
    </row>
    <row r="440">
      <c r="K440" s="156"/>
      <c r="L440" s="157"/>
    </row>
    <row r="441">
      <c r="K441" s="156"/>
      <c r="L441" s="157"/>
    </row>
    <row r="442">
      <c r="K442" s="156"/>
      <c r="L442" s="157"/>
    </row>
    <row r="443">
      <c r="K443" s="156"/>
      <c r="L443" s="157"/>
    </row>
    <row r="444">
      <c r="K444" s="156"/>
      <c r="L444" s="157"/>
    </row>
    <row r="445">
      <c r="K445" s="156"/>
      <c r="L445" s="157"/>
    </row>
    <row r="446">
      <c r="K446" s="156"/>
      <c r="L446" s="157"/>
    </row>
    <row r="447">
      <c r="K447" s="156"/>
      <c r="L447" s="157"/>
    </row>
    <row r="448">
      <c r="K448" s="156"/>
      <c r="L448" s="157"/>
    </row>
    <row r="449">
      <c r="K449" s="156"/>
      <c r="L449" s="157"/>
    </row>
    <row r="450">
      <c r="K450" s="156"/>
      <c r="L450" s="157"/>
    </row>
    <row r="451">
      <c r="K451" s="156"/>
      <c r="L451" s="157"/>
    </row>
    <row r="452">
      <c r="K452" s="156"/>
      <c r="L452" s="157"/>
    </row>
    <row r="453">
      <c r="K453" s="156"/>
      <c r="L453" s="157"/>
    </row>
    <row r="454">
      <c r="K454" s="156"/>
      <c r="L454" s="157"/>
    </row>
    <row r="455">
      <c r="K455" s="156"/>
      <c r="L455" s="157"/>
    </row>
    <row r="456">
      <c r="K456" s="156"/>
      <c r="L456" s="157"/>
    </row>
    <row r="457">
      <c r="K457" s="156"/>
      <c r="L457" s="157"/>
    </row>
    <row r="458">
      <c r="K458" s="156"/>
      <c r="L458" s="157"/>
    </row>
    <row r="459">
      <c r="K459" s="156"/>
      <c r="L459" s="157"/>
    </row>
    <row r="460">
      <c r="K460" s="156"/>
      <c r="L460" s="157"/>
    </row>
    <row r="461">
      <c r="K461" s="156"/>
      <c r="L461" s="157"/>
    </row>
    <row r="462">
      <c r="K462" s="156"/>
      <c r="L462" s="157"/>
    </row>
    <row r="463">
      <c r="K463" s="156"/>
      <c r="L463" s="157"/>
    </row>
    <row r="464">
      <c r="K464" s="156"/>
      <c r="L464" s="157"/>
    </row>
    <row r="465">
      <c r="K465" s="156"/>
      <c r="L465" s="157"/>
    </row>
    <row r="466">
      <c r="K466" s="156"/>
      <c r="L466" s="157"/>
    </row>
    <row r="467">
      <c r="K467" s="156"/>
      <c r="L467" s="157"/>
    </row>
    <row r="468">
      <c r="K468" s="156"/>
      <c r="L468" s="157"/>
    </row>
    <row r="469">
      <c r="K469" s="156"/>
      <c r="L469" s="157"/>
    </row>
    <row r="470">
      <c r="K470" s="156"/>
      <c r="L470" s="157"/>
    </row>
    <row r="471">
      <c r="K471" s="156"/>
      <c r="L471" s="157"/>
    </row>
    <row r="472">
      <c r="K472" s="156"/>
      <c r="L472" s="157"/>
    </row>
    <row r="473">
      <c r="K473" s="156"/>
      <c r="L473" s="157"/>
    </row>
    <row r="474">
      <c r="K474" s="156"/>
      <c r="L474" s="157"/>
    </row>
    <row r="475">
      <c r="K475" s="156"/>
      <c r="L475" s="157"/>
    </row>
    <row r="476">
      <c r="K476" s="156"/>
      <c r="L476" s="157"/>
    </row>
    <row r="477">
      <c r="K477" s="156"/>
      <c r="L477" s="157"/>
    </row>
    <row r="478">
      <c r="K478" s="156"/>
      <c r="L478" s="157"/>
    </row>
    <row r="479">
      <c r="K479" s="156"/>
      <c r="L479" s="157"/>
    </row>
    <row r="480">
      <c r="K480" s="156"/>
      <c r="L480" s="157"/>
    </row>
    <row r="481">
      <c r="K481" s="156"/>
      <c r="L481" s="157"/>
    </row>
    <row r="482">
      <c r="K482" s="156"/>
      <c r="L482" s="157"/>
    </row>
    <row r="483">
      <c r="K483" s="156"/>
      <c r="L483" s="157"/>
    </row>
    <row r="484">
      <c r="K484" s="156"/>
      <c r="L484" s="157"/>
    </row>
    <row r="485">
      <c r="K485" s="156"/>
      <c r="L485" s="157"/>
    </row>
    <row r="486">
      <c r="K486" s="156"/>
      <c r="L486" s="157"/>
    </row>
    <row r="487">
      <c r="K487" s="156"/>
      <c r="L487" s="157"/>
    </row>
    <row r="488">
      <c r="K488" s="156"/>
      <c r="L488" s="157"/>
    </row>
    <row r="489">
      <c r="K489" s="156"/>
      <c r="L489" s="157"/>
    </row>
    <row r="490">
      <c r="K490" s="156"/>
      <c r="L490" s="157"/>
    </row>
    <row r="491">
      <c r="K491" s="156"/>
      <c r="L491" s="157"/>
    </row>
    <row r="492">
      <c r="K492" s="156"/>
      <c r="L492" s="157"/>
    </row>
    <row r="493">
      <c r="K493" s="156"/>
      <c r="L493" s="157"/>
    </row>
    <row r="494">
      <c r="K494" s="156"/>
      <c r="L494" s="157"/>
    </row>
    <row r="495">
      <c r="K495" s="156"/>
      <c r="L495" s="157"/>
    </row>
    <row r="496">
      <c r="K496" s="156"/>
      <c r="L496" s="157"/>
    </row>
    <row r="497">
      <c r="K497" s="156"/>
      <c r="L497" s="157"/>
    </row>
    <row r="498">
      <c r="K498" s="156"/>
      <c r="L498" s="157"/>
    </row>
    <row r="499">
      <c r="K499" s="156"/>
      <c r="L499" s="157"/>
    </row>
    <row r="500">
      <c r="K500" s="156"/>
      <c r="L500" s="157"/>
    </row>
    <row r="501">
      <c r="K501" s="156"/>
      <c r="L501" s="157"/>
    </row>
    <row r="502">
      <c r="K502" s="156"/>
      <c r="L502" s="157"/>
    </row>
    <row r="503">
      <c r="K503" s="156"/>
      <c r="L503" s="157"/>
    </row>
    <row r="504">
      <c r="K504" s="156"/>
      <c r="L504" s="157"/>
    </row>
    <row r="505">
      <c r="K505" s="156"/>
      <c r="L505" s="157"/>
    </row>
    <row r="506">
      <c r="K506" s="156"/>
      <c r="L506" s="157"/>
    </row>
    <row r="507">
      <c r="K507" s="156"/>
      <c r="L507" s="157"/>
    </row>
    <row r="508">
      <c r="K508" s="156"/>
      <c r="L508" s="157"/>
    </row>
    <row r="509">
      <c r="K509" s="156"/>
      <c r="L509" s="157"/>
    </row>
    <row r="510">
      <c r="K510" s="156"/>
      <c r="L510" s="157"/>
    </row>
    <row r="511">
      <c r="K511" s="156"/>
      <c r="L511" s="157"/>
    </row>
    <row r="512">
      <c r="K512" s="156"/>
      <c r="L512" s="157"/>
    </row>
    <row r="513">
      <c r="K513" s="156"/>
      <c r="L513" s="157"/>
    </row>
    <row r="514">
      <c r="K514" s="156"/>
      <c r="L514" s="157"/>
    </row>
    <row r="515">
      <c r="K515" s="156"/>
      <c r="L515" s="157"/>
    </row>
    <row r="516">
      <c r="K516" s="156"/>
      <c r="L516" s="157"/>
    </row>
    <row r="517">
      <c r="K517" s="156"/>
      <c r="L517" s="157"/>
    </row>
    <row r="518">
      <c r="K518" s="156"/>
      <c r="L518" s="157"/>
    </row>
    <row r="519">
      <c r="K519" s="156"/>
      <c r="L519" s="157"/>
    </row>
    <row r="520">
      <c r="K520" s="156"/>
      <c r="L520" s="157"/>
    </row>
    <row r="521">
      <c r="K521" s="156"/>
      <c r="L521" s="157"/>
    </row>
    <row r="522">
      <c r="K522" s="156"/>
      <c r="L522" s="157"/>
    </row>
    <row r="523">
      <c r="K523" s="156"/>
      <c r="L523" s="157"/>
    </row>
    <row r="524">
      <c r="K524" s="156"/>
      <c r="L524" s="157"/>
    </row>
    <row r="525">
      <c r="K525" s="156"/>
      <c r="L525" s="157"/>
    </row>
    <row r="526">
      <c r="K526" s="156"/>
      <c r="L526" s="157"/>
    </row>
    <row r="527">
      <c r="K527" s="156"/>
      <c r="L527" s="157"/>
    </row>
    <row r="528">
      <c r="K528" s="156"/>
      <c r="L528" s="157"/>
    </row>
    <row r="529">
      <c r="K529" s="156"/>
      <c r="L529" s="157"/>
    </row>
    <row r="530">
      <c r="K530" s="156"/>
      <c r="L530" s="157"/>
    </row>
    <row r="531">
      <c r="K531" s="156"/>
      <c r="L531" s="157"/>
    </row>
    <row r="532">
      <c r="K532" s="156"/>
      <c r="L532" s="157"/>
    </row>
    <row r="533">
      <c r="K533" s="156"/>
      <c r="L533" s="157"/>
    </row>
    <row r="534">
      <c r="K534" s="156"/>
      <c r="L534" s="157"/>
    </row>
    <row r="535">
      <c r="K535" s="156"/>
      <c r="L535" s="157"/>
    </row>
    <row r="536">
      <c r="K536" s="156"/>
      <c r="L536" s="157"/>
    </row>
    <row r="537">
      <c r="K537" s="156"/>
      <c r="L537" s="157"/>
    </row>
    <row r="538">
      <c r="K538" s="156"/>
      <c r="L538" s="157"/>
    </row>
    <row r="539">
      <c r="K539" s="156"/>
      <c r="L539" s="157"/>
    </row>
    <row r="540">
      <c r="K540" s="156"/>
      <c r="L540" s="157"/>
    </row>
    <row r="541">
      <c r="K541" s="156"/>
      <c r="L541" s="157"/>
    </row>
    <row r="542">
      <c r="K542" s="156"/>
      <c r="L542" s="157"/>
    </row>
    <row r="543">
      <c r="K543" s="156"/>
      <c r="L543" s="157"/>
    </row>
    <row r="544">
      <c r="K544" s="156"/>
      <c r="L544" s="157"/>
    </row>
    <row r="545">
      <c r="K545" s="156"/>
      <c r="L545" s="157"/>
    </row>
    <row r="546">
      <c r="K546" s="156"/>
      <c r="L546" s="157"/>
    </row>
    <row r="547">
      <c r="K547" s="156"/>
      <c r="L547" s="157"/>
    </row>
    <row r="548">
      <c r="K548" s="156"/>
      <c r="L548" s="157"/>
    </row>
    <row r="549">
      <c r="K549" s="156"/>
      <c r="L549" s="157"/>
    </row>
    <row r="550">
      <c r="K550" s="156"/>
      <c r="L550" s="157"/>
    </row>
    <row r="551">
      <c r="K551" s="156"/>
      <c r="L551" s="157"/>
    </row>
    <row r="552">
      <c r="K552" s="156"/>
      <c r="L552" s="157"/>
    </row>
    <row r="553">
      <c r="K553" s="156"/>
      <c r="L553" s="157"/>
    </row>
    <row r="554">
      <c r="K554" s="156"/>
      <c r="L554" s="157"/>
    </row>
    <row r="555">
      <c r="K555" s="156"/>
      <c r="L555" s="157"/>
    </row>
    <row r="556">
      <c r="K556" s="156"/>
      <c r="L556" s="157"/>
    </row>
    <row r="557">
      <c r="K557" s="156"/>
      <c r="L557" s="157"/>
    </row>
    <row r="558">
      <c r="K558" s="156"/>
      <c r="L558" s="157"/>
    </row>
    <row r="559">
      <c r="K559" s="156"/>
      <c r="L559" s="157"/>
    </row>
    <row r="560">
      <c r="K560" s="156"/>
      <c r="L560" s="157"/>
    </row>
    <row r="561">
      <c r="K561" s="156"/>
      <c r="L561" s="157"/>
    </row>
    <row r="562">
      <c r="K562" s="156"/>
      <c r="L562" s="157"/>
    </row>
    <row r="563">
      <c r="K563" s="156"/>
      <c r="L563" s="157"/>
    </row>
    <row r="564">
      <c r="K564" s="156"/>
      <c r="L564" s="157"/>
    </row>
    <row r="565">
      <c r="K565" s="156"/>
      <c r="L565" s="157"/>
    </row>
    <row r="566">
      <c r="K566" s="156"/>
      <c r="L566" s="157"/>
    </row>
    <row r="567">
      <c r="K567" s="156"/>
      <c r="L567" s="157"/>
    </row>
    <row r="568">
      <c r="K568" s="156"/>
      <c r="L568" s="157"/>
    </row>
    <row r="569">
      <c r="K569" s="156"/>
      <c r="L569" s="157"/>
    </row>
    <row r="570">
      <c r="K570" s="156"/>
      <c r="L570" s="157"/>
    </row>
    <row r="571">
      <c r="K571" s="156"/>
      <c r="L571" s="157"/>
    </row>
    <row r="572">
      <c r="K572" s="156"/>
      <c r="L572" s="157"/>
    </row>
    <row r="573">
      <c r="K573" s="156"/>
      <c r="L573" s="157"/>
    </row>
    <row r="574">
      <c r="K574" s="156"/>
      <c r="L574" s="157"/>
    </row>
    <row r="575">
      <c r="K575" s="156"/>
      <c r="L575" s="157"/>
    </row>
    <row r="576">
      <c r="K576" s="156"/>
      <c r="L576" s="157"/>
    </row>
    <row r="577">
      <c r="K577" s="156"/>
      <c r="L577" s="157"/>
    </row>
    <row r="578">
      <c r="K578" s="156"/>
      <c r="L578" s="157"/>
    </row>
    <row r="579">
      <c r="K579" s="156"/>
      <c r="L579" s="157"/>
    </row>
    <row r="580">
      <c r="K580" s="156"/>
      <c r="L580" s="157"/>
    </row>
    <row r="581">
      <c r="K581" s="156"/>
      <c r="L581" s="157"/>
    </row>
    <row r="582">
      <c r="K582" s="156"/>
      <c r="L582" s="157"/>
    </row>
    <row r="583">
      <c r="K583" s="156"/>
      <c r="L583" s="157"/>
    </row>
    <row r="584">
      <c r="K584" s="156"/>
      <c r="L584" s="157"/>
    </row>
    <row r="585">
      <c r="K585" s="156"/>
      <c r="L585" s="157"/>
    </row>
    <row r="586">
      <c r="K586" s="156"/>
      <c r="L586" s="157"/>
    </row>
    <row r="587">
      <c r="K587" s="156"/>
      <c r="L587" s="157"/>
    </row>
    <row r="588">
      <c r="K588" s="156"/>
      <c r="L588" s="157"/>
    </row>
    <row r="589">
      <c r="K589" s="156"/>
      <c r="L589" s="157"/>
    </row>
    <row r="590">
      <c r="K590" s="156"/>
      <c r="L590" s="157"/>
    </row>
    <row r="591">
      <c r="K591" s="156"/>
      <c r="L591" s="157"/>
    </row>
    <row r="592">
      <c r="K592" s="156"/>
      <c r="L592" s="157"/>
    </row>
    <row r="593">
      <c r="K593" s="156"/>
      <c r="L593" s="157"/>
    </row>
    <row r="594">
      <c r="K594" s="156"/>
      <c r="L594" s="157"/>
    </row>
    <row r="595">
      <c r="K595" s="156"/>
      <c r="L595" s="157"/>
    </row>
    <row r="596">
      <c r="K596" s="156"/>
      <c r="L596" s="157"/>
    </row>
    <row r="597">
      <c r="K597" s="156"/>
      <c r="L597" s="157"/>
    </row>
    <row r="598">
      <c r="K598" s="156"/>
      <c r="L598" s="157"/>
    </row>
    <row r="599">
      <c r="K599" s="156"/>
      <c r="L599" s="157"/>
    </row>
    <row r="600">
      <c r="K600" s="156"/>
      <c r="L600" s="157"/>
    </row>
    <row r="601">
      <c r="K601" s="156"/>
      <c r="L601" s="157"/>
    </row>
    <row r="602">
      <c r="K602" s="156"/>
      <c r="L602" s="157"/>
    </row>
    <row r="603">
      <c r="K603" s="156"/>
      <c r="L603" s="157"/>
    </row>
    <row r="604">
      <c r="K604" s="156"/>
      <c r="L604" s="157"/>
    </row>
    <row r="605">
      <c r="K605" s="156"/>
      <c r="L605" s="157"/>
    </row>
    <row r="606">
      <c r="K606" s="156"/>
      <c r="L606" s="157"/>
    </row>
    <row r="607">
      <c r="K607" s="156"/>
      <c r="L607" s="157"/>
    </row>
    <row r="608">
      <c r="K608" s="156"/>
      <c r="L608" s="157"/>
    </row>
    <row r="609">
      <c r="K609" s="156"/>
      <c r="L609" s="157"/>
    </row>
    <row r="610">
      <c r="K610" s="156"/>
      <c r="L610" s="157"/>
    </row>
    <row r="611">
      <c r="K611" s="156"/>
      <c r="L611" s="157"/>
    </row>
    <row r="612">
      <c r="K612" s="156"/>
      <c r="L612" s="157"/>
    </row>
    <row r="613">
      <c r="K613" s="156"/>
      <c r="L613" s="157"/>
    </row>
    <row r="614">
      <c r="K614" s="156"/>
      <c r="L614" s="157"/>
    </row>
    <row r="615">
      <c r="K615" s="156"/>
      <c r="L615" s="157"/>
    </row>
    <row r="616">
      <c r="K616" s="156"/>
      <c r="L616" s="157"/>
    </row>
    <row r="617">
      <c r="K617" s="156"/>
      <c r="L617" s="157"/>
    </row>
    <row r="618">
      <c r="K618" s="156"/>
      <c r="L618" s="157"/>
    </row>
    <row r="619">
      <c r="K619" s="156"/>
      <c r="L619" s="157"/>
    </row>
    <row r="620">
      <c r="K620" s="156"/>
      <c r="L620" s="157"/>
    </row>
    <row r="621">
      <c r="K621" s="156"/>
      <c r="L621" s="157"/>
    </row>
    <row r="622">
      <c r="K622" s="156"/>
      <c r="L622" s="157"/>
    </row>
    <row r="623">
      <c r="K623" s="156"/>
      <c r="L623" s="157"/>
    </row>
    <row r="624">
      <c r="K624" s="156"/>
      <c r="L624" s="157"/>
    </row>
    <row r="625">
      <c r="K625" s="156"/>
      <c r="L625" s="157"/>
    </row>
    <row r="626">
      <c r="K626" s="156"/>
      <c r="L626" s="157"/>
    </row>
    <row r="627">
      <c r="K627" s="156"/>
      <c r="L627" s="157"/>
    </row>
    <row r="628">
      <c r="K628" s="156"/>
      <c r="L628" s="157"/>
    </row>
    <row r="629">
      <c r="K629" s="156"/>
      <c r="L629" s="157"/>
    </row>
    <row r="630">
      <c r="K630" s="156"/>
      <c r="L630" s="157"/>
    </row>
    <row r="631">
      <c r="K631" s="156"/>
      <c r="L631" s="157"/>
    </row>
    <row r="632">
      <c r="K632" s="156"/>
      <c r="L632" s="157"/>
    </row>
    <row r="633">
      <c r="K633" s="156"/>
      <c r="L633" s="157"/>
    </row>
    <row r="634">
      <c r="K634" s="156"/>
      <c r="L634" s="157"/>
    </row>
    <row r="635">
      <c r="K635" s="156"/>
      <c r="L635" s="157"/>
    </row>
    <row r="636">
      <c r="K636" s="156"/>
      <c r="L636" s="157"/>
    </row>
    <row r="637">
      <c r="K637" s="156"/>
      <c r="L637" s="157"/>
    </row>
    <row r="638">
      <c r="K638" s="156"/>
      <c r="L638" s="157"/>
    </row>
    <row r="639">
      <c r="K639" s="156"/>
      <c r="L639" s="157"/>
    </row>
    <row r="640">
      <c r="K640" s="156"/>
      <c r="L640" s="157"/>
    </row>
    <row r="641">
      <c r="K641" s="156"/>
      <c r="L641" s="157"/>
    </row>
    <row r="642">
      <c r="K642" s="156"/>
      <c r="L642" s="157"/>
    </row>
    <row r="643">
      <c r="K643" s="156"/>
      <c r="L643" s="157"/>
    </row>
    <row r="644">
      <c r="K644" s="156"/>
      <c r="L644" s="157"/>
    </row>
    <row r="645">
      <c r="K645" s="156"/>
      <c r="L645" s="157"/>
    </row>
    <row r="646">
      <c r="K646" s="156"/>
      <c r="L646" s="157"/>
    </row>
    <row r="647">
      <c r="K647" s="156"/>
      <c r="L647" s="157"/>
    </row>
    <row r="648">
      <c r="K648" s="156"/>
      <c r="L648" s="157"/>
    </row>
    <row r="649">
      <c r="K649" s="156"/>
      <c r="L649" s="157"/>
    </row>
    <row r="650">
      <c r="K650" s="156"/>
      <c r="L650" s="157"/>
    </row>
    <row r="651">
      <c r="K651" s="156"/>
      <c r="L651" s="157"/>
    </row>
    <row r="652">
      <c r="K652" s="156"/>
      <c r="L652" s="157"/>
    </row>
    <row r="653">
      <c r="K653" s="156"/>
      <c r="L653" s="157"/>
    </row>
    <row r="654">
      <c r="K654" s="156"/>
      <c r="L654" s="157"/>
    </row>
    <row r="655">
      <c r="K655" s="156"/>
      <c r="L655" s="157"/>
    </row>
    <row r="656">
      <c r="K656" s="156"/>
      <c r="L656" s="157"/>
    </row>
    <row r="657">
      <c r="K657" s="156"/>
      <c r="L657" s="157"/>
    </row>
    <row r="658">
      <c r="K658" s="156"/>
      <c r="L658" s="157"/>
    </row>
    <row r="659">
      <c r="K659" s="156"/>
      <c r="L659" s="157"/>
    </row>
    <row r="660">
      <c r="K660" s="156"/>
      <c r="L660" s="157"/>
    </row>
    <row r="661">
      <c r="K661" s="156"/>
      <c r="L661" s="157"/>
    </row>
    <row r="662">
      <c r="K662" s="156"/>
      <c r="L662" s="157"/>
    </row>
    <row r="663">
      <c r="K663" s="156"/>
      <c r="L663" s="157"/>
    </row>
    <row r="664">
      <c r="K664" s="156"/>
      <c r="L664" s="157"/>
    </row>
    <row r="665">
      <c r="K665" s="156"/>
      <c r="L665" s="157"/>
    </row>
    <row r="666">
      <c r="K666" s="156"/>
      <c r="L666" s="157"/>
    </row>
    <row r="667">
      <c r="K667" s="156"/>
      <c r="L667" s="157"/>
    </row>
    <row r="668">
      <c r="K668" s="156"/>
      <c r="L668" s="157"/>
    </row>
    <row r="669">
      <c r="K669" s="156"/>
      <c r="L669" s="157"/>
    </row>
    <row r="670">
      <c r="K670" s="156"/>
      <c r="L670" s="157"/>
    </row>
    <row r="671">
      <c r="K671" s="156"/>
      <c r="L671" s="157"/>
    </row>
    <row r="672">
      <c r="K672" s="156"/>
      <c r="L672" s="157"/>
    </row>
    <row r="673">
      <c r="K673" s="156"/>
      <c r="L673" s="157"/>
    </row>
    <row r="674">
      <c r="K674" s="156"/>
      <c r="L674" s="157"/>
    </row>
    <row r="675">
      <c r="K675" s="156"/>
      <c r="L675" s="157"/>
    </row>
    <row r="676">
      <c r="K676" s="156"/>
      <c r="L676" s="157"/>
    </row>
    <row r="677">
      <c r="K677" s="156"/>
      <c r="L677" s="157"/>
    </row>
    <row r="678">
      <c r="K678" s="156"/>
      <c r="L678" s="157"/>
    </row>
    <row r="679">
      <c r="K679" s="156"/>
      <c r="L679" s="157"/>
    </row>
    <row r="680">
      <c r="K680" s="156"/>
      <c r="L680" s="157"/>
    </row>
    <row r="681">
      <c r="K681" s="156"/>
      <c r="L681" s="157"/>
    </row>
    <row r="682">
      <c r="K682" s="156"/>
      <c r="L682" s="157"/>
    </row>
    <row r="683">
      <c r="K683" s="156"/>
      <c r="L683" s="157"/>
    </row>
    <row r="684">
      <c r="K684" s="156"/>
      <c r="L684" s="157"/>
    </row>
    <row r="685">
      <c r="K685" s="156"/>
      <c r="L685" s="157"/>
    </row>
    <row r="686">
      <c r="K686" s="156"/>
      <c r="L686" s="157"/>
    </row>
    <row r="687">
      <c r="K687" s="156"/>
      <c r="L687" s="157"/>
    </row>
    <row r="688">
      <c r="K688" s="156"/>
      <c r="L688" s="157"/>
    </row>
    <row r="689">
      <c r="K689" s="156"/>
      <c r="L689" s="157"/>
    </row>
    <row r="690">
      <c r="K690" s="156"/>
      <c r="L690" s="157"/>
    </row>
    <row r="691">
      <c r="K691" s="156"/>
      <c r="L691" s="157"/>
    </row>
    <row r="692">
      <c r="K692" s="156"/>
      <c r="L692" s="157"/>
    </row>
    <row r="693">
      <c r="K693" s="156"/>
      <c r="L693" s="157"/>
    </row>
    <row r="694">
      <c r="K694" s="156"/>
      <c r="L694" s="157"/>
    </row>
    <row r="695">
      <c r="K695" s="156"/>
      <c r="L695" s="157"/>
    </row>
    <row r="696">
      <c r="K696" s="156"/>
      <c r="L696" s="157"/>
    </row>
    <row r="697">
      <c r="K697" s="156"/>
      <c r="L697" s="157"/>
    </row>
    <row r="698">
      <c r="K698" s="156"/>
      <c r="L698" s="157"/>
    </row>
    <row r="699">
      <c r="K699" s="156"/>
      <c r="L699" s="157"/>
    </row>
    <row r="700">
      <c r="K700" s="156"/>
      <c r="L700" s="157"/>
    </row>
    <row r="701">
      <c r="K701" s="156"/>
      <c r="L701" s="157"/>
    </row>
    <row r="702">
      <c r="K702" s="156"/>
      <c r="L702" s="157"/>
    </row>
    <row r="703">
      <c r="K703" s="156"/>
      <c r="L703" s="157"/>
    </row>
    <row r="704">
      <c r="K704" s="156"/>
      <c r="L704" s="157"/>
    </row>
    <row r="705">
      <c r="K705" s="156"/>
      <c r="L705" s="157"/>
    </row>
    <row r="706">
      <c r="K706" s="156"/>
      <c r="L706" s="157"/>
    </row>
    <row r="707">
      <c r="K707" s="156"/>
      <c r="L707" s="157"/>
    </row>
    <row r="708">
      <c r="K708" s="156"/>
      <c r="L708" s="157"/>
    </row>
    <row r="709">
      <c r="K709" s="156"/>
      <c r="L709" s="157"/>
    </row>
    <row r="710">
      <c r="K710" s="156"/>
      <c r="L710" s="157"/>
    </row>
    <row r="711">
      <c r="K711" s="156"/>
      <c r="L711" s="157"/>
    </row>
    <row r="712">
      <c r="K712" s="156"/>
      <c r="L712" s="157"/>
    </row>
    <row r="713">
      <c r="K713" s="156"/>
      <c r="L713" s="157"/>
    </row>
    <row r="714">
      <c r="K714" s="156"/>
      <c r="L714" s="157"/>
    </row>
    <row r="715">
      <c r="K715" s="156"/>
      <c r="L715" s="157"/>
    </row>
    <row r="716">
      <c r="K716" s="156"/>
      <c r="L716" s="157"/>
    </row>
    <row r="717">
      <c r="K717" s="156"/>
      <c r="L717" s="157"/>
    </row>
    <row r="718">
      <c r="K718" s="156"/>
      <c r="L718" s="157"/>
    </row>
    <row r="719">
      <c r="K719" s="156"/>
      <c r="L719" s="157"/>
    </row>
    <row r="720">
      <c r="K720" s="156"/>
      <c r="L720" s="157"/>
    </row>
    <row r="721">
      <c r="K721" s="156"/>
      <c r="L721" s="157"/>
    </row>
    <row r="722">
      <c r="K722" s="156"/>
      <c r="L722" s="157"/>
    </row>
    <row r="723">
      <c r="K723" s="156"/>
      <c r="L723" s="157"/>
    </row>
    <row r="724">
      <c r="K724" s="156"/>
      <c r="L724" s="157"/>
    </row>
    <row r="725">
      <c r="K725" s="156"/>
      <c r="L725" s="157"/>
    </row>
    <row r="726">
      <c r="K726" s="156"/>
      <c r="L726" s="157"/>
    </row>
    <row r="727">
      <c r="K727" s="156"/>
      <c r="L727" s="157"/>
    </row>
    <row r="728">
      <c r="K728" s="156"/>
      <c r="L728" s="157"/>
    </row>
    <row r="729">
      <c r="K729" s="156"/>
      <c r="L729" s="157"/>
    </row>
    <row r="730">
      <c r="K730" s="156"/>
      <c r="L730" s="157"/>
    </row>
    <row r="731">
      <c r="K731" s="156"/>
      <c r="L731" s="157"/>
    </row>
    <row r="732">
      <c r="K732" s="156"/>
      <c r="L732" s="157"/>
    </row>
    <row r="733">
      <c r="K733" s="156"/>
      <c r="L733" s="157"/>
    </row>
    <row r="734">
      <c r="K734" s="156"/>
      <c r="L734" s="157"/>
    </row>
    <row r="735">
      <c r="K735" s="156"/>
      <c r="L735" s="157"/>
    </row>
    <row r="736">
      <c r="K736" s="156"/>
      <c r="L736" s="157"/>
    </row>
    <row r="737">
      <c r="K737" s="156"/>
      <c r="L737" s="157"/>
    </row>
    <row r="738">
      <c r="K738" s="156"/>
      <c r="L738" s="157"/>
    </row>
    <row r="739">
      <c r="K739" s="156"/>
      <c r="L739" s="157"/>
    </row>
    <row r="740">
      <c r="K740" s="156"/>
      <c r="L740" s="157"/>
    </row>
    <row r="741">
      <c r="K741" s="156"/>
      <c r="L741" s="157"/>
    </row>
    <row r="742">
      <c r="K742" s="156"/>
      <c r="L742" s="157"/>
    </row>
    <row r="743">
      <c r="K743" s="156"/>
      <c r="L743" s="157"/>
    </row>
    <row r="744">
      <c r="K744" s="156"/>
      <c r="L744" s="157"/>
    </row>
    <row r="745">
      <c r="K745" s="156"/>
      <c r="L745" s="157"/>
    </row>
    <row r="746">
      <c r="K746" s="156"/>
      <c r="L746" s="157"/>
    </row>
    <row r="747">
      <c r="K747" s="156"/>
      <c r="L747" s="157"/>
    </row>
    <row r="748">
      <c r="K748" s="156"/>
      <c r="L748" s="157"/>
    </row>
    <row r="749">
      <c r="K749" s="156"/>
      <c r="L749" s="157"/>
    </row>
    <row r="750">
      <c r="K750" s="156"/>
      <c r="L750" s="157"/>
    </row>
    <row r="751">
      <c r="K751" s="156"/>
      <c r="L751" s="157"/>
    </row>
    <row r="752">
      <c r="K752" s="156"/>
      <c r="L752" s="157"/>
    </row>
    <row r="753">
      <c r="K753" s="156"/>
      <c r="L753" s="157"/>
    </row>
    <row r="754">
      <c r="K754" s="156"/>
      <c r="L754" s="157"/>
    </row>
    <row r="755">
      <c r="K755" s="156"/>
      <c r="L755" s="157"/>
    </row>
    <row r="756">
      <c r="K756" s="156"/>
      <c r="L756" s="157"/>
    </row>
    <row r="757">
      <c r="K757" s="156"/>
      <c r="L757" s="157"/>
    </row>
    <row r="758">
      <c r="K758" s="156"/>
      <c r="L758" s="157"/>
    </row>
    <row r="759">
      <c r="K759" s="156"/>
      <c r="L759" s="157"/>
    </row>
    <row r="760">
      <c r="K760" s="156"/>
      <c r="L760" s="157"/>
    </row>
    <row r="761">
      <c r="K761" s="156"/>
      <c r="L761" s="157"/>
    </row>
    <row r="762">
      <c r="K762" s="156"/>
      <c r="L762" s="157"/>
    </row>
    <row r="763">
      <c r="K763" s="156"/>
      <c r="L763" s="157"/>
    </row>
    <row r="764">
      <c r="K764" s="156"/>
      <c r="L764" s="157"/>
    </row>
    <row r="765">
      <c r="K765" s="156"/>
      <c r="L765" s="157"/>
    </row>
    <row r="766">
      <c r="K766" s="156"/>
      <c r="L766" s="157"/>
    </row>
    <row r="767">
      <c r="K767" s="156"/>
      <c r="L767" s="157"/>
    </row>
    <row r="768">
      <c r="K768" s="156"/>
      <c r="L768" s="157"/>
    </row>
    <row r="769">
      <c r="K769" s="156"/>
      <c r="L769" s="157"/>
    </row>
    <row r="770">
      <c r="K770" s="156"/>
      <c r="L770" s="157"/>
    </row>
    <row r="771">
      <c r="K771" s="156"/>
      <c r="L771" s="157"/>
    </row>
    <row r="772">
      <c r="K772" s="156"/>
      <c r="L772" s="157"/>
    </row>
    <row r="773">
      <c r="K773" s="156"/>
      <c r="L773" s="157"/>
    </row>
    <row r="774">
      <c r="K774" s="156"/>
      <c r="L774" s="157"/>
    </row>
    <row r="775">
      <c r="K775" s="156"/>
      <c r="L775" s="157"/>
    </row>
    <row r="776">
      <c r="K776" s="156"/>
      <c r="L776" s="157"/>
    </row>
    <row r="777">
      <c r="K777" s="156"/>
      <c r="L777" s="157"/>
    </row>
    <row r="778">
      <c r="K778" s="156"/>
      <c r="L778" s="157"/>
    </row>
    <row r="779">
      <c r="K779" s="156"/>
      <c r="L779" s="157"/>
    </row>
    <row r="780">
      <c r="K780" s="156"/>
      <c r="L780" s="157"/>
    </row>
    <row r="781">
      <c r="K781" s="156"/>
      <c r="L781" s="157"/>
    </row>
    <row r="782">
      <c r="K782" s="156"/>
      <c r="L782" s="157"/>
    </row>
    <row r="783">
      <c r="K783" s="156"/>
      <c r="L783" s="157"/>
    </row>
    <row r="784">
      <c r="K784" s="156"/>
      <c r="L784" s="157"/>
    </row>
    <row r="785">
      <c r="K785" s="156"/>
      <c r="L785" s="157"/>
    </row>
    <row r="786">
      <c r="K786" s="156"/>
      <c r="L786" s="157"/>
    </row>
    <row r="787">
      <c r="K787" s="156"/>
      <c r="L787" s="157"/>
    </row>
    <row r="788">
      <c r="K788" s="156"/>
      <c r="L788" s="157"/>
    </row>
    <row r="789">
      <c r="K789" s="156"/>
      <c r="L789" s="157"/>
    </row>
    <row r="790">
      <c r="K790" s="156"/>
      <c r="L790" s="157"/>
    </row>
    <row r="791">
      <c r="K791" s="156"/>
      <c r="L791" s="157"/>
    </row>
    <row r="792">
      <c r="K792" s="156"/>
      <c r="L792" s="157"/>
    </row>
    <row r="793">
      <c r="K793" s="156"/>
      <c r="L793" s="157"/>
    </row>
    <row r="794">
      <c r="K794" s="156"/>
      <c r="L794" s="157"/>
    </row>
    <row r="795">
      <c r="K795" s="156"/>
      <c r="L795" s="157"/>
    </row>
    <row r="796">
      <c r="K796" s="156"/>
      <c r="L796" s="157"/>
    </row>
    <row r="797">
      <c r="K797" s="156"/>
      <c r="L797" s="157"/>
    </row>
    <row r="798">
      <c r="K798" s="156"/>
      <c r="L798" s="157"/>
    </row>
    <row r="799">
      <c r="K799" s="156"/>
      <c r="L799" s="157"/>
    </row>
    <row r="800">
      <c r="K800" s="156"/>
      <c r="L800" s="157"/>
    </row>
    <row r="801">
      <c r="K801" s="156"/>
      <c r="L801" s="157"/>
    </row>
    <row r="802">
      <c r="K802" s="156"/>
      <c r="L802" s="157"/>
    </row>
    <row r="803">
      <c r="K803" s="156"/>
      <c r="L803" s="157"/>
    </row>
    <row r="804">
      <c r="K804" s="156"/>
      <c r="L804" s="157"/>
    </row>
    <row r="805">
      <c r="K805" s="156"/>
      <c r="L805" s="157"/>
    </row>
    <row r="806">
      <c r="K806" s="156"/>
      <c r="L806" s="157"/>
    </row>
    <row r="807">
      <c r="K807" s="156"/>
      <c r="L807" s="157"/>
    </row>
    <row r="808">
      <c r="K808" s="156"/>
      <c r="L808" s="157"/>
    </row>
    <row r="809">
      <c r="K809" s="156"/>
      <c r="L809" s="157"/>
    </row>
    <row r="810">
      <c r="K810" s="156"/>
      <c r="L810" s="157"/>
    </row>
    <row r="811">
      <c r="K811" s="156"/>
      <c r="L811" s="157"/>
    </row>
    <row r="812">
      <c r="K812" s="156"/>
      <c r="L812" s="157"/>
    </row>
    <row r="813">
      <c r="K813" s="156"/>
      <c r="L813" s="157"/>
    </row>
    <row r="814">
      <c r="K814" s="156"/>
      <c r="L814" s="157"/>
    </row>
    <row r="815">
      <c r="K815" s="156"/>
      <c r="L815" s="157"/>
    </row>
    <row r="816">
      <c r="K816" s="156"/>
      <c r="L816" s="157"/>
    </row>
    <row r="817">
      <c r="K817" s="156"/>
      <c r="L817" s="157"/>
    </row>
    <row r="818">
      <c r="K818" s="156"/>
      <c r="L818" s="157"/>
    </row>
    <row r="819">
      <c r="K819" s="156"/>
      <c r="L819" s="157"/>
    </row>
    <row r="820">
      <c r="K820" s="156"/>
      <c r="L820" s="157"/>
    </row>
    <row r="821">
      <c r="K821" s="156"/>
      <c r="L821" s="157"/>
    </row>
    <row r="822">
      <c r="K822" s="156"/>
      <c r="L822" s="157"/>
    </row>
    <row r="823">
      <c r="K823" s="156"/>
      <c r="L823" s="157"/>
    </row>
    <row r="824">
      <c r="K824" s="156"/>
      <c r="L824" s="157"/>
    </row>
    <row r="825">
      <c r="K825" s="156"/>
      <c r="L825" s="157"/>
    </row>
    <row r="826">
      <c r="K826" s="156"/>
      <c r="L826" s="157"/>
    </row>
    <row r="827">
      <c r="K827" s="156"/>
      <c r="L827" s="157"/>
    </row>
    <row r="828">
      <c r="K828" s="156"/>
      <c r="L828" s="157"/>
    </row>
    <row r="829">
      <c r="K829" s="156"/>
      <c r="L829" s="157"/>
    </row>
    <row r="830">
      <c r="K830" s="156"/>
      <c r="L830" s="157"/>
    </row>
    <row r="831">
      <c r="K831" s="156"/>
      <c r="L831" s="157"/>
    </row>
    <row r="832">
      <c r="K832" s="156"/>
      <c r="L832" s="157"/>
    </row>
    <row r="833">
      <c r="K833" s="156"/>
      <c r="L833" s="157"/>
    </row>
    <row r="834">
      <c r="K834" s="156"/>
      <c r="L834" s="157"/>
    </row>
    <row r="835">
      <c r="K835" s="156"/>
      <c r="L835" s="157"/>
    </row>
    <row r="836">
      <c r="K836" s="156"/>
      <c r="L836" s="157"/>
    </row>
    <row r="837">
      <c r="K837" s="156"/>
      <c r="L837" s="157"/>
    </row>
    <row r="838">
      <c r="K838" s="156"/>
      <c r="L838" s="157"/>
    </row>
    <row r="839">
      <c r="K839" s="156"/>
      <c r="L839" s="157"/>
    </row>
    <row r="840">
      <c r="K840" s="156"/>
      <c r="L840" s="157"/>
    </row>
    <row r="841">
      <c r="K841" s="156"/>
      <c r="L841" s="157"/>
    </row>
    <row r="842">
      <c r="K842" s="156"/>
      <c r="L842" s="157"/>
    </row>
    <row r="843">
      <c r="K843" s="156"/>
      <c r="L843" s="157"/>
    </row>
    <row r="844">
      <c r="K844" s="156"/>
      <c r="L844" s="157"/>
    </row>
    <row r="845">
      <c r="K845" s="156"/>
      <c r="L845" s="157"/>
    </row>
    <row r="846">
      <c r="K846" s="156"/>
      <c r="L846" s="157"/>
    </row>
    <row r="847">
      <c r="K847" s="156"/>
      <c r="L847" s="157"/>
    </row>
    <row r="848">
      <c r="K848" s="156"/>
      <c r="L848" s="157"/>
    </row>
    <row r="849">
      <c r="K849" s="156"/>
      <c r="L849" s="157"/>
    </row>
    <row r="850">
      <c r="K850" s="156"/>
      <c r="L850" s="157"/>
    </row>
    <row r="851">
      <c r="K851" s="156"/>
      <c r="L851" s="157"/>
    </row>
    <row r="852">
      <c r="K852" s="156"/>
      <c r="L852" s="157"/>
    </row>
    <row r="853">
      <c r="K853" s="156"/>
      <c r="L853" s="157"/>
    </row>
    <row r="854">
      <c r="K854" s="156"/>
      <c r="L854" s="157"/>
    </row>
    <row r="855">
      <c r="K855" s="156"/>
      <c r="L855" s="157"/>
    </row>
    <row r="856">
      <c r="K856" s="156"/>
      <c r="L856" s="157"/>
    </row>
    <row r="857">
      <c r="K857" s="156"/>
      <c r="L857" s="157"/>
    </row>
    <row r="858">
      <c r="K858" s="156"/>
      <c r="L858" s="157"/>
    </row>
    <row r="859">
      <c r="K859" s="156"/>
      <c r="L859" s="157"/>
    </row>
    <row r="860">
      <c r="K860" s="156"/>
      <c r="L860" s="157"/>
    </row>
    <row r="861">
      <c r="K861" s="156"/>
      <c r="L861" s="157"/>
    </row>
    <row r="862">
      <c r="K862" s="156"/>
      <c r="L862" s="157"/>
    </row>
    <row r="863">
      <c r="K863" s="156"/>
      <c r="L863" s="157"/>
    </row>
    <row r="864">
      <c r="K864" s="156"/>
      <c r="L864" s="157"/>
    </row>
    <row r="865">
      <c r="K865" s="156"/>
      <c r="L865" s="157"/>
    </row>
    <row r="866">
      <c r="K866" s="156"/>
      <c r="L866" s="157"/>
    </row>
    <row r="867">
      <c r="K867" s="156"/>
      <c r="L867" s="157"/>
    </row>
    <row r="868">
      <c r="K868" s="156"/>
      <c r="L868" s="157"/>
    </row>
    <row r="869">
      <c r="K869" s="156"/>
      <c r="L869" s="157"/>
    </row>
    <row r="870">
      <c r="K870" s="156"/>
      <c r="L870" s="157"/>
    </row>
    <row r="871">
      <c r="K871" s="156"/>
      <c r="L871" s="157"/>
    </row>
    <row r="872">
      <c r="K872" s="156"/>
      <c r="L872" s="157"/>
    </row>
    <row r="873">
      <c r="K873" s="156"/>
      <c r="L873" s="157"/>
    </row>
    <row r="874">
      <c r="K874" s="156"/>
      <c r="L874" s="157"/>
    </row>
    <row r="875">
      <c r="K875" s="156"/>
      <c r="L875" s="157"/>
    </row>
    <row r="876">
      <c r="K876" s="156"/>
      <c r="L876" s="157"/>
    </row>
    <row r="877">
      <c r="K877" s="156"/>
      <c r="L877" s="157"/>
    </row>
    <row r="878">
      <c r="K878" s="156"/>
      <c r="L878" s="157"/>
    </row>
    <row r="879">
      <c r="K879" s="156"/>
      <c r="L879" s="157"/>
    </row>
    <row r="880">
      <c r="K880" s="156"/>
      <c r="L880" s="157"/>
    </row>
    <row r="881">
      <c r="K881" s="156"/>
      <c r="L881" s="157"/>
    </row>
    <row r="882">
      <c r="K882" s="156"/>
      <c r="L882" s="157"/>
    </row>
    <row r="883">
      <c r="K883" s="156"/>
      <c r="L883" s="157"/>
    </row>
    <row r="884">
      <c r="K884" s="156"/>
      <c r="L884" s="157"/>
    </row>
    <row r="885">
      <c r="K885" s="156"/>
      <c r="L885" s="157"/>
    </row>
    <row r="886">
      <c r="K886" s="156"/>
      <c r="L886" s="157"/>
    </row>
    <row r="887">
      <c r="K887" s="156"/>
      <c r="L887" s="157"/>
    </row>
    <row r="888">
      <c r="K888" s="156"/>
      <c r="L888" s="157"/>
    </row>
    <row r="889">
      <c r="K889" s="156"/>
      <c r="L889" s="157"/>
    </row>
    <row r="890">
      <c r="K890" s="156"/>
      <c r="L890" s="157"/>
    </row>
    <row r="891">
      <c r="K891" s="156"/>
      <c r="L891" s="157"/>
    </row>
    <row r="892">
      <c r="K892" s="156"/>
      <c r="L892" s="157"/>
    </row>
    <row r="893">
      <c r="K893" s="156"/>
      <c r="L893" s="157"/>
    </row>
    <row r="894">
      <c r="K894" s="156"/>
      <c r="L894" s="157"/>
    </row>
    <row r="895">
      <c r="K895" s="156"/>
      <c r="L895" s="157"/>
    </row>
    <row r="896">
      <c r="K896" s="156"/>
      <c r="L896" s="157"/>
    </row>
    <row r="897">
      <c r="K897" s="156"/>
      <c r="L897" s="157"/>
    </row>
    <row r="898">
      <c r="K898" s="156"/>
      <c r="L898" s="157"/>
    </row>
    <row r="899">
      <c r="K899" s="156"/>
      <c r="L899" s="157"/>
    </row>
    <row r="900">
      <c r="K900" s="156"/>
      <c r="L900" s="157"/>
    </row>
    <row r="901">
      <c r="K901" s="156"/>
      <c r="L901" s="157"/>
    </row>
    <row r="902">
      <c r="K902" s="156"/>
      <c r="L902" s="157"/>
    </row>
    <row r="903">
      <c r="K903" s="156"/>
      <c r="L903" s="157"/>
    </row>
    <row r="904">
      <c r="K904" s="156"/>
      <c r="L904" s="157"/>
    </row>
    <row r="905">
      <c r="K905" s="156"/>
      <c r="L905" s="157"/>
    </row>
    <row r="906">
      <c r="K906" s="156"/>
      <c r="L906" s="157"/>
    </row>
    <row r="907">
      <c r="K907" s="156"/>
      <c r="L907" s="157"/>
    </row>
    <row r="908">
      <c r="K908" s="156"/>
      <c r="L908" s="157"/>
    </row>
    <row r="909">
      <c r="K909" s="156"/>
      <c r="L909" s="157"/>
    </row>
    <row r="910">
      <c r="K910" s="156"/>
      <c r="L910" s="157"/>
    </row>
    <row r="911">
      <c r="K911" s="156"/>
      <c r="L911" s="157"/>
    </row>
    <row r="912">
      <c r="K912" s="156"/>
      <c r="L912" s="157"/>
    </row>
    <row r="913">
      <c r="K913" s="156"/>
      <c r="L913" s="157"/>
    </row>
    <row r="914">
      <c r="K914" s="156"/>
      <c r="L914" s="157"/>
    </row>
    <row r="915">
      <c r="K915" s="156"/>
      <c r="L915" s="157"/>
    </row>
    <row r="916">
      <c r="K916" s="156"/>
      <c r="L916" s="157"/>
    </row>
    <row r="917">
      <c r="K917" s="156"/>
      <c r="L917" s="157"/>
    </row>
    <row r="918">
      <c r="K918" s="156"/>
      <c r="L918" s="157"/>
    </row>
    <row r="919">
      <c r="K919" s="156"/>
      <c r="L919" s="157"/>
    </row>
    <row r="920">
      <c r="K920" s="156"/>
      <c r="L920" s="157"/>
    </row>
    <row r="921">
      <c r="K921" s="156"/>
      <c r="L921" s="157"/>
    </row>
    <row r="922">
      <c r="K922" s="156"/>
      <c r="L922" s="157"/>
    </row>
    <row r="923">
      <c r="K923" s="156"/>
      <c r="L923" s="157"/>
    </row>
    <row r="924">
      <c r="K924" s="156"/>
      <c r="L924" s="157"/>
    </row>
    <row r="925">
      <c r="K925" s="156"/>
      <c r="L925" s="157"/>
    </row>
    <row r="926">
      <c r="K926" s="156"/>
      <c r="L926" s="157"/>
    </row>
    <row r="927">
      <c r="K927" s="156"/>
      <c r="L927" s="157"/>
    </row>
    <row r="928">
      <c r="K928" s="156"/>
      <c r="L928" s="157"/>
    </row>
    <row r="929">
      <c r="K929" s="156"/>
      <c r="L929" s="157"/>
    </row>
    <row r="930">
      <c r="K930" s="156"/>
      <c r="L930" s="157"/>
    </row>
    <row r="931">
      <c r="K931" s="156"/>
      <c r="L931" s="157"/>
    </row>
    <row r="932">
      <c r="K932" s="156"/>
      <c r="L932" s="157"/>
    </row>
    <row r="933">
      <c r="K933" s="156"/>
      <c r="L933" s="157"/>
    </row>
    <row r="934">
      <c r="K934" s="156"/>
      <c r="L934" s="157"/>
    </row>
    <row r="935">
      <c r="K935" s="156"/>
      <c r="L935" s="157"/>
    </row>
    <row r="936">
      <c r="K936" s="156"/>
      <c r="L936" s="157"/>
    </row>
    <row r="937">
      <c r="K937" s="156"/>
      <c r="L937" s="157"/>
    </row>
    <row r="938">
      <c r="K938" s="156"/>
      <c r="L938" s="157"/>
    </row>
    <row r="939">
      <c r="K939" s="156"/>
      <c r="L939" s="157"/>
    </row>
    <row r="940">
      <c r="K940" s="156"/>
      <c r="L940" s="157"/>
    </row>
    <row r="941">
      <c r="K941" s="156"/>
      <c r="L941" s="157"/>
    </row>
    <row r="942">
      <c r="K942" s="156"/>
      <c r="L942" s="157"/>
    </row>
    <row r="943">
      <c r="K943" s="156"/>
      <c r="L943" s="157"/>
    </row>
    <row r="944">
      <c r="K944" s="156"/>
      <c r="L944" s="157"/>
    </row>
    <row r="945">
      <c r="K945" s="156"/>
      <c r="L945" s="157"/>
    </row>
    <row r="946">
      <c r="K946" s="156"/>
      <c r="L946" s="157"/>
    </row>
    <row r="947">
      <c r="K947" s="156"/>
      <c r="L947" s="157"/>
    </row>
    <row r="948">
      <c r="K948" s="156"/>
      <c r="L948" s="157"/>
    </row>
    <row r="949">
      <c r="K949" s="156"/>
      <c r="L949" s="157"/>
    </row>
    <row r="950">
      <c r="K950" s="156"/>
      <c r="L950" s="157"/>
    </row>
    <row r="951">
      <c r="K951" s="156"/>
      <c r="L951" s="157"/>
    </row>
    <row r="952">
      <c r="K952" s="156"/>
      <c r="L952" s="157"/>
    </row>
    <row r="953">
      <c r="K953" s="156"/>
      <c r="L953" s="157"/>
    </row>
    <row r="954">
      <c r="K954" s="156"/>
      <c r="L954" s="157"/>
    </row>
    <row r="955">
      <c r="K955" s="156"/>
      <c r="L955" s="157"/>
    </row>
    <row r="956">
      <c r="K956" s="156"/>
      <c r="L956" s="157"/>
    </row>
    <row r="957">
      <c r="K957" s="156"/>
      <c r="L957" s="157"/>
    </row>
    <row r="958">
      <c r="K958" s="156"/>
      <c r="L958" s="157"/>
    </row>
    <row r="959">
      <c r="K959" s="156"/>
      <c r="L959" s="157"/>
    </row>
    <row r="960">
      <c r="K960" s="156"/>
      <c r="L960" s="157"/>
    </row>
    <row r="961">
      <c r="K961" s="156"/>
      <c r="L961" s="157"/>
    </row>
    <row r="962">
      <c r="K962" s="156"/>
      <c r="L962" s="157"/>
    </row>
    <row r="963">
      <c r="K963" s="156"/>
      <c r="L963" s="157"/>
    </row>
    <row r="964">
      <c r="K964" s="156"/>
      <c r="L964" s="157"/>
    </row>
    <row r="965">
      <c r="K965" s="156"/>
      <c r="L965" s="157"/>
    </row>
    <row r="966">
      <c r="K966" s="156"/>
      <c r="L966" s="157"/>
    </row>
    <row r="967">
      <c r="K967" s="156"/>
      <c r="L967" s="157"/>
    </row>
    <row r="968">
      <c r="K968" s="156"/>
      <c r="L968" s="157"/>
    </row>
    <row r="969">
      <c r="K969" s="156"/>
      <c r="L969" s="157"/>
    </row>
    <row r="970">
      <c r="K970" s="156"/>
      <c r="L970" s="157"/>
    </row>
    <row r="971">
      <c r="K971" s="156"/>
      <c r="L971" s="157"/>
    </row>
    <row r="972">
      <c r="K972" s="156"/>
      <c r="L972" s="157"/>
    </row>
    <row r="973">
      <c r="K973" s="156"/>
      <c r="L973" s="157"/>
    </row>
    <row r="974">
      <c r="K974" s="156"/>
      <c r="L974" s="157"/>
    </row>
    <row r="975">
      <c r="K975" s="156"/>
      <c r="L975" s="157"/>
    </row>
    <row r="976">
      <c r="K976" s="156"/>
      <c r="L976" s="157"/>
    </row>
    <row r="977">
      <c r="K977" s="156"/>
      <c r="L977" s="157"/>
    </row>
    <row r="978">
      <c r="K978" s="156"/>
      <c r="L978" s="157"/>
    </row>
    <row r="979">
      <c r="K979" s="156"/>
      <c r="L979" s="157"/>
    </row>
    <row r="980">
      <c r="K980" s="156"/>
      <c r="L980" s="157"/>
    </row>
    <row r="981">
      <c r="K981" s="156"/>
      <c r="L981" s="157"/>
    </row>
    <row r="982">
      <c r="K982" s="156"/>
      <c r="L982" s="157"/>
    </row>
    <row r="983">
      <c r="K983" s="156"/>
      <c r="L983" s="157"/>
    </row>
    <row r="984">
      <c r="K984" s="156"/>
      <c r="L984" s="157"/>
    </row>
    <row r="985">
      <c r="K985" s="156"/>
      <c r="L985" s="157"/>
    </row>
    <row r="986">
      <c r="K986" s="156"/>
      <c r="L986" s="157"/>
    </row>
    <row r="987">
      <c r="K987" s="156"/>
      <c r="L987" s="157"/>
    </row>
    <row r="988">
      <c r="K988" s="156"/>
      <c r="L988" s="157"/>
    </row>
    <row r="989">
      <c r="K989" s="156"/>
      <c r="L989" s="157"/>
    </row>
    <row r="990">
      <c r="K990" s="156"/>
      <c r="L990" s="157"/>
    </row>
    <row r="991">
      <c r="K991" s="156"/>
      <c r="L991" s="157"/>
    </row>
    <row r="992">
      <c r="K992" s="156"/>
      <c r="L992" s="157"/>
    </row>
    <row r="993">
      <c r="K993" s="156"/>
      <c r="L993" s="157"/>
    </row>
    <row r="994">
      <c r="K994" s="156"/>
      <c r="L994" s="157"/>
    </row>
    <row r="995">
      <c r="K995" s="156"/>
      <c r="L995" s="157"/>
    </row>
    <row r="996">
      <c r="K996" s="156"/>
      <c r="L996" s="157"/>
    </row>
    <row r="997">
      <c r="K997" s="156"/>
      <c r="L997" s="157"/>
    </row>
    <row r="998">
      <c r="K998" s="156"/>
      <c r="L998" s="157"/>
    </row>
    <row r="999">
      <c r="K999" s="156"/>
      <c r="L999" s="157"/>
    </row>
    <row r="1000">
      <c r="K1000" s="156"/>
      <c r="L1000" s="15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3">
        <v>1.0</v>
      </c>
      <c r="W5" s="21"/>
      <c r="X5" s="21"/>
      <c r="Y5" s="21"/>
      <c r="Z5" s="22"/>
      <c r="AA5" s="24">
        <v>2.0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29" t="s">
        <v>8</v>
      </c>
      <c r="H6" s="27" t="s">
        <v>9</v>
      </c>
      <c r="I6" s="28" t="s">
        <v>10</v>
      </c>
      <c r="J6" s="28" t="s">
        <v>11</v>
      </c>
      <c r="K6" s="28" t="s">
        <v>12</v>
      </c>
      <c r="L6" s="26" t="s">
        <v>8</v>
      </c>
      <c r="M6" s="27" t="s">
        <v>9</v>
      </c>
      <c r="N6" s="28" t="s">
        <v>10</v>
      </c>
      <c r="O6" s="28" t="s">
        <v>11</v>
      </c>
      <c r="P6" s="28" t="s">
        <v>12</v>
      </c>
      <c r="Q6" s="26" t="s">
        <v>8</v>
      </c>
      <c r="R6" s="27" t="s">
        <v>9</v>
      </c>
      <c r="S6" s="28" t="s">
        <v>10</v>
      </c>
      <c r="T6" s="28" t="s">
        <v>11</v>
      </c>
      <c r="U6" s="28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4"/>
      <c r="R7" s="39"/>
      <c r="S7" s="40"/>
      <c r="T7" s="41"/>
      <c r="U7" s="41"/>
      <c r="V7" s="46" t="str">
        <f>IFERROR(__xludf.DUMMYFUNCTION("QUERY(BDIMPORTADO!A2:L1000,""select L, B, D, H, G WHERE K= date'2019-02-01'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1"/>
      <c r="C8" s="52"/>
      <c r="D8" s="53"/>
      <c r="E8" s="52"/>
      <c r="F8" s="55"/>
      <c r="G8" s="56"/>
      <c r="H8" s="52"/>
      <c r="I8" s="53"/>
      <c r="J8" s="52"/>
      <c r="K8" s="55"/>
      <c r="L8" s="51"/>
      <c r="M8" s="52"/>
      <c r="N8" s="53"/>
      <c r="O8" s="52"/>
      <c r="P8" s="55"/>
      <c r="Q8" s="51"/>
      <c r="R8" s="52"/>
      <c r="S8" s="53"/>
      <c r="T8" s="52"/>
      <c r="U8" s="55"/>
      <c r="V8" s="57"/>
      <c r="W8" s="59"/>
      <c r="X8" s="60"/>
      <c r="Y8" s="61"/>
      <c r="Z8" s="62"/>
      <c r="AA8" s="37"/>
    </row>
    <row r="9" ht="15.75" customHeight="1">
      <c r="A9" s="37"/>
      <c r="B9" s="51"/>
      <c r="C9" s="52"/>
      <c r="D9" s="53"/>
      <c r="E9" s="52"/>
      <c r="F9" s="55"/>
      <c r="G9" s="56"/>
      <c r="H9" s="52"/>
      <c r="I9" s="53"/>
      <c r="J9" s="52"/>
      <c r="K9" s="55"/>
      <c r="L9" s="51"/>
      <c r="M9" s="52"/>
      <c r="N9" s="53"/>
      <c r="O9" s="52"/>
      <c r="P9" s="55"/>
      <c r="Q9" s="51"/>
      <c r="R9" s="52"/>
      <c r="S9" s="53"/>
      <c r="T9" s="52"/>
      <c r="U9" s="55"/>
      <c r="V9" s="57"/>
      <c r="W9" s="59"/>
      <c r="X9" s="60"/>
      <c r="Y9" s="61"/>
      <c r="Z9" s="62"/>
      <c r="AA9" s="37"/>
    </row>
    <row r="10" ht="15.75" customHeight="1">
      <c r="A10" s="37"/>
      <c r="B10" s="51"/>
      <c r="C10" s="63"/>
      <c r="D10" s="64"/>
      <c r="E10" s="65"/>
      <c r="F10" s="55"/>
      <c r="G10" s="56"/>
      <c r="H10" s="66"/>
      <c r="I10" s="67"/>
      <c r="J10" s="52"/>
      <c r="K10" s="55"/>
      <c r="L10" s="51"/>
      <c r="M10" s="63"/>
      <c r="N10" s="64"/>
      <c r="O10" s="65"/>
      <c r="P10" s="55"/>
      <c r="Q10" s="51"/>
      <c r="R10" s="63"/>
      <c r="S10" s="64"/>
      <c r="T10" s="65"/>
      <c r="U10" s="55"/>
      <c r="V10" s="57"/>
      <c r="W10" s="68"/>
      <c r="X10" s="70"/>
      <c r="Y10" s="71"/>
      <c r="Z10" s="62"/>
      <c r="AA10" s="37"/>
    </row>
    <row r="11" ht="15.75" customHeight="1">
      <c r="A11" s="37"/>
      <c r="B11" s="51"/>
      <c r="C11" s="65"/>
      <c r="D11" s="64"/>
      <c r="E11" s="65"/>
      <c r="F11" s="72"/>
      <c r="G11" s="56"/>
      <c r="H11" s="65"/>
      <c r="I11" s="64"/>
      <c r="J11" s="65"/>
      <c r="K11" s="72"/>
      <c r="L11" s="51"/>
      <c r="M11" s="65"/>
      <c r="N11" s="64"/>
      <c r="O11" s="65"/>
      <c r="P11" s="72"/>
      <c r="Q11" s="51"/>
      <c r="R11" s="65"/>
      <c r="S11" s="64"/>
      <c r="T11" s="65"/>
      <c r="U11" s="72"/>
      <c r="V11" s="57"/>
      <c r="W11" s="74"/>
      <c r="X11" s="70"/>
      <c r="Y11" s="71"/>
      <c r="Z11" s="75"/>
      <c r="AA11" s="37"/>
    </row>
    <row r="12" ht="15.75" customHeight="1">
      <c r="A12" s="37"/>
      <c r="B12" s="51"/>
      <c r="C12" s="76"/>
      <c r="D12" s="77"/>
      <c r="E12" s="72"/>
      <c r="F12" s="72"/>
      <c r="G12" s="56"/>
      <c r="H12" s="76"/>
      <c r="I12" s="77"/>
      <c r="J12" s="72"/>
      <c r="K12" s="72"/>
      <c r="L12" s="51"/>
      <c r="M12" s="76"/>
      <c r="N12" s="77"/>
      <c r="O12" s="72"/>
      <c r="P12" s="72"/>
      <c r="Q12" s="51"/>
      <c r="R12" s="76"/>
      <c r="S12" s="77"/>
      <c r="T12" s="72"/>
      <c r="U12" s="72"/>
      <c r="V12" s="57"/>
      <c r="W12" s="78"/>
      <c r="X12" s="79"/>
      <c r="Y12" s="80"/>
      <c r="Z12" s="75"/>
      <c r="AA12" s="37"/>
    </row>
    <row r="13" ht="15.75" customHeight="1">
      <c r="A13" s="37"/>
      <c r="B13" s="51"/>
      <c r="C13" s="76"/>
      <c r="D13" s="77"/>
      <c r="E13" s="76"/>
      <c r="F13" s="72"/>
      <c r="G13" s="56"/>
      <c r="H13" s="76"/>
      <c r="I13" s="77"/>
      <c r="J13" s="76"/>
      <c r="K13" s="72"/>
      <c r="L13" s="51"/>
      <c r="M13" s="76"/>
      <c r="N13" s="77"/>
      <c r="O13" s="76"/>
      <c r="P13" s="72"/>
      <c r="Q13" s="51"/>
      <c r="R13" s="76"/>
      <c r="S13" s="77"/>
      <c r="T13" s="76"/>
      <c r="U13" s="72"/>
      <c r="V13" s="57"/>
      <c r="W13" s="78"/>
      <c r="X13" s="79"/>
      <c r="Y13" s="81"/>
      <c r="Z13" s="75"/>
      <c r="AA13" s="37"/>
    </row>
    <row r="14" ht="15.75" customHeight="1">
      <c r="A14" s="37"/>
      <c r="B14" s="51"/>
      <c r="C14" s="76"/>
      <c r="D14" s="77"/>
      <c r="E14" s="76"/>
      <c r="F14" s="72"/>
      <c r="G14" s="56"/>
      <c r="H14" s="76"/>
      <c r="I14" s="77"/>
      <c r="J14" s="76"/>
      <c r="K14" s="72"/>
      <c r="L14" s="51"/>
      <c r="M14" s="76"/>
      <c r="N14" s="77"/>
      <c r="O14" s="76"/>
      <c r="P14" s="72"/>
      <c r="Q14" s="51"/>
      <c r="R14" s="76"/>
      <c r="S14" s="77"/>
      <c r="T14" s="76"/>
      <c r="U14" s="72"/>
      <c r="V14" s="57"/>
      <c r="W14" s="78"/>
      <c r="X14" s="79"/>
      <c r="Y14" s="81"/>
      <c r="Z14" s="75"/>
      <c r="AA14" s="37"/>
    </row>
    <row r="15" ht="15.75" customHeight="1">
      <c r="A15" s="37"/>
      <c r="B15" s="51"/>
      <c r="C15" s="76"/>
      <c r="D15" s="77"/>
      <c r="E15" s="76"/>
      <c r="F15" s="72"/>
      <c r="G15" s="56"/>
      <c r="H15" s="76"/>
      <c r="I15" s="77"/>
      <c r="J15" s="76"/>
      <c r="K15" s="72"/>
      <c r="L15" s="51"/>
      <c r="M15" s="76"/>
      <c r="N15" s="77"/>
      <c r="O15" s="76"/>
      <c r="P15" s="72"/>
      <c r="Q15" s="51"/>
      <c r="R15" s="76"/>
      <c r="S15" s="77"/>
      <c r="T15" s="76"/>
      <c r="U15" s="72"/>
      <c r="V15" s="57"/>
      <c r="W15" s="78"/>
      <c r="X15" s="79"/>
      <c r="Y15" s="81"/>
      <c r="Z15" s="75"/>
      <c r="AA15" s="37"/>
    </row>
    <row r="16" ht="15.75" customHeight="1">
      <c r="A16" s="37"/>
      <c r="B16" s="51"/>
      <c r="C16" s="65"/>
      <c r="D16" s="77"/>
      <c r="E16" s="65"/>
      <c r="F16" s="72"/>
      <c r="G16" s="56"/>
      <c r="H16" s="65"/>
      <c r="I16" s="77"/>
      <c r="J16" s="65"/>
      <c r="K16" s="72"/>
      <c r="L16" s="51"/>
      <c r="M16" s="65"/>
      <c r="N16" s="77"/>
      <c r="O16" s="65"/>
      <c r="P16" s="72"/>
      <c r="Q16" s="51"/>
      <c r="R16" s="65"/>
      <c r="S16" s="77"/>
      <c r="T16" s="65"/>
      <c r="U16" s="72"/>
      <c r="V16" s="57"/>
      <c r="W16" s="74"/>
      <c r="X16" s="79"/>
      <c r="Y16" s="71"/>
      <c r="Z16" s="75"/>
      <c r="AA16" s="37"/>
    </row>
    <row r="17" ht="15.75" customHeight="1">
      <c r="A17" s="37"/>
      <c r="B17" s="51"/>
      <c r="C17" s="65"/>
      <c r="D17" s="77"/>
      <c r="E17" s="65"/>
      <c r="F17" s="72"/>
      <c r="G17" s="56"/>
      <c r="H17" s="65"/>
      <c r="I17" s="77"/>
      <c r="J17" s="65"/>
      <c r="K17" s="72"/>
      <c r="L17" s="51"/>
      <c r="M17" s="65"/>
      <c r="N17" s="77"/>
      <c r="O17" s="65"/>
      <c r="P17" s="72"/>
      <c r="Q17" s="51"/>
      <c r="R17" s="65"/>
      <c r="S17" s="77"/>
      <c r="T17" s="65"/>
      <c r="U17" s="72"/>
      <c r="V17" s="57"/>
      <c r="W17" s="74"/>
      <c r="X17" s="79"/>
      <c r="Y17" s="71"/>
      <c r="Z17" s="75"/>
      <c r="AA17" s="37"/>
    </row>
    <row r="18" ht="15.75" customHeight="1">
      <c r="A18" s="37"/>
      <c r="B18" s="51"/>
      <c r="C18" s="65"/>
      <c r="D18" s="64"/>
      <c r="E18" s="65"/>
      <c r="F18" s="55"/>
      <c r="G18" s="56"/>
      <c r="H18" s="65"/>
      <c r="I18" s="64"/>
      <c r="J18" s="65"/>
      <c r="K18" s="55"/>
      <c r="L18" s="51"/>
      <c r="M18" s="65"/>
      <c r="N18" s="64"/>
      <c r="O18" s="65"/>
      <c r="P18" s="55"/>
      <c r="Q18" s="51"/>
      <c r="R18" s="65"/>
      <c r="S18" s="64"/>
      <c r="T18" s="65"/>
      <c r="U18" s="55"/>
      <c r="V18" s="57"/>
      <c r="W18" s="74"/>
      <c r="X18" s="70"/>
      <c r="Y18" s="71"/>
      <c r="Z18" s="62"/>
      <c r="AA18" s="37"/>
    </row>
    <row r="19" ht="15.75" customHeight="1">
      <c r="A19" s="37"/>
      <c r="B19" s="51"/>
      <c r="C19" s="65"/>
      <c r="D19" s="64"/>
      <c r="E19" s="65"/>
      <c r="F19" s="72"/>
      <c r="G19" s="56"/>
      <c r="H19" s="65"/>
      <c r="I19" s="64"/>
      <c r="J19" s="65"/>
      <c r="K19" s="72"/>
      <c r="L19" s="51"/>
      <c r="M19" s="65"/>
      <c r="N19" s="64"/>
      <c r="O19" s="65"/>
      <c r="P19" s="72"/>
      <c r="Q19" s="51"/>
      <c r="R19" s="65"/>
      <c r="S19" s="64"/>
      <c r="T19" s="65"/>
      <c r="U19" s="72"/>
      <c r="V19" s="57"/>
      <c r="W19" s="74"/>
      <c r="X19" s="70"/>
      <c r="Y19" s="71"/>
      <c r="Z19" s="75"/>
      <c r="AA19" s="37"/>
    </row>
    <row r="20" ht="15.75" customHeight="1">
      <c r="A20" s="37"/>
      <c r="B20" s="51"/>
      <c r="C20" s="76"/>
      <c r="D20" s="77"/>
      <c r="E20" s="72"/>
      <c r="F20" s="72"/>
      <c r="G20" s="56"/>
      <c r="H20" s="76"/>
      <c r="I20" s="77"/>
      <c r="J20" s="72"/>
      <c r="K20" s="72"/>
      <c r="L20" s="51"/>
      <c r="M20" s="76"/>
      <c r="N20" s="77"/>
      <c r="O20" s="72"/>
      <c r="P20" s="72"/>
      <c r="Q20" s="51"/>
      <c r="R20" s="76"/>
      <c r="S20" s="77"/>
      <c r="T20" s="72"/>
      <c r="U20" s="72"/>
      <c r="V20" s="57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91"/>
      <c r="W21" s="89"/>
      <c r="X21" s="90"/>
      <c r="Y21" s="92"/>
      <c r="Z21" s="93"/>
      <c r="AA21" s="82"/>
    </row>
    <row r="22" ht="15.75" customHeight="1">
      <c r="A22" s="94">
        <v>3.0</v>
      </c>
      <c r="B22" s="23">
        <v>4.0</v>
      </c>
      <c r="C22" s="21"/>
      <c r="D22" s="21"/>
      <c r="E22" s="21"/>
      <c r="F22" s="22"/>
      <c r="G22" s="23">
        <v>5.0</v>
      </c>
      <c r="H22" s="21"/>
      <c r="I22" s="21"/>
      <c r="J22" s="21"/>
      <c r="K22" s="22"/>
      <c r="L22" s="23">
        <v>6.0</v>
      </c>
      <c r="M22" s="21"/>
      <c r="N22" s="21"/>
      <c r="O22" s="21"/>
      <c r="P22" s="22"/>
      <c r="Q22" s="23">
        <v>7.0</v>
      </c>
      <c r="R22" s="21"/>
      <c r="S22" s="21"/>
      <c r="T22" s="21"/>
      <c r="U22" s="22"/>
      <c r="V22" s="23">
        <v>8.0</v>
      </c>
      <c r="W22" s="21"/>
      <c r="X22" s="21"/>
      <c r="Y22" s="21"/>
      <c r="Z22" s="22"/>
      <c r="AA22" s="24">
        <v>9.0</v>
      </c>
    </row>
    <row r="23" ht="15.75" customHeight="1">
      <c r="A23" s="25"/>
      <c r="B23" s="95" t="s">
        <v>8</v>
      </c>
      <c r="C23" s="33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date'2019-02-04' "",-1)"),"#N/A")</f>
        <v>#N/A</v>
      </c>
      <c r="C24" s="96"/>
      <c r="D24" s="47"/>
      <c r="E24" s="48"/>
      <c r="F24" s="49"/>
      <c r="G24" s="43" t="str">
        <f>IFERROR(__xludf.DUMMYFUNCTION("QUERY(BDIMPORTADO!A2:L1000,""select L, B, D, H, G WHERE K= date'2019-02-05'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date'2019-02-06' "",-1)"),"#N/A")</f>
        <v>#N/A</v>
      </c>
      <c r="M24" s="45"/>
      <c r="N24" s="47"/>
      <c r="O24" s="48"/>
      <c r="P24" s="49"/>
      <c r="Q24" s="46" t="str">
        <f>IFERROR(__xludf.DUMMYFUNCTION("QUERY(BDIMPORTADO!A2:L1000,""select L, B, D, H, G WHERE K= date'2019-02-07'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date'2019-02-08'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10.0</v>
      </c>
      <c r="B39" s="98">
        <v>11.0</v>
      </c>
      <c r="C39" s="21"/>
      <c r="D39" s="21"/>
      <c r="E39" s="21"/>
      <c r="F39" s="22"/>
      <c r="G39" s="23">
        <v>12.0</v>
      </c>
      <c r="H39" s="21"/>
      <c r="I39" s="21"/>
      <c r="J39" s="21"/>
      <c r="K39" s="22"/>
      <c r="L39" s="23">
        <v>13.0</v>
      </c>
      <c r="M39" s="21"/>
      <c r="N39" s="21"/>
      <c r="O39" s="21"/>
      <c r="P39" s="22"/>
      <c r="Q39" s="23">
        <v>14.0</v>
      </c>
      <c r="R39" s="21"/>
      <c r="S39" s="21"/>
      <c r="T39" s="21"/>
      <c r="U39" s="22"/>
      <c r="V39" s="23">
        <v>15.0</v>
      </c>
      <c r="W39" s="21"/>
      <c r="X39" s="21"/>
      <c r="Y39" s="21"/>
      <c r="Z39" s="22"/>
      <c r="AA39" s="24">
        <v>16.0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date'2019-02-11'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date'2019-02-12'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date'2019-02-13'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date'2019-02-14'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date'2019-02-15'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17.0</v>
      </c>
      <c r="B56" s="98">
        <v>18.0</v>
      </c>
      <c r="C56" s="21"/>
      <c r="D56" s="21"/>
      <c r="E56" s="21"/>
      <c r="F56" s="22"/>
      <c r="G56" s="23">
        <v>19.0</v>
      </c>
      <c r="H56" s="21"/>
      <c r="I56" s="21"/>
      <c r="J56" s="21"/>
      <c r="K56" s="22"/>
      <c r="L56" s="23">
        <v>20.0</v>
      </c>
      <c r="M56" s="21"/>
      <c r="N56" s="21"/>
      <c r="O56" s="21"/>
      <c r="P56" s="22"/>
      <c r="Q56" s="23">
        <v>21.0</v>
      </c>
      <c r="R56" s="21"/>
      <c r="S56" s="21"/>
      <c r="T56" s="21"/>
      <c r="U56" s="22"/>
      <c r="V56" s="23">
        <v>22.0</v>
      </c>
      <c r="W56" s="21"/>
      <c r="X56" s="21"/>
      <c r="Y56" s="21"/>
      <c r="Z56" s="22"/>
      <c r="AA56" s="24">
        <v>23.0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date'2019-02-18'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date'2019-02-19'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date'2019-02-20'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date'2019-02-21' "",-1)"),"#N/A")</f>
        <v>#N/A</v>
      </c>
      <c r="R58" s="45"/>
      <c r="S58" s="47"/>
      <c r="T58" s="48"/>
      <c r="U58" s="49"/>
      <c r="V58" s="54" t="str">
        <f>IFERROR(__xludf.DUMMYFUNCTION("QUERY(BDIMPORTADO!A2:L1000,""select L, B, D, H, G WHERE K= date'2019-02-22'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24.0</v>
      </c>
      <c r="B73" s="98">
        <v>25.0</v>
      </c>
      <c r="C73" s="21"/>
      <c r="D73" s="21"/>
      <c r="E73" s="21"/>
      <c r="F73" s="22"/>
      <c r="G73" s="98">
        <v>26.0</v>
      </c>
      <c r="H73" s="21"/>
      <c r="I73" s="21"/>
      <c r="J73" s="21"/>
      <c r="K73" s="22"/>
      <c r="L73" s="98">
        <v>27.0</v>
      </c>
      <c r="M73" s="21"/>
      <c r="N73" s="21"/>
      <c r="O73" s="21"/>
      <c r="P73" s="22"/>
      <c r="Q73" s="98">
        <v>28.0</v>
      </c>
      <c r="R73" s="21"/>
      <c r="S73" s="21"/>
      <c r="T73" s="21"/>
      <c r="U73" s="22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date'2019-02-25'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date'2019-02-26' "",-1)"),"#N/A")</f>
        <v>#N/A</v>
      </c>
      <c r="H75" s="45"/>
      <c r="I75" s="47"/>
      <c r="J75" s="48"/>
      <c r="K75" s="49"/>
      <c r="L75" s="54" t="str">
        <f>IFERROR(__xludf.DUMMYFUNCTION("QUERY(BDIMPORTADO!A2:L1000,""select L, B, D, H, G WHERE K= date'2019-02-27'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date'2019-02-28' "",-1)"),"#N/A")</f>
        <v>#N/A</v>
      </c>
      <c r="R75" s="45"/>
      <c r="S75" s="47"/>
      <c r="T75" s="48"/>
      <c r="U75" s="49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6"/>
      <c r="W78" s="106"/>
      <c r="X78" s="106"/>
      <c r="Y78" s="106"/>
      <c r="Z78" s="106"/>
      <c r="AA78" s="10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106"/>
      <c r="W79" s="106"/>
      <c r="X79" s="106"/>
      <c r="Y79" s="106"/>
      <c r="Z79" s="106"/>
      <c r="AA79" s="10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106"/>
      <c r="W80" s="106"/>
      <c r="X80" s="106"/>
      <c r="Y80" s="106"/>
      <c r="Z80" s="106"/>
      <c r="AA80" s="10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106"/>
      <c r="W81" s="106"/>
      <c r="X81" s="106"/>
      <c r="Y81" s="106"/>
      <c r="Z81" s="106"/>
      <c r="AA81" s="10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106"/>
      <c r="W82" s="106"/>
      <c r="X82" s="106"/>
      <c r="Y82" s="106"/>
      <c r="Z82" s="106"/>
      <c r="AA82" s="10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106"/>
      <c r="W83" s="106"/>
      <c r="X83" s="106"/>
      <c r="Y83" s="106"/>
      <c r="Z83" s="106"/>
      <c r="AA83" s="10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106"/>
      <c r="W84" s="106"/>
      <c r="X84" s="106"/>
      <c r="Y84" s="106"/>
      <c r="Z84" s="106"/>
      <c r="AA84" s="10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106"/>
      <c r="W85" s="106"/>
      <c r="X85" s="106"/>
      <c r="Y85" s="106"/>
      <c r="Z85" s="106"/>
      <c r="AA85" s="10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106"/>
      <c r="W86" s="106"/>
      <c r="X86" s="106"/>
      <c r="Y86" s="106"/>
      <c r="Z86" s="106"/>
      <c r="AA86" s="10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106"/>
      <c r="W87" s="106"/>
      <c r="X87" s="106"/>
      <c r="Y87" s="106"/>
      <c r="Z87" s="106"/>
      <c r="AA87" s="10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X89" s="116"/>
      <c r="Y89" s="116"/>
    </row>
  </sheetData>
  <mergeCells count="40">
    <mergeCell ref="AA24:AA38"/>
    <mergeCell ref="AA41:AA55"/>
    <mergeCell ref="AA58:AA72"/>
    <mergeCell ref="L5:P5"/>
    <mergeCell ref="M4:P4"/>
    <mergeCell ref="V5:Z5"/>
    <mergeCell ref="W4:Z4"/>
    <mergeCell ref="R4:U4"/>
    <mergeCell ref="Q5:U5"/>
    <mergeCell ref="Q39:U39"/>
    <mergeCell ref="L39:P39"/>
    <mergeCell ref="L22:P22"/>
    <mergeCell ref="Q22:U22"/>
    <mergeCell ref="V22:Z22"/>
    <mergeCell ref="V39:Z39"/>
    <mergeCell ref="AA7:AA21"/>
    <mergeCell ref="G39:K39"/>
    <mergeCell ref="B5:F5"/>
    <mergeCell ref="A6:A21"/>
    <mergeCell ref="A23:A38"/>
    <mergeCell ref="B39:F39"/>
    <mergeCell ref="A40:A55"/>
    <mergeCell ref="B22:F22"/>
    <mergeCell ref="G22:K22"/>
    <mergeCell ref="H2:I2"/>
    <mergeCell ref="H4:K4"/>
    <mergeCell ref="G5:K5"/>
    <mergeCell ref="C2:G2"/>
    <mergeCell ref="C4:F4"/>
    <mergeCell ref="G56:K56"/>
    <mergeCell ref="L56:P56"/>
    <mergeCell ref="V56:Z56"/>
    <mergeCell ref="G73:K73"/>
    <mergeCell ref="B73:F73"/>
    <mergeCell ref="Q73:U73"/>
    <mergeCell ref="L73:P73"/>
    <mergeCell ref="A74:A89"/>
    <mergeCell ref="A57:A72"/>
    <mergeCell ref="B56:F56"/>
    <mergeCell ref="Q56:U5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3">
        <v>1.0</v>
      </c>
      <c r="W5" s="21"/>
      <c r="X5" s="21"/>
      <c r="Y5" s="21"/>
      <c r="Z5" s="22"/>
      <c r="AA5" s="24">
        <v>2.0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29" t="s">
        <v>8</v>
      </c>
      <c r="H6" s="27" t="s">
        <v>9</v>
      </c>
      <c r="I6" s="28" t="s">
        <v>10</v>
      </c>
      <c r="J6" s="28" t="s">
        <v>11</v>
      </c>
      <c r="K6" s="28" t="s">
        <v>12</v>
      </c>
      <c r="L6" s="26" t="s">
        <v>8</v>
      </c>
      <c r="M6" s="27" t="s">
        <v>9</v>
      </c>
      <c r="N6" s="28" t="s">
        <v>10</v>
      </c>
      <c r="O6" s="28" t="s">
        <v>11</v>
      </c>
      <c r="P6" s="28" t="s">
        <v>12</v>
      </c>
      <c r="Q6" s="26" t="s">
        <v>8</v>
      </c>
      <c r="R6" s="27" t="s">
        <v>9</v>
      </c>
      <c r="S6" s="28" t="s">
        <v>10</v>
      </c>
      <c r="T6" s="28" t="s">
        <v>11</v>
      </c>
      <c r="U6" s="28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4"/>
      <c r="R7" s="39"/>
      <c r="S7" s="40"/>
      <c r="T7" s="41"/>
      <c r="U7" s="41"/>
      <c r="V7" s="46" t="str">
        <f>IFERROR(__xludf.DUMMYFUNCTION("QUERY(BDIMPORTADO!A2:L1000,""select L, B, D, H, G WHERE K= date'2019-03-01'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1"/>
      <c r="C8" s="52"/>
      <c r="D8" s="53"/>
      <c r="E8" s="52"/>
      <c r="F8" s="55"/>
      <c r="G8" s="56"/>
      <c r="H8" s="52"/>
      <c r="I8" s="53"/>
      <c r="J8" s="52"/>
      <c r="K8" s="55"/>
      <c r="L8" s="51"/>
      <c r="M8" s="52"/>
      <c r="N8" s="53"/>
      <c r="O8" s="52"/>
      <c r="P8" s="55"/>
      <c r="Q8" s="51"/>
      <c r="R8" s="52"/>
      <c r="S8" s="53"/>
      <c r="T8" s="52"/>
      <c r="U8" s="55"/>
      <c r="V8" s="57"/>
      <c r="W8" s="59"/>
      <c r="X8" s="60"/>
      <c r="Y8" s="61"/>
      <c r="Z8" s="62"/>
      <c r="AA8" s="37"/>
    </row>
    <row r="9" ht="15.75" customHeight="1">
      <c r="A9" s="37"/>
      <c r="B9" s="51"/>
      <c r="C9" s="52"/>
      <c r="D9" s="53"/>
      <c r="E9" s="52"/>
      <c r="F9" s="55"/>
      <c r="G9" s="56"/>
      <c r="H9" s="52"/>
      <c r="I9" s="53"/>
      <c r="J9" s="52"/>
      <c r="K9" s="55"/>
      <c r="L9" s="51"/>
      <c r="M9" s="52"/>
      <c r="N9" s="53"/>
      <c r="O9" s="52"/>
      <c r="P9" s="55"/>
      <c r="Q9" s="51"/>
      <c r="R9" s="52"/>
      <c r="S9" s="53"/>
      <c r="T9" s="52"/>
      <c r="U9" s="55"/>
      <c r="V9" s="57"/>
      <c r="W9" s="59"/>
      <c r="X9" s="60"/>
      <c r="Y9" s="61"/>
      <c r="Z9" s="62"/>
      <c r="AA9" s="37"/>
    </row>
    <row r="10" ht="15.75" customHeight="1">
      <c r="A10" s="37"/>
      <c r="B10" s="51"/>
      <c r="C10" s="63"/>
      <c r="D10" s="64"/>
      <c r="E10" s="65"/>
      <c r="F10" s="55"/>
      <c r="G10" s="56"/>
      <c r="H10" s="66"/>
      <c r="I10" s="67"/>
      <c r="J10" s="52"/>
      <c r="K10" s="55"/>
      <c r="L10" s="51"/>
      <c r="M10" s="63"/>
      <c r="N10" s="64"/>
      <c r="O10" s="65"/>
      <c r="P10" s="55"/>
      <c r="Q10" s="51"/>
      <c r="R10" s="63"/>
      <c r="S10" s="64"/>
      <c r="T10" s="65"/>
      <c r="U10" s="55"/>
      <c r="V10" s="57"/>
      <c r="W10" s="68"/>
      <c r="X10" s="70"/>
      <c r="Y10" s="71"/>
      <c r="Z10" s="62"/>
      <c r="AA10" s="37"/>
    </row>
    <row r="11" ht="15.75" customHeight="1">
      <c r="A11" s="37"/>
      <c r="B11" s="51"/>
      <c r="C11" s="65"/>
      <c r="D11" s="64"/>
      <c r="E11" s="65"/>
      <c r="F11" s="72"/>
      <c r="G11" s="56"/>
      <c r="H11" s="65"/>
      <c r="I11" s="64"/>
      <c r="J11" s="65"/>
      <c r="K11" s="72"/>
      <c r="L11" s="51"/>
      <c r="M11" s="65"/>
      <c r="N11" s="64"/>
      <c r="O11" s="65"/>
      <c r="P11" s="72"/>
      <c r="Q11" s="51"/>
      <c r="R11" s="65"/>
      <c r="S11" s="64"/>
      <c r="T11" s="65"/>
      <c r="U11" s="72"/>
      <c r="V11" s="57"/>
      <c r="W11" s="74"/>
      <c r="X11" s="70"/>
      <c r="Y11" s="71"/>
      <c r="Z11" s="75"/>
      <c r="AA11" s="37"/>
    </row>
    <row r="12" ht="15.75" customHeight="1">
      <c r="A12" s="37"/>
      <c r="B12" s="51"/>
      <c r="C12" s="76"/>
      <c r="D12" s="77"/>
      <c r="E12" s="72"/>
      <c r="F12" s="72"/>
      <c r="G12" s="56"/>
      <c r="H12" s="76"/>
      <c r="I12" s="77"/>
      <c r="J12" s="72"/>
      <c r="K12" s="72"/>
      <c r="L12" s="51"/>
      <c r="M12" s="76"/>
      <c r="N12" s="77"/>
      <c r="O12" s="72"/>
      <c r="P12" s="72"/>
      <c r="Q12" s="51"/>
      <c r="R12" s="76"/>
      <c r="S12" s="77"/>
      <c r="T12" s="72"/>
      <c r="U12" s="72"/>
      <c r="V12" s="57"/>
      <c r="W12" s="78"/>
      <c r="X12" s="79"/>
      <c r="Y12" s="80"/>
      <c r="Z12" s="75"/>
      <c r="AA12" s="37"/>
    </row>
    <row r="13" ht="15.75" customHeight="1">
      <c r="A13" s="37"/>
      <c r="B13" s="51"/>
      <c r="C13" s="76"/>
      <c r="D13" s="77"/>
      <c r="E13" s="76"/>
      <c r="F13" s="72"/>
      <c r="G13" s="56"/>
      <c r="H13" s="76"/>
      <c r="I13" s="77"/>
      <c r="J13" s="76"/>
      <c r="K13" s="72"/>
      <c r="L13" s="51"/>
      <c r="M13" s="76"/>
      <c r="N13" s="77"/>
      <c r="O13" s="76"/>
      <c r="P13" s="72"/>
      <c r="Q13" s="51"/>
      <c r="R13" s="76"/>
      <c r="S13" s="77"/>
      <c r="T13" s="76"/>
      <c r="U13" s="72"/>
      <c r="V13" s="57"/>
      <c r="W13" s="78"/>
      <c r="X13" s="79"/>
      <c r="Y13" s="81"/>
      <c r="Z13" s="75"/>
      <c r="AA13" s="37"/>
    </row>
    <row r="14" ht="15.75" customHeight="1">
      <c r="A14" s="37"/>
      <c r="B14" s="51"/>
      <c r="C14" s="76"/>
      <c r="D14" s="77"/>
      <c r="E14" s="76"/>
      <c r="F14" s="72"/>
      <c r="G14" s="56"/>
      <c r="H14" s="76"/>
      <c r="I14" s="77"/>
      <c r="J14" s="76"/>
      <c r="K14" s="72"/>
      <c r="L14" s="51"/>
      <c r="M14" s="76"/>
      <c r="N14" s="77"/>
      <c r="O14" s="76"/>
      <c r="P14" s="72"/>
      <c r="Q14" s="51"/>
      <c r="R14" s="76"/>
      <c r="S14" s="77"/>
      <c r="T14" s="76"/>
      <c r="U14" s="72"/>
      <c r="V14" s="57"/>
      <c r="W14" s="78"/>
      <c r="X14" s="79"/>
      <c r="Y14" s="81"/>
      <c r="Z14" s="75"/>
      <c r="AA14" s="37"/>
    </row>
    <row r="15" ht="15.75" customHeight="1">
      <c r="A15" s="37"/>
      <c r="B15" s="51"/>
      <c r="C15" s="76"/>
      <c r="D15" s="77"/>
      <c r="E15" s="76"/>
      <c r="F15" s="72"/>
      <c r="G15" s="56"/>
      <c r="H15" s="76"/>
      <c r="I15" s="77"/>
      <c r="J15" s="76"/>
      <c r="K15" s="72"/>
      <c r="L15" s="51"/>
      <c r="M15" s="76"/>
      <c r="N15" s="77"/>
      <c r="O15" s="76"/>
      <c r="P15" s="72"/>
      <c r="Q15" s="51"/>
      <c r="R15" s="76"/>
      <c r="S15" s="77"/>
      <c r="T15" s="76"/>
      <c r="U15" s="72"/>
      <c r="V15" s="57"/>
      <c r="W15" s="78"/>
      <c r="X15" s="79"/>
      <c r="Y15" s="81"/>
      <c r="Z15" s="75"/>
      <c r="AA15" s="37"/>
    </row>
    <row r="16" ht="15.75" customHeight="1">
      <c r="A16" s="37"/>
      <c r="B16" s="51"/>
      <c r="C16" s="65"/>
      <c r="D16" s="77"/>
      <c r="E16" s="65"/>
      <c r="F16" s="72"/>
      <c r="G16" s="56"/>
      <c r="H16" s="65"/>
      <c r="I16" s="77"/>
      <c r="J16" s="65"/>
      <c r="K16" s="72"/>
      <c r="L16" s="51"/>
      <c r="M16" s="65"/>
      <c r="N16" s="77"/>
      <c r="O16" s="65"/>
      <c r="P16" s="72"/>
      <c r="Q16" s="51"/>
      <c r="R16" s="65"/>
      <c r="S16" s="77"/>
      <c r="T16" s="65"/>
      <c r="U16" s="72"/>
      <c r="V16" s="57"/>
      <c r="W16" s="74"/>
      <c r="X16" s="79"/>
      <c r="Y16" s="71"/>
      <c r="Z16" s="75"/>
      <c r="AA16" s="37"/>
    </row>
    <row r="17" ht="15.75" customHeight="1">
      <c r="A17" s="37"/>
      <c r="B17" s="51"/>
      <c r="C17" s="65"/>
      <c r="D17" s="77"/>
      <c r="E17" s="65"/>
      <c r="F17" s="72"/>
      <c r="G17" s="56"/>
      <c r="H17" s="65"/>
      <c r="I17" s="77"/>
      <c r="J17" s="65"/>
      <c r="K17" s="72"/>
      <c r="L17" s="51"/>
      <c r="M17" s="65"/>
      <c r="N17" s="77"/>
      <c r="O17" s="65"/>
      <c r="P17" s="72"/>
      <c r="Q17" s="51"/>
      <c r="R17" s="65"/>
      <c r="S17" s="77"/>
      <c r="T17" s="65"/>
      <c r="U17" s="72"/>
      <c r="V17" s="57"/>
      <c r="W17" s="74"/>
      <c r="X17" s="79"/>
      <c r="Y17" s="71"/>
      <c r="Z17" s="75"/>
      <c r="AA17" s="37"/>
    </row>
    <row r="18" ht="15.75" customHeight="1">
      <c r="A18" s="37"/>
      <c r="B18" s="51"/>
      <c r="C18" s="65"/>
      <c r="D18" s="64"/>
      <c r="E18" s="65"/>
      <c r="F18" s="55"/>
      <c r="G18" s="56"/>
      <c r="H18" s="65"/>
      <c r="I18" s="64"/>
      <c r="J18" s="65"/>
      <c r="K18" s="55"/>
      <c r="L18" s="51"/>
      <c r="M18" s="65"/>
      <c r="N18" s="64"/>
      <c r="O18" s="65"/>
      <c r="P18" s="55"/>
      <c r="Q18" s="51"/>
      <c r="R18" s="65"/>
      <c r="S18" s="64"/>
      <c r="T18" s="65"/>
      <c r="U18" s="55"/>
      <c r="V18" s="57"/>
      <c r="W18" s="74"/>
      <c r="X18" s="70"/>
      <c r="Y18" s="71"/>
      <c r="Z18" s="62"/>
      <c r="AA18" s="37"/>
    </row>
    <row r="19" ht="15.75" customHeight="1">
      <c r="A19" s="37"/>
      <c r="B19" s="51"/>
      <c r="C19" s="65"/>
      <c r="D19" s="64"/>
      <c r="E19" s="65"/>
      <c r="F19" s="72"/>
      <c r="G19" s="56"/>
      <c r="H19" s="65"/>
      <c r="I19" s="64"/>
      <c r="J19" s="65"/>
      <c r="K19" s="72"/>
      <c r="L19" s="51"/>
      <c r="M19" s="65"/>
      <c r="N19" s="64"/>
      <c r="O19" s="65"/>
      <c r="P19" s="72"/>
      <c r="Q19" s="51"/>
      <c r="R19" s="65"/>
      <c r="S19" s="64"/>
      <c r="T19" s="65"/>
      <c r="U19" s="72"/>
      <c r="V19" s="57"/>
      <c r="W19" s="74"/>
      <c r="X19" s="70"/>
      <c r="Y19" s="71"/>
      <c r="Z19" s="75"/>
      <c r="AA19" s="37"/>
    </row>
    <row r="20" ht="15.75" customHeight="1">
      <c r="A20" s="37"/>
      <c r="B20" s="51"/>
      <c r="C20" s="76"/>
      <c r="D20" s="77"/>
      <c r="E20" s="72"/>
      <c r="F20" s="72"/>
      <c r="G20" s="56"/>
      <c r="H20" s="76"/>
      <c r="I20" s="77"/>
      <c r="J20" s="72"/>
      <c r="K20" s="72"/>
      <c r="L20" s="51"/>
      <c r="M20" s="76"/>
      <c r="N20" s="77"/>
      <c r="O20" s="72"/>
      <c r="P20" s="72"/>
      <c r="Q20" s="51"/>
      <c r="R20" s="76"/>
      <c r="S20" s="77"/>
      <c r="T20" s="72"/>
      <c r="U20" s="72"/>
      <c r="V20" s="57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91"/>
      <c r="W21" s="89"/>
      <c r="X21" s="90"/>
      <c r="Y21" s="92"/>
      <c r="Z21" s="93"/>
      <c r="AA21" s="82"/>
    </row>
    <row r="22" ht="15.75" customHeight="1">
      <c r="A22" s="94">
        <v>3.0</v>
      </c>
      <c r="B22" s="23">
        <v>4.0</v>
      </c>
      <c r="C22" s="21"/>
      <c r="D22" s="21"/>
      <c r="E22" s="21"/>
      <c r="F22" s="22"/>
      <c r="G22" s="23">
        <v>5.0</v>
      </c>
      <c r="H22" s="21"/>
      <c r="I22" s="21"/>
      <c r="J22" s="21"/>
      <c r="K22" s="22"/>
      <c r="L22" s="23">
        <v>6.0</v>
      </c>
      <c r="M22" s="21"/>
      <c r="N22" s="21"/>
      <c r="O22" s="21"/>
      <c r="P22" s="22"/>
      <c r="Q22" s="23">
        <v>7.0</v>
      </c>
      <c r="R22" s="21"/>
      <c r="S22" s="21"/>
      <c r="T22" s="21"/>
      <c r="U22" s="22"/>
      <c r="V22" s="23">
        <v>8.0</v>
      </c>
      <c r="W22" s="21"/>
      <c r="X22" s="21"/>
      <c r="Y22" s="21"/>
      <c r="Z22" s="22"/>
      <c r="AA22" s="24">
        <v>9.0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date'2019-03-04'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date'2019-03-05'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date'2019-03-06'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date'2019-03-07'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date'2019-03-08'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10.0</v>
      </c>
      <c r="B39" s="98">
        <v>11.0</v>
      </c>
      <c r="C39" s="21"/>
      <c r="D39" s="21"/>
      <c r="E39" s="21"/>
      <c r="F39" s="22"/>
      <c r="G39" s="23">
        <v>12.0</v>
      </c>
      <c r="H39" s="21"/>
      <c r="I39" s="21"/>
      <c r="J39" s="21"/>
      <c r="K39" s="22"/>
      <c r="L39" s="23">
        <v>13.0</v>
      </c>
      <c r="M39" s="21"/>
      <c r="N39" s="21"/>
      <c r="O39" s="21"/>
      <c r="P39" s="22"/>
      <c r="Q39" s="23">
        <v>14.0</v>
      </c>
      <c r="R39" s="21"/>
      <c r="S39" s="21"/>
      <c r="T39" s="21"/>
      <c r="U39" s="22"/>
      <c r="V39" s="23">
        <v>15.0</v>
      </c>
      <c r="W39" s="21"/>
      <c r="X39" s="21"/>
      <c r="Y39" s="21"/>
      <c r="Z39" s="22"/>
      <c r="AA39" s="24">
        <v>16.0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date'2019-03-11'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date'2019-03-12'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date'2019-03-13'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date'2019-03-14'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date'2019-03-15'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17.0</v>
      </c>
      <c r="B56" s="98">
        <v>18.0</v>
      </c>
      <c r="C56" s="21"/>
      <c r="D56" s="21"/>
      <c r="E56" s="21"/>
      <c r="F56" s="22"/>
      <c r="G56" s="23">
        <v>19.0</v>
      </c>
      <c r="H56" s="21"/>
      <c r="I56" s="21"/>
      <c r="J56" s="21"/>
      <c r="K56" s="22"/>
      <c r="L56" s="23">
        <v>20.0</v>
      </c>
      <c r="M56" s="21"/>
      <c r="N56" s="21"/>
      <c r="O56" s="21"/>
      <c r="P56" s="22"/>
      <c r="Q56" s="23">
        <v>21.0</v>
      </c>
      <c r="R56" s="21"/>
      <c r="S56" s="21"/>
      <c r="T56" s="21"/>
      <c r="U56" s="22"/>
      <c r="V56" s="23">
        <v>22.0</v>
      </c>
      <c r="W56" s="21"/>
      <c r="X56" s="21"/>
      <c r="Y56" s="21"/>
      <c r="Z56" s="22"/>
      <c r="AA56" s="24">
        <v>23.0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date'2019-03-18'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date'2019-03-19'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date'2019-03-20'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date'2019-03-21'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date'2019-03-22'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24.0</v>
      </c>
      <c r="B73" s="98">
        <v>25.0</v>
      </c>
      <c r="C73" s="21"/>
      <c r="D73" s="21"/>
      <c r="E73" s="21"/>
      <c r="F73" s="22"/>
      <c r="G73" s="98">
        <v>26.0</v>
      </c>
      <c r="H73" s="21"/>
      <c r="I73" s="21"/>
      <c r="J73" s="21"/>
      <c r="K73" s="22"/>
      <c r="L73" s="98">
        <v>27.0</v>
      </c>
      <c r="M73" s="21"/>
      <c r="N73" s="21"/>
      <c r="O73" s="21"/>
      <c r="P73" s="22"/>
      <c r="Q73" s="98">
        <v>28.0</v>
      </c>
      <c r="R73" s="21"/>
      <c r="S73" s="21"/>
      <c r="T73" s="21"/>
      <c r="U73" s="22"/>
      <c r="V73" s="98">
        <v>29.0</v>
      </c>
      <c r="W73" s="21"/>
      <c r="X73" s="21"/>
      <c r="Y73" s="21"/>
      <c r="Z73" s="22"/>
      <c r="AA73" s="24">
        <v>30.0</v>
      </c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0" t="s">
        <v>8</v>
      </c>
      <c r="W74" s="101" t="s">
        <v>9</v>
      </c>
      <c r="X74" s="102" t="s">
        <v>10</v>
      </c>
      <c r="Y74" s="102" t="s">
        <v>11</v>
      </c>
      <c r="Z74" s="102" t="s">
        <v>12</v>
      </c>
      <c r="AA74" s="36"/>
    </row>
    <row r="75" ht="15.75" customHeight="1">
      <c r="A75" s="37"/>
      <c r="B75" s="46" t="str">
        <f>IFERROR(__xludf.DUMMYFUNCTION("QUERY(BDIMPORTADO!A2:L1000,""select L, B, D, H, G WHERE K= date'2019-03-25'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date'2019-03-26'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date'2019-03-27'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date'2019-03-28'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date'2019-03-29'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57"/>
      <c r="W79" s="59"/>
      <c r="X79" s="60"/>
      <c r="Y79" s="61"/>
      <c r="Z79" s="62"/>
      <c r="AA79" s="3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57"/>
      <c r="W80" s="59"/>
      <c r="X80" s="60"/>
      <c r="Y80" s="61"/>
      <c r="Z80" s="62"/>
      <c r="AA80" s="3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57"/>
      <c r="W81" s="68"/>
      <c r="X81" s="70"/>
      <c r="Y81" s="71"/>
      <c r="Z81" s="62"/>
      <c r="AA81" s="3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57"/>
      <c r="W82" s="74"/>
      <c r="X82" s="70"/>
      <c r="Y82" s="71"/>
      <c r="Z82" s="75"/>
      <c r="AA82" s="3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57"/>
      <c r="W83" s="78"/>
      <c r="X83" s="79"/>
      <c r="Y83" s="80"/>
      <c r="Z83" s="75"/>
      <c r="AA83" s="3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57"/>
      <c r="W84" s="74"/>
      <c r="X84" s="79"/>
      <c r="Y84" s="71"/>
      <c r="Z84" s="75"/>
      <c r="AA84" s="3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57"/>
      <c r="W85" s="74"/>
      <c r="X85" s="79"/>
      <c r="Y85" s="71"/>
      <c r="Z85" s="75"/>
      <c r="AA85" s="3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57"/>
      <c r="W86" s="74"/>
      <c r="X86" s="70"/>
      <c r="Y86" s="71"/>
      <c r="Z86" s="62"/>
      <c r="AA86" s="3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57"/>
      <c r="W87" s="74"/>
      <c r="X87" s="70"/>
      <c r="Y87" s="71"/>
      <c r="Z87" s="75"/>
      <c r="AA87" s="3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57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  <row r="90" ht="15.75" customHeight="1">
      <c r="A90" s="97">
        <v>31.0</v>
      </c>
      <c r="B90" s="117"/>
      <c r="C90" s="118"/>
      <c r="D90" s="119"/>
      <c r="E90" s="118"/>
      <c r="F90" s="118"/>
      <c r="G90" s="120"/>
      <c r="H90" s="118"/>
      <c r="I90" s="119"/>
      <c r="J90" s="118"/>
      <c r="K90" s="118"/>
      <c r="L90" s="117"/>
      <c r="M90" s="118"/>
      <c r="N90" s="119"/>
      <c r="O90" s="118"/>
      <c r="P90" s="118"/>
      <c r="Q90" s="117"/>
      <c r="R90" s="118"/>
      <c r="S90" s="119"/>
      <c r="T90" s="118"/>
      <c r="U90" s="118"/>
      <c r="V90" s="117"/>
      <c r="W90" s="118"/>
      <c r="X90" s="119"/>
      <c r="Y90" s="118"/>
      <c r="Z90" s="118"/>
      <c r="AA90" s="121"/>
    </row>
    <row r="91" ht="15.75" customHeight="1">
      <c r="A91" s="99"/>
      <c r="B91" s="117"/>
      <c r="C91" s="118"/>
      <c r="D91" s="119"/>
      <c r="E91" s="118"/>
      <c r="F91" s="118"/>
      <c r="G91" s="120"/>
      <c r="H91" s="118"/>
      <c r="I91" s="119"/>
      <c r="J91" s="118"/>
      <c r="K91" s="118"/>
      <c r="L91" s="117"/>
      <c r="M91" s="118"/>
      <c r="N91" s="119"/>
      <c r="O91" s="118"/>
      <c r="P91" s="118"/>
      <c r="Q91" s="117"/>
      <c r="R91" s="118"/>
      <c r="S91" s="119"/>
      <c r="T91" s="118"/>
      <c r="U91" s="118"/>
      <c r="V91" s="117"/>
      <c r="W91" s="118"/>
      <c r="X91" s="119"/>
      <c r="Y91" s="118"/>
      <c r="Z91" s="118"/>
      <c r="AA91" s="121"/>
    </row>
    <row r="92" ht="15.75" customHeight="1">
      <c r="A92" s="37"/>
      <c r="B92" s="117"/>
      <c r="C92" s="118"/>
      <c r="D92" s="119"/>
      <c r="E92" s="118"/>
      <c r="F92" s="118"/>
      <c r="G92" s="120"/>
      <c r="H92" s="118"/>
      <c r="I92" s="119"/>
      <c r="J92" s="118"/>
      <c r="K92" s="118"/>
      <c r="L92" s="117"/>
      <c r="M92" s="118"/>
      <c r="N92" s="119"/>
      <c r="O92" s="118"/>
      <c r="P92" s="118"/>
      <c r="Q92" s="117"/>
      <c r="R92" s="118"/>
      <c r="S92" s="119"/>
      <c r="T92" s="118"/>
      <c r="U92" s="118"/>
      <c r="V92" s="117"/>
      <c r="W92" s="118"/>
      <c r="X92" s="119"/>
      <c r="Y92" s="118"/>
      <c r="Z92" s="118"/>
      <c r="AA92" s="121"/>
    </row>
    <row r="93" ht="15.75" customHeight="1">
      <c r="A93" s="37"/>
      <c r="B93" s="117"/>
      <c r="C93" s="118"/>
      <c r="D93" s="119"/>
      <c r="E93" s="118"/>
      <c r="F93" s="118"/>
      <c r="G93" s="120"/>
      <c r="H93" s="118"/>
      <c r="I93" s="119"/>
      <c r="J93" s="118"/>
      <c r="K93" s="118"/>
      <c r="L93" s="117"/>
      <c r="M93" s="118"/>
      <c r="N93" s="119"/>
      <c r="O93" s="118"/>
      <c r="P93" s="118"/>
      <c r="Q93" s="117"/>
      <c r="R93" s="118"/>
      <c r="S93" s="119"/>
      <c r="T93" s="118"/>
      <c r="U93" s="118"/>
      <c r="V93" s="117"/>
      <c r="W93" s="118"/>
      <c r="X93" s="119"/>
      <c r="Y93" s="118"/>
      <c r="Z93" s="118"/>
      <c r="AA93" s="121"/>
    </row>
    <row r="94" ht="15.75" customHeight="1">
      <c r="A94" s="37"/>
      <c r="B94" s="117"/>
      <c r="C94" s="118"/>
      <c r="D94" s="119"/>
      <c r="E94" s="118"/>
      <c r="F94" s="118"/>
      <c r="G94" s="120"/>
      <c r="H94" s="118"/>
      <c r="I94" s="119"/>
      <c r="J94" s="118"/>
      <c r="K94" s="118"/>
      <c r="L94" s="117"/>
      <c r="M94" s="118"/>
      <c r="N94" s="119"/>
      <c r="O94" s="118"/>
      <c r="P94" s="118"/>
      <c r="Q94" s="117"/>
      <c r="R94" s="118"/>
      <c r="S94" s="119"/>
      <c r="T94" s="118"/>
      <c r="U94" s="118"/>
      <c r="V94" s="117"/>
      <c r="W94" s="118"/>
      <c r="X94" s="119"/>
      <c r="Y94" s="118"/>
      <c r="Z94" s="118"/>
      <c r="AA94" s="121"/>
    </row>
    <row r="95" ht="15.75" customHeight="1">
      <c r="A95" s="37"/>
      <c r="B95" s="117"/>
      <c r="C95" s="118"/>
      <c r="D95" s="119"/>
      <c r="E95" s="118"/>
      <c r="F95" s="118"/>
      <c r="G95" s="120"/>
      <c r="H95" s="118"/>
      <c r="I95" s="119"/>
      <c r="J95" s="118"/>
      <c r="K95" s="118"/>
      <c r="L95" s="117"/>
      <c r="M95" s="118"/>
      <c r="N95" s="119"/>
      <c r="O95" s="118"/>
      <c r="P95" s="118"/>
      <c r="Q95" s="117"/>
      <c r="R95" s="118"/>
      <c r="S95" s="119"/>
      <c r="T95" s="118"/>
      <c r="U95" s="118"/>
      <c r="V95" s="117"/>
      <c r="W95" s="118"/>
      <c r="X95" s="119"/>
      <c r="Y95" s="118"/>
      <c r="Z95" s="118"/>
      <c r="AA95" s="121"/>
    </row>
    <row r="96" ht="15.75" customHeight="1">
      <c r="A96" s="37"/>
      <c r="B96" s="117"/>
      <c r="C96" s="118"/>
      <c r="D96" s="119"/>
      <c r="E96" s="118"/>
      <c r="F96" s="118"/>
      <c r="G96" s="120"/>
      <c r="H96" s="118"/>
      <c r="I96" s="119"/>
      <c r="J96" s="118"/>
      <c r="K96" s="118"/>
      <c r="L96" s="117"/>
      <c r="M96" s="118"/>
      <c r="N96" s="119"/>
      <c r="O96" s="118"/>
      <c r="P96" s="118"/>
      <c r="Q96" s="117"/>
      <c r="R96" s="118"/>
      <c r="S96" s="119"/>
      <c r="T96" s="118"/>
      <c r="U96" s="118"/>
      <c r="V96" s="117"/>
      <c r="W96" s="118"/>
      <c r="X96" s="119"/>
      <c r="Y96" s="118"/>
      <c r="Z96" s="118"/>
      <c r="AA96" s="121"/>
    </row>
    <row r="97" ht="15.75" customHeight="1">
      <c r="A97" s="37"/>
      <c r="B97" s="117"/>
      <c r="C97" s="118"/>
      <c r="D97" s="119"/>
      <c r="E97" s="118"/>
      <c r="F97" s="118"/>
      <c r="G97" s="120"/>
      <c r="H97" s="118"/>
      <c r="I97" s="119"/>
      <c r="J97" s="118"/>
      <c r="K97" s="118"/>
      <c r="L97" s="117"/>
      <c r="M97" s="118"/>
      <c r="N97" s="119"/>
      <c r="O97" s="118"/>
      <c r="P97" s="118"/>
      <c r="Q97" s="117"/>
      <c r="R97" s="118"/>
      <c r="S97" s="119"/>
      <c r="T97" s="118"/>
      <c r="U97" s="118"/>
      <c r="V97" s="117"/>
      <c r="W97" s="118"/>
      <c r="X97" s="119"/>
      <c r="Y97" s="118"/>
      <c r="Z97" s="118"/>
      <c r="AA97" s="121"/>
    </row>
    <row r="98" ht="15.75" customHeight="1">
      <c r="A98" s="37"/>
      <c r="B98" s="117"/>
      <c r="C98" s="118"/>
      <c r="D98" s="119"/>
      <c r="E98" s="118"/>
      <c r="F98" s="118"/>
      <c r="G98" s="120"/>
      <c r="H98" s="118"/>
      <c r="I98" s="119"/>
      <c r="J98" s="118"/>
      <c r="K98" s="118"/>
      <c r="L98" s="117"/>
      <c r="M98" s="118"/>
      <c r="N98" s="119"/>
      <c r="O98" s="118"/>
      <c r="P98" s="118"/>
      <c r="Q98" s="117"/>
      <c r="R98" s="118"/>
      <c r="S98" s="119"/>
      <c r="T98" s="118"/>
      <c r="U98" s="118"/>
      <c r="V98" s="117"/>
      <c r="W98" s="118"/>
      <c r="X98" s="119"/>
      <c r="Y98" s="118"/>
      <c r="Z98" s="118"/>
      <c r="AA98" s="121"/>
    </row>
    <row r="99" ht="15.75" customHeight="1">
      <c r="A99" s="37"/>
      <c r="B99" s="117"/>
      <c r="C99" s="118"/>
      <c r="D99" s="119"/>
      <c r="E99" s="118"/>
      <c r="F99" s="118"/>
      <c r="G99" s="120"/>
      <c r="H99" s="118"/>
      <c r="I99" s="119"/>
      <c r="J99" s="118"/>
      <c r="K99" s="118"/>
      <c r="L99" s="117"/>
      <c r="M99" s="118"/>
      <c r="N99" s="119"/>
      <c r="O99" s="118"/>
      <c r="P99" s="118"/>
      <c r="Q99" s="117"/>
      <c r="R99" s="118"/>
      <c r="S99" s="119"/>
      <c r="T99" s="118"/>
      <c r="U99" s="118"/>
      <c r="V99" s="117"/>
      <c r="W99" s="118"/>
      <c r="X99" s="119"/>
      <c r="Y99" s="118"/>
      <c r="Z99" s="118"/>
      <c r="AA99" s="121"/>
    </row>
    <row r="100" ht="15.75" customHeight="1">
      <c r="A100" s="37"/>
      <c r="B100" s="117"/>
      <c r="C100" s="118"/>
      <c r="D100" s="119"/>
      <c r="E100" s="118"/>
      <c r="F100" s="118"/>
      <c r="G100" s="120"/>
      <c r="H100" s="118"/>
      <c r="I100" s="119"/>
      <c r="J100" s="118"/>
      <c r="K100" s="118"/>
      <c r="L100" s="117"/>
      <c r="M100" s="118"/>
      <c r="N100" s="119"/>
      <c r="O100" s="118"/>
      <c r="P100" s="118"/>
      <c r="Q100" s="117"/>
      <c r="R100" s="118"/>
      <c r="S100" s="119"/>
      <c r="T100" s="118"/>
      <c r="U100" s="118"/>
      <c r="V100" s="117"/>
      <c r="W100" s="118"/>
      <c r="X100" s="119"/>
      <c r="Y100" s="118"/>
      <c r="Z100" s="118"/>
      <c r="AA100" s="121"/>
    </row>
    <row r="101" ht="15.75" customHeight="1">
      <c r="A101" s="37"/>
      <c r="B101" s="117"/>
      <c r="C101" s="118"/>
      <c r="D101" s="119"/>
      <c r="E101" s="118"/>
      <c r="F101" s="118"/>
      <c r="G101" s="120"/>
      <c r="H101" s="118"/>
      <c r="I101" s="119"/>
      <c r="J101" s="118"/>
      <c r="K101" s="118"/>
      <c r="L101" s="117"/>
      <c r="M101" s="118"/>
      <c r="N101" s="119"/>
      <c r="O101" s="118"/>
      <c r="P101" s="118"/>
      <c r="Q101" s="117"/>
      <c r="R101" s="118"/>
      <c r="S101" s="119"/>
      <c r="T101" s="118"/>
      <c r="U101" s="118"/>
      <c r="V101" s="117"/>
      <c r="W101" s="118"/>
      <c r="X101" s="119"/>
      <c r="Y101" s="118"/>
      <c r="Z101" s="118"/>
      <c r="AA101" s="121"/>
    </row>
    <row r="102" ht="15.75" customHeight="1">
      <c r="A102" s="37"/>
      <c r="B102" s="117"/>
      <c r="C102" s="118"/>
      <c r="D102" s="119"/>
      <c r="E102" s="118"/>
      <c r="F102" s="118"/>
      <c r="G102" s="120"/>
      <c r="H102" s="118"/>
      <c r="I102" s="119"/>
      <c r="J102" s="118"/>
      <c r="K102" s="118"/>
      <c r="L102" s="117"/>
      <c r="M102" s="118"/>
      <c r="N102" s="119"/>
      <c r="O102" s="118"/>
      <c r="P102" s="118"/>
      <c r="Q102" s="117"/>
      <c r="R102" s="118"/>
      <c r="S102" s="119"/>
      <c r="T102" s="118"/>
      <c r="U102" s="118"/>
      <c r="V102" s="117"/>
      <c r="W102" s="118"/>
      <c r="X102" s="119"/>
      <c r="Y102" s="118"/>
      <c r="Z102" s="118"/>
      <c r="AA102" s="121"/>
    </row>
    <row r="103" ht="15.75" customHeight="1">
      <c r="A103" s="37"/>
      <c r="B103" s="117"/>
      <c r="C103" s="118"/>
      <c r="D103" s="119"/>
      <c r="E103" s="118"/>
      <c r="F103" s="118"/>
      <c r="G103" s="120"/>
      <c r="H103" s="118"/>
      <c r="I103" s="119"/>
      <c r="J103" s="118"/>
      <c r="K103" s="118"/>
      <c r="L103" s="117"/>
      <c r="M103" s="118"/>
      <c r="N103" s="119"/>
      <c r="O103" s="118"/>
      <c r="P103" s="118"/>
      <c r="Q103" s="117"/>
      <c r="R103" s="118"/>
      <c r="S103" s="119"/>
      <c r="T103" s="118"/>
      <c r="U103" s="118"/>
      <c r="V103" s="117"/>
      <c r="W103" s="118"/>
      <c r="X103" s="119"/>
      <c r="Y103" s="118"/>
      <c r="Z103" s="118"/>
      <c r="AA103" s="121"/>
    </row>
    <row r="104" ht="15.75" customHeight="1">
      <c r="A104" s="37"/>
      <c r="B104" s="117"/>
      <c r="C104" s="118"/>
      <c r="D104" s="119"/>
      <c r="E104" s="118"/>
      <c r="F104" s="118"/>
      <c r="G104" s="120"/>
      <c r="H104" s="118"/>
      <c r="I104" s="119"/>
      <c r="J104" s="118"/>
      <c r="K104" s="118"/>
      <c r="L104" s="117"/>
      <c r="M104" s="118"/>
      <c r="N104" s="119"/>
      <c r="O104" s="118"/>
      <c r="P104" s="118"/>
      <c r="Q104" s="117"/>
      <c r="R104" s="118"/>
      <c r="S104" s="119"/>
      <c r="T104" s="118"/>
      <c r="U104" s="118"/>
      <c r="V104" s="117"/>
      <c r="W104" s="118"/>
      <c r="X104" s="119"/>
      <c r="Y104" s="118"/>
      <c r="Z104" s="118"/>
      <c r="AA104" s="121"/>
    </row>
    <row r="105" ht="15.75" customHeight="1">
      <c r="A105" s="37"/>
      <c r="B105" s="117"/>
      <c r="C105" s="118"/>
      <c r="D105" s="119"/>
      <c r="E105" s="118"/>
      <c r="F105" s="118"/>
      <c r="G105" s="120"/>
      <c r="H105" s="118"/>
      <c r="I105" s="119"/>
      <c r="J105" s="118"/>
      <c r="K105" s="118"/>
      <c r="L105" s="117"/>
      <c r="M105" s="118"/>
      <c r="N105" s="119"/>
      <c r="O105" s="118"/>
      <c r="P105" s="118"/>
      <c r="Q105" s="117"/>
      <c r="R105" s="118"/>
      <c r="S105" s="119"/>
      <c r="T105" s="118"/>
      <c r="U105" s="118"/>
      <c r="V105" s="117"/>
      <c r="W105" s="118"/>
      <c r="X105" s="119"/>
      <c r="Y105" s="118"/>
      <c r="Z105" s="118"/>
      <c r="AA105" s="121"/>
    </row>
    <row r="106" ht="15.75" customHeight="1">
      <c r="A106" s="82"/>
      <c r="B106" s="117"/>
      <c r="C106" s="118"/>
      <c r="D106" s="119"/>
      <c r="E106" s="118"/>
      <c r="F106" s="118"/>
      <c r="G106" s="120"/>
      <c r="H106" s="118"/>
      <c r="I106" s="119"/>
      <c r="J106" s="118"/>
      <c r="K106" s="118"/>
      <c r="L106" s="117"/>
      <c r="M106" s="118"/>
      <c r="N106" s="119"/>
      <c r="O106" s="118"/>
      <c r="P106" s="118"/>
      <c r="Q106" s="117"/>
      <c r="R106" s="118"/>
      <c r="S106" s="119"/>
      <c r="T106" s="118"/>
      <c r="U106" s="118"/>
      <c r="V106" s="117"/>
      <c r="W106" s="118"/>
      <c r="X106" s="119"/>
      <c r="Y106" s="118"/>
      <c r="Z106" s="118"/>
      <c r="AA106" s="121"/>
    </row>
  </sheetData>
  <mergeCells count="43">
    <mergeCell ref="L5:P5"/>
    <mergeCell ref="B5:F5"/>
    <mergeCell ref="G5:K5"/>
    <mergeCell ref="G39:K39"/>
    <mergeCell ref="B39:F39"/>
    <mergeCell ref="C2:G2"/>
    <mergeCell ref="H2:I2"/>
    <mergeCell ref="M4:P4"/>
    <mergeCell ref="R4:U4"/>
    <mergeCell ref="Q5:U5"/>
    <mergeCell ref="Q39:U39"/>
    <mergeCell ref="AA24:AA38"/>
    <mergeCell ref="AA41:AA55"/>
    <mergeCell ref="AA7:AA21"/>
    <mergeCell ref="AA75:AA89"/>
    <mergeCell ref="AA58:AA72"/>
    <mergeCell ref="G22:K22"/>
    <mergeCell ref="L22:P22"/>
    <mergeCell ref="B22:F22"/>
    <mergeCell ref="V22:Z22"/>
    <mergeCell ref="Q22:U22"/>
    <mergeCell ref="V5:Z5"/>
    <mergeCell ref="W4:Z4"/>
    <mergeCell ref="A74:A89"/>
    <mergeCell ref="A91:A106"/>
    <mergeCell ref="A57:A72"/>
    <mergeCell ref="A6:A21"/>
    <mergeCell ref="A23:A38"/>
    <mergeCell ref="G73:K73"/>
    <mergeCell ref="L73:P73"/>
    <mergeCell ref="V73:Z73"/>
    <mergeCell ref="B73:F73"/>
    <mergeCell ref="Q73:U73"/>
    <mergeCell ref="L56:P56"/>
    <mergeCell ref="G56:K56"/>
    <mergeCell ref="L39:P39"/>
    <mergeCell ref="V56:Z56"/>
    <mergeCell ref="Q56:U56"/>
    <mergeCell ref="B56:F56"/>
    <mergeCell ref="A40:A55"/>
    <mergeCell ref="V39:Z39"/>
    <mergeCell ref="C4:F4"/>
    <mergeCell ref="H4:K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3">
        <v>1.0</v>
      </c>
      <c r="C5" s="21"/>
      <c r="D5" s="21"/>
      <c r="E5" s="21"/>
      <c r="F5" s="22"/>
      <c r="G5" s="23">
        <v>2.0</v>
      </c>
      <c r="H5" s="21"/>
      <c r="I5" s="21"/>
      <c r="J5" s="21"/>
      <c r="K5" s="22"/>
      <c r="L5" s="23">
        <v>3.0</v>
      </c>
      <c r="M5" s="21"/>
      <c r="N5" s="21"/>
      <c r="O5" s="21"/>
      <c r="P5" s="22"/>
      <c r="Q5" s="23">
        <v>4.0</v>
      </c>
      <c r="R5" s="21"/>
      <c r="S5" s="21"/>
      <c r="T5" s="21"/>
      <c r="U5" s="22"/>
      <c r="V5" s="23">
        <v>5.0</v>
      </c>
      <c r="W5" s="21"/>
      <c r="X5" s="21"/>
      <c r="Y5" s="21"/>
      <c r="Z5" s="22"/>
      <c r="AA5" s="24">
        <v>6.0</v>
      </c>
    </row>
    <row r="6" ht="15.75" customHeight="1">
      <c r="A6" s="25"/>
      <c r="B6" s="30" t="s">
        <v>8</v>
      </c>
      <c r="C6" s="32" t="s">
        <v>9</v>
      </c>
      <c r="D6" s="33" t="s">
        <v>10</v>
      </c>
      <c r="E6" s="33" t="s">
        <v>11</v>
      </c>
      <c r="F6" s="33" t="s">
        <v>12</v>
      </c>
      <c r="G6" s="30" t="s">
        <v>8</v>
      </c>
      <c r="H6" s="32" t="s">
        <v>9</v>
      </c>
      <c r="I6" s="33" t="s">
        <v>10</v>
      </c>
      <c r="J6" s="33" t="s">
        <v>11</v>
      </c>
      <c r="K6" s="33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43" t="str">
        <f>IFERROR(__xludf.DUMMYFUNCTION("QUERY(BDIMPORTADO!A2:L1000,""select L, B, D, H, G WHERE K= date'2019-04-01' "",-1)"),"#N/A")</f>
        <v>#N/A</v>
      </c>
      <c r="C7" s="45"/>
      <c r="D7" s="47"/>
      <c r="E7" s="48"/>
      <c r="F7" s="49"/>
      <c r="G7" s="43" t="str">
        <f>IFERROR(__xludf.DUMMYFUNCTION("QUERY(BDIMPORTADO!A2:L1000,""select L, B, D, H, G WHERE K= date'2019-04-02'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date'2019-04-03'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date'2019-04-04'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date'2019-04-05'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8"/>
      <c r="C8" s="59"/>
      <c r="D8" s="60"/>
      <c r="E8" s="61"/>
      <c r="F8" s="62"/>
      <c r="G8" s="58"/>
      <c r="H8" s="59"/>
      <c r="I8" s="60"/>
      <c r="J8" s="61"/>
      <c r="K8" s="62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8"/>
      <c r="C9" s="59"/>
      <c r="D9" s="60"/>
      <c r="E9" s="61"/>
      <c r="F9" s="62"/>
      <c r="G9" s="58"/>
      <c r="H9" s="59"/>
      <c r="I9" s="60"/>
      <c r="J9" s="61"/>
      <c r="K9" s="62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8"/>
      <c r="C10" s="69"/>
      <c r="D10" s="73"/>
      <c r="E10" s="61"/>
      <c r="F10" s="62"/>
      <c r="G10" s="58"/>
      <c r="H10" s="69"/>
      <c r="I10" s="73"/>
      <c r="J10" s="61"/>
      <c r="K10" s="62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8"/>
      <c r="C11" s="74"/>
      <c r="D11" s="70"/>
      <c r="E11" s="71"/>
      <c r="F11" s="75"/>
      <c r="G11" s="58"/>
      <c r="H11" s="74"/>
      <c r="I11" s="70"/>
      <c r="J11" s="71"/>
      <c r="K11" s="75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8"/>
      <c r="C12" s="78"/>
      <c r="D12" s="79"/>
      <c r="E12" s="80"/>
      <c r="F12" s="75"/>
      <c r="G12" s="58"/>
      <c r="H12" s="78"/>
      <c r="I12" s="79"/>
      <c r="J12" s="80"/>
      <c r="K12" s="75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8"/>
      <c r="C13" s="78"/>
      <c r="D13" s="79"/>
      <c r="E13" s="81"/>
      <c r="F13" s="75"/>
      <c r="G13" s="58"/>
      <c r="H13" s="78"/>
      <c r="I13" s="79"/>
      <c r="J13" s="81"/>
      <c r="K13" s="75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8"/>
      <c r="C14" s="78"/>
      <c r="D14" s="79"/>
      <c r="E14" s="81"/>
      <c r="F14" s="75"/>
      <c r="G14" s="58"/>
      <c r="H14" s="78"/>
      <c r="I14" s="79"/>
      <c r="J14" s="81"/>
      <c r="K14" s="75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8"/>
      <c r="C15" s="78"/>
      <c r="D15" s="79"/>
      <c r="E15" s="81"/>
      <c r="F15" s="75"/>
      <c r="G15" s="58"/>
      <c r="H15" s="78"/>
      <c r="I15" s="79"/>
      <c r="J15" s="81"/>
      <c r="K15" s="75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8"/>
      <c r="C16" s="74"/>
      <c r="D16" s="79"/>
      <c r="E16" s="71"/>
      <c r="F16" s="75"/>
      <c r="G16" s="58"/>
      <c r="H16" s="74"/>
      <c r="I16" s="79"/>
      <c r="J16" s="71"/>
      <c r="K16" s="75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8"/>
      <c r="C17" s="74"/>
      <c r="D17" s="79"/>
      <c r="E17" s="71"/>
      <c r="F17" s="75"/>
      <c r="G17" s="58"/>
      <c r="H17" s="74"/>
      <c r="I17" s="79"/>
      <c r="J17" s="71"/>
      <c r="K17" s="75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8"/>
      <c r="C18" s="74"/>
      <c r="D18" s="70"/>
      <c r="E18" s="71"/>
      <c r="F18" s="62"/>
      <c r="G18" s="58"/>
      <c r="H18" s="74"/>
      <c r="I18" s="70"/>
      <c r="J18" s="71"/>
      <c r="K18" s="62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8"/>
      <c r="C19" s="74"/>
      <c r="D19" s="70"/>
      <c r="E19" s="71"/>
      <c r="F19" s="75"/>
      <c r="G19" s="58"/>
      <c r="H19" s="74"/>
      <c r="I19" s="70"/>
      <c r="J19" s="71"/>
      <c r="K19" s="75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8"/>
      <c r="C20" s="78"/>
      <c r="D20" s="79"/>
      <c r="E20" s="80"/>
      <c r="F20" s="75"/>
      <c r="G20" s="58"/>
      <c r="H20" s="78"/>
      <c r="I20" s="79"/>
      <c r="J20" s="80"/>
      <c r="K20" s="75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8"/>
      <c r="C21" s="89"/>
      <c r="D21" s="90"/>
      <c r="E21" s="92"/>
      <c r="F21" s="93"/>
      <c r="G21" s="88"/>
      <c r="H21" s="89"/>
      <c r="I21" s="90"/>
      <c r="J21" s="92"/>
      <c r="K21" s="93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7.0</v>
      </c>
      <c r="B22" s="23">
        <v>8.0</v>
      </c>
      <c r="C22" s="21"/>
      <c r="D22" s="21"/>
      <c r="E22" s="21"/>
      <c r="F22" s="22"/>
      <c r="G22" s="23">
        <v>9.0</v>
      </c>
      <c r="H22" s="21"/>
      <c r="I22" s="21"/>
      <c r="J22" s="21"/>
      <c r="K22" s="22"/>
      <c r="L22" s="23">
        <v>10.0</v>
      </c>
      <c r="M22" s="21"/>
      <c r="N22" s="21"/>
      <c r="O22" s="21"/>
      <c r="P22" s="22"/>
      <c r="Q22" s="23">
        <v>11.0</v>
      </c>
      <c r="R22" s="21"/>
      <c r="S22" s="21"/>
      <c r="T22" s="21"/>
      <c r="U22" s="22"/>
      <c r="V22" s="23">
        <v>12.0</v>
      </c>
      <c r="W22" s="21"/>
      <c r="X22" s="21"/>
      <c r="Y22" s="21"/>
      <c r="Z22" s="22"/>
      <c r="AA22" s="24">
        <v>13.0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date'2019-04-08'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date'2019-04-09'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date'2019-04-10'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date'2019-04-11'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date'2019-04-12'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14.0</v>
      </c>
      <c r="B39" s="98">
        <v>15.0</v>
      </c>
      <c r="C39" s="21"/>
      <c r="D39" s="21"/>
      <c r="E39" s="21"/>
      <c r="F39" s="22"/>
      <c r="G39" s="23">
        <v>16.0</v>
      </c>
      <c r="H39" s="21"/>
      <c r="I39" s="21"/>
      <c r="J39" s="21"/>
      <c r="K39" s="22"/>
      <c r="L39" s="23">
        <v>17.0</v>
      </c>
      <c r="M39" s="21"/>
      <c r="N39" s="21"/>
      <c r="O39" s="21"/>
      <c r="P39" s="22"/>
      <c r="Q39" s="23">
        <v>18.0</v>
      </c>
      <c r="R39" s="21"/>
      <c r="S39" s="21"/>
      <c r="T39" s="21"/>
      <c r="U39" s="22"/>
      <c r="V39" s="23">
        <v>19.0</v>
      </c>
      <c r="W39" s="21"/>
      <c r="X39" s="21"/>
      <c r="Y39" s="21"/>
      <c r="Z39" s="22"/>
      <c r="AA39" s="24">
        <v>20.0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date'2019-04-15'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date'2019-04-16'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date'2019-04-17'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date'2019-04-18'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date'2019-04-19'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21.0</v>
      </c>
      <c r="B56" s="98">
        <v>22.0</v>
      </c>
      <c r="C56" s="21"/>
      <c r="D56" s="21"/>
      <c r="E56" s="21"/>
      <c r="F56" s="22"/>
      <c r="G56" s="23">
        <v>23.0</v>
      </c>
      <c r="H56" s="21"/>
      <c r="I56" s="21"/>
      <c r="J56" s="21"/>
      <c r="K56" s="22"/>
      <c r="L56" s="23">
        <v>24.0</v>
      </c>
      <c r="M56" s="21"/>
      <c r="N56" s="21"/>
      <c r="O56" s="21"/>
      <c r="P56" s="22"/>
      <c r="Q56" s="23">
        <v>25.0</v>
      </c>
      <c r="R56" s="21"/>
      <c r="S56" s="21"/>
      <c r="T56" s="21"/>
      <c r="U56" s="22"/>
      <c r="V56" s="23">
        <v>26.0</v>
      </c>
      <c r="W56" s="21"/>
      <c r="X56" s="21"/>
      <c r="Y56" s="21"/>
      <c r="Z56" s="22"/>
      <c r="AA56" s="24">
        <v>27.0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3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date'2019-04-22'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date'2019-04-23'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date'2019-04-24'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date'2019-04-25'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date'2019-04-26'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129"/>
      <c r="Q64" s="130"/>
      <c r="R64" s="68"/>
      <c r="S64" s="70"/>
      <c r="T64" s="71"/>
      <c r="U64" s="131"/>
      <c r="V64" s="130"/>
      <c r="W64" s="68"/>
      <c r="X64" s="70"/>
      <c r="Y64" s="71"/>
      <c r="Z64" s="131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132"/>
      <c r="Q65" s="130"/>
      <c r="R65" s="74"/>
      <c r="S65" s="70"/>
      <c r="T65" s="71"/>
      <c r="U65" s="133"/>
      <c r="V65" s="130"/>
      <c r="W65" s="74"/>
      <c r="X65" s="70"/>
      <c r="Y65" s="71"/>
      <c r="Z65" s="133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132"/>
      <c r="Q67" s="130"/>
      <c r="R67" s="74"/>
      <c r="S67" s="79"/>
      <c r="T67" s="71"/>
      <c r="U67" s="133"/>
      <c r="V67" s="130"/>
      <c r="W67" s="74"/>
      <c r="X67" s="79"/>
      <c r="Y67" s="71"/>
      <c r="Z67" s="133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132"/>
      <c r="Q68" s="130"/>
      <c r="R68" s="74"/>
      <c r="S68" s="79"/>
      <c r="T68" s="71"/>
      <c r="U68" s="133"/>
      <c r="V68" s="130"/>
      <c r="W68" s="74"/>
      <c r="X68" s="79"/>
      <c r="Y68" s="71"/>
      <c r="Z68" s="133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129"/>
      <c r="Q69" s="130"/>
      <c r="R69" s="74"/>
      <c r="S69" s="70"/>
      <c r="T69" s="71"/>
      <c r="U69" s="131"/>
      <c r="V69" s="130"/>
      <c r="W69" s="74"/>
      <c r="X69" s="70"/>
      <c r="Y69" s="71"/>
      <c r="Z69" s="131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132"/>
      <c r="Q70" s="130"/>
      <c r="R70" s="74"/>
      <c r="S70" s="70"/>
      <c r="T70" s="71"/>
      <c r="U70" s="133"/>
      <c r="V70" s="130"/>
      <c r="W70" s="74"/>
      <c r="X70" s="70"/>
      <c r="Y70" s="71"/>
      <c r="Z70" s="133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91"/>
      <c r="C72" s="89"/>
      <c r="D72" s="90"/>
      <c r="E72" s="92"/>
      <c r="F72" s="93"/>
      <c r="G72" s="88"/>
      <c r="H72" s="89"/>
      <c r="I72" s="90"/>
      <c r="J72" s="92"/>
      <c r="K72" s="93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28.0</v>
      </c>
      <c r="B73" s="98">
        <v>29.0</v>
      </c>
      <c r="C73" s="21"/>
      <c r="D73" s="21"/>
      <c r="E73" s="21"/>
      <c r="F73" s="22"/>
      <c r="G73" s="137">
        <v>30.0</v>
      </c>
      <c r="H73" s="21"/>
      <c r="I73" s="21"/>
      <c r="J73" s="21"/>
      <c r="K73" s="22"/>
      <c r="L73" s="138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3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40"/>
      <c r="M74" s="141"/>
      <c r="N74" s="141"/>
      <c r="O74" s="141"/>
      <c r="P74" s="141"/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date'2019-04-29' "",-1)"),"#N/A")</f>
        <v>#N/A</v>
      </c>
      <c r="C75" s="45"/>
      <c r="D75" s="47"/>
      <c r="E75" s="48"/>
      <c r="F75" s="125"/>
      <c r="G75" s="143" t="str">
        <f>IFERROR(__xludf.DUMMYFUNCTION("QUERY(BDIMPORTADO!A2:L1000,""select L, B, D, H, G WHERE K= date'2019-04-30' "",-1)"),"#N/A")</f>
        <v>#N/A</v>
      </c>
      <c r="H75" s="45"/>
      <c r="I75" s="47"/>
      <c r="J75" s="48"/>
      <c r="K75" s="127"/>
      <c r="L75" s="117"/>
      <c r="M75" s="118"/>
      <c r="N75" s="119"/>
      <c r="O75" s="118"/>
      <c r="P75" s="118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125"/>
      <c r="G76" s="144"/>
      <c r="H76" s="96"/>
      <c r="I76" s="47"/>
      <c r="J76" s="48"/>
      <c r="K76" s="127"/>
      <c r="L76" s="117"/>
      <c r="M76" s="118"/>
      <c r="N76" s="119"/>
      <c r="O76" s="118"/>
      <c r="P76" s="118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125"/>
      <c r="G77" s="144"/>
      <c r="H77" s="96"/>
      <c r="I77" s="47"/>
      <c r="J77" s="48"/>
      <c r="K77" s="127"/>
      <c r="L77" s="117"/>
      <c r="M77" s="118"/>
      <c r="N77" s="119"/>
      <c r="O77" s="118"/>
      <c r="P77" s="118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125"/>
      <c r="G78" s="144"/>
      <c r="H78" s="96"/>
      <c r="I78" s="47"/>
      <c r="J78" s="48"/>
      <c r="K78" s="127"/>
      <c r="L78" s="117"/>
      <c r="M78" s="118"/>
      <c r="N78" s="119"/>
      <c r="O78" s="118"/>
      <c r="P78" s="118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57"/>
      <c r="C79" s="59"/>
      <c r="D79" s="60"/>
      <c r="E79" s="61"/>
      <c r="F79" s="129"/>
      <c r="G79" s="145"/>
      <c r="H79" s="59"/>
      <c r="I79" s="60"/>
      <c r="J79" s="61"/>
      <c r="K79" s="131"/>
      <c r="L79" s="117"/>
      <c r="M79" s="118"/>
      <c r="N79" s="119"/>
      <c r="O79" s="118"/>
      <c r="P79" s="118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57"/>
      <c r="C80" s="59"/>
      <c r="D80" s="60"/>
      <c r="E80" s="61"/>
      <c r="F80" s="129"/>
      <c r="G80" s="145"/>
      <c r="H80" s="59"/>
      <c r="I80" s="60"/>
      <c r="J80" s="61"/>
      <c r="K80" s="131"/>
      <c r="L80" s="117"/>
      <c r="M80" s="118"/>
      <c r="N80" s="119"/>
      <c r="O80" s="118"/>
      <c r="P80" s="118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57"/>
      <c r="C81" s="68"/>
      <c r="D81" s="70"/>
      <c r="E81" s="71"/>
      <c r="F81" s="129"/>
      <c r="G81" s="145"/>
      <c r="H81" s="68"/>
      <c r="I81" s="70"/>
      <c r="J81" s="71"/>
      <c r="K81" s="131"/>
      <c r="L81" s="117"/>
      <c r="M81" s="142"/>
      <c r="N81" s="146"/>
      <c r="O81" s="147"/>
      <c r="P81" s="118"/>
      <c r="Q81" s="117"/>
      <c r="R81" s="142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57"/>
      <c r="C82" s="74"/>
      <c r="D82" s="70"/>
      <c r="E82" s="71"/>
      <c r="F82" s="132"/>
      <c r="G82" s="145"/>
      <c r="H82" s="74"/>
      <c r="I82" s="70"/>
      <c r="J82" s="71"/>
      <c r="K82" s="133"/>
      <c r="L82" s="117"/>
      <c r="M82" s="147"/>
      <c r="N82" s="146"/>
      <c r="O82" s="147"/>
      <c r="P82" s="147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57"/>
      <c r="C83" s="78"/>
      <c r="D83" s="79"/>
      <c r="E83" s="80"/>
      <c r="F83" s="132"/>
      <c r="G83" s="145"/>
      <c r="H83" s="78"/>
      <c r="I83" s="79"/>
      <c r="J83" s="80"/>
      <c r="K83" s="133"/>
      <c r="L83" s="117"/>
      <c r="M83" s="147"/>
      <c r="N83" s="146"/>
      <c r="O83" s="147"/>
      <c r="P83" s="147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57"/>
      <c r="C84" s="74"/>
      <c r="D84" s="79"/>
      <c r="E84" s="71"/>
      <c r="F84" s="132"/>
      <c r="G84" s="145"/>
      <c r="H84" s="74"/>
      <c r="I84" s="79"/>
      <c r="J84" s="71"/>
      <c r="K84" s="133"/>
      <c r="L84" s="117"/>
      <c r="M84" s="147"/>
      <c r="N84" s="146"/>
      <c r="O84" s="147"/>
      <c r="P84" s="147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57"/>
      <c r="C85" s="74"/>
      <c r="D85" s="79"/>
      <c r="E85" s="71"/>
      <c r="F85" s="132"/>
      <c r="G85" s="145"/>
      <c r="H85" s="74"/>
      <c r="I85" s="79"/>
      <c r="J85" s="71"/>
      <c r="K85" s="133"/>
      <c r="L85" s="117"/>
      <c r="M85" s="147"/>
      <c r="N85" s="146"/>
      <c r="O85" s="147"/>
      <c r="P85" s="147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57"/>
      <c r="C86" s="74"/>
      <c r="D86" s="70"/>
      <c r="E86" s="71"/>
      <c r="F86" s="129"/>
      <c r="G86" s="145"/>
      <c r="H86" s="74"/>
      <c r="I86" s="70"/>
      <c r="J86" s="71"/>
      <c r="K86" s="131"/>
      <c r="L86" s="117"/>
      <c r="M86" s="147"/>
      <c r="N86" s="146"/>
      <c r="O86" s="147"/>
      <c r="P86" s="118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57"/>
      <c r="C87" s="74"/>
      <c r="D87" s="70"/>
      <c r="E87" s="71"/>
      <c r="F87" s="132"/>
      <c r="G87" s="145"/>
      <c r="H87" s="74"/>
      <c r="I87" s="70"/>
      <c r="J87" s="71"/>
      <c r="K87" s="133"/>
      <c r="L87" s="117"/>
      <c r="M87" s="147"/>
      <c r="N87" s="146"/>
      <c r="O87" s="147"/>
      <c r="P87" s="147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57"/>
      <c r="C88" s="78"/>
      <c r="D88" s="79"/>
      <c r="E88" s="80"/>
      <c r="F88" s="132"/>
      <c r="G88" s="145"/>
      <c r="H88" s="78"/>
      <c r="I88" s="79"/>
      <c r="J88" s="80"/>
      <c r="K88" s="133"/>
      <c r="L88" s="117"/>
      <c r="M88" s="147"/>
      <c r="N88" s="146"/>
      <c r="O88" s="147"/>
      <c r="P88" s="147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34"/>
      <c r="G89" s="148"/>
      <c r="H89" s="111"/>
      <c r="I89" s="112"/>
      <c r="J89" s="113"/>
      <c r="K89" s="136"/>
      <c r="L89" s="117"/>
      <c r="M89" s="118"/>
      <c r="N89" s="119"/>
      <c r="O89" s="118"/>
      <c r="P89" s="118"/>
      <c r="Q89" s="117"/>
      <c r="R89" s="118"/>
      <c r="S89" s="119"/>
      <c r="T89" s="118"/>
      <c r="U89" s="118"/>
      <c r="X89" s="116"/>
      <c r="Y89" s="116"/>
    </row>
  </sheetData>
  <mergeCells count="40">
    <mergeCell ref="AA24:AA38"/>
    <mergeCell ref="AA41:AA55"/>
    <mergeCell ref="AA58:AA72"/>
    <mergeCell ref="L5:P5"/>
    <mergeCell ref="M4:P4"/>
    <mergeCell ref="V5:Z5"/>
    <mergeCell ref="W4:Z4"/>
    <mergeCell ref="R4:U4"/>
    <mergeCell ref="Q5:U5"/>
    <mergeCell ref="Q39:U39"/>
    <mergeCell ref="L39:P39"/>
    <mergeCell ref="L22:P22"/>
    <mergeCell ref="Q22:U22"/>
    <mergeCell ref="V22:Z22"/>
    <mergeCell ref="V39:Z39"/>
    <mergeCell ref="AA7:AA21"/>
    <mergeCell ref="G39:K39"/>
    <mergeCell ref="B5:F5"/>
    <mergeCell ref="A6:A21"/>
    <mergeCell ref="A23:A38"/>
    <mergeCell ref="B39:F39"/>
    <mergeCell ref="A40:A55"/>
    <mergeCell ref="B22:F22"/>
    <mergeCell ref="G22:K22"/>
    <mergeCell ref="H2:I2"/>
    <mergeCell ref="H4:K4"/>
    <mergeCell ref="G5:K5"/>
    <mergeCell ref="C2:G2"/>
    <mergeCell ref="C4:F4"/>
    <mergeCell ref="G56:K56"/>
    <mergeCell ref="L56:P56"/>
    <mergeCell ref="V56:Z56"/>
    <mergeCell ref="G73:K73"/>
    <mergeCell ref="B73:F73"/>
    <mergeCell ref="Q73:U73"/>
    <mergeCell ref="L73:P73"/>
    <mergeCell ref="A74:A89"/>
    <mergeCell ref="A57:A72"/>
    <mergeCell ref="B56:F56"/>
    <mergeCell ref="Q56:U5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3">
        <v>1.0</v>
      </c>
      <c r="M5" s="21"/>
      <c r="N5" s="21"/>
      <c r="O5" s="21"/>
      <c r="P5" s="22"/>
      <c r="Q5" s="23">
        <v>2.0</v>
      </c>
      <c r="R5" s="21"/>
      <c r="S5" s="21"/>
      <c r="T5" s="21"/>
      <c r="U5" s="22"/>
      <c r="V5" s="23">
        <v>3.0</v>
      </c>
      <c r="W5" s="21"/>
      <c r="X5" s="21"/>
      <c r="Y5" s="21"/>
      <c r="Z5" s="22"/>
      <c r="AA5" s="24">
        <v>4.0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29" t="s">
        <v>8</v>
      </c>
      <c r="H6" s="27" t="s">
        <v>9</v>
      </c>
      <c r="I6" s="28" t="s">
        <v>10</v>
      </c>
      <c r="J6" s="28" t="s">
        <v>11</v>
      </c>
      <c r="K6" s="28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46" t="str">
        <f>IFERROR(__xludf.DUMMYFUNCTION("QUERY(BDIMPORTADO!A2:L1000,""select L, B, D, H, G WHERE K= date'2019-05-01'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date'2019-05-02'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date'2019-05-03'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1"/>
      <c r="C8" s="52"/>
      <c r="D8" s="53"/>
      <c r="E8" s="52"/>
      <c r="F8" s="55"/>
      <c r="G8" s="56"/>
      <c r="H8" s="52"/>
      <c r="I8" s="53"/>
      <c r="J8" s="52"/>
      <c r="K8" s="55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1"/>
      <c r="C9" s="52"/>
      <c r="D9" s="53"/>
      <c r="E9" s="52"/>
      <c r="F9" s="55"/>
      <c r="G9" s="56"/>
      <c r="H9" s="52"/>
      <c r="I9" s="53"/>
      <c r="J9" s="52"/>
      <c r="K9" s="55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1"/>
      <c r="C10" s="63"/>
      <c r="D10" s="64"/>
      <c r="E10" s="65"/>
      <c r="F10" s="55"/>
      <c r="G10" s="56"/>
      <c r="H10" s="66"/>
      <c r="I10" s="67"/>
      <c r="J10" s="52"/>
      <c r="K10" s="55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1"/>
      <c r="C11" s="65"/>
      <c r="D11" s="64"/>
      <c r="E11" s="65"/>
      <c r="F11" s="72"/>
      <c r="G11" s="56"/>
      <c r="H11" s="65"/>
      <c r="I11" s="64"/>
      <c r="J11" s="65"/>
      <c r="K11" s="72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1"/>
      <c r="C12" s="76"/>
      <c r="D12" s="77"/>
      <c r="E12" s="72"/>
      <c r="F12" s="72"/>
      <c r="G12" s="56"/>
      <c r="H12" s="76"/>
      <c r="I12" s="77"/>
      <c r="J12" s="72"/>
      <c r="K12" s="72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1"/>
      <c r="C13" s="76"/>
      <c r="D13" s="77"/>
      <c r="E13" s="76"/>
      <c r="F13" s="72"/>
      <c r="G13" s="56"/>
      <c r="H13" s="76"/>
      <c r="I13" s="77"/>
      <c r="J13" s="76"/>
      <c r="K13" s="72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1"/>
      <c r="C14" s="76"/>
      <c r="D14" s="77"/>
      <c r="E14" s="76"/>
      <c r="F14" s="72"/>
      <c r="G14" s="56"/>
      <c r="H14" s="76"/>
      <c r="I14" s="77"/>
      <c r="J14" s="76"/>
      <c r="K14" s="72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1"/>
      <c r="C15" s="76"/>
      <c r="D15" s="77"/>
      <c r="E15" s="76"/>
      <c r="F15" s="72"/>
      <c r="G15" s="56"/>
      <c r="H15" s="76"/>
      <c r="I15" s="77"/>
      <c r="J15" s="76"/>
      <c r="K15" s="72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1"/>
      <c r="C16" s="65"/>
      <c r="D16" s="77"/>
      <c r="E16" s="65"/>
      <c r="F16" s="72"/>
      <c r="G16" s="56"/>
      <c r="H16" s="65"/>
      <c r="I16" s="77"/>
      <c r="J16" s="65"/>
      <c r="K16" s="72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1"/>
      <c r="C17" s="65"/>
      <c r="D17" s="77"/>
      <c r="E17" s="65"/>
      <c r="F17" s="72"/>
      <c r="G17" s="56"/>
      <c r="H17" s="65"/>
      <c r="I17" s="77"/>
      <c r="J17" s="65"/>
      <c r="K17" s="72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1"/>
      <c r="C18" s="65"/>
      <c r="D18" s="64"/>
      <c r="E18" s="65"/>
      <c r="F18" s="55"/>
      <c r="G18" s="56"/>
      <c r="H18" s="65"/>
      <c r="I18" s="64"/>
      <c r="J18" s="65"/>
      <c r="K18" s="55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1"/>
      <c r="C19" s="65"/>
      <c r="D19" s="64"/>
      <c r="E19" s="65"/>
      <c r="F19" s="72"/>
      <c r="G19" s="56"/>
      <c r="H19" s="65"/>
      <c r="I19" s="64"/>
      <c r="J19" s="65"/>
      <c r="K19" s="72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1"/>
      <c r="C20" s="76"/>
      <c r="D20" s="77"/>
      <c r="E20" s="72"/>
      <c r="F20" s="72"/>
      <c r="G20" s="56"/>
      <c r="H20" s="76"/>
      <c r="I20" s="77"/>
      <c r="J20" s="72"/>
      <c r="K20" s="72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5.0</v>
      </c>
      <c r="B22" s="23">
        <v>6.0</v>
      </c>
      <c r="C22" s="21"/>
      <c r="D22" s="21"/>
      <c r="E22" s="21"/>
      <c r="F22" s="22"/>
      <c r="G22" s="23">
        <v>7.0</v>
      </c>
      <c r="H22" s="21"/>
      <c r="I22" s="21"/>
      <c r="J22" s="21"/>
      <c r="K22" s="22"/>
      <c r="L22" s="23">
        <v>8.0</v>
      </c>
      <c r="M22" s="21"/>
      <c r="N22" s="21"/>
      <c r="O22" s="21"/>
      <c r="P22" s="22"/>
      <c r="Q22" s="23">
        <v>9.0</v>
      </c>
      <c r="R22" s="21"/>
      <c r="S22" s="21"/>
      <c r="T22" s="21"/>
      <c r="U22" s="22"/>
      <c r="V22" s="23">
        <v>10.0</v>
      </c>
      <c r="W22" s="21"/>
      <c r="X22" s="21"/>
      <c r="Y22" s="21"/>
      <c r="Z22" s="22"/>
      <c r="AA22" s="24">
        <v>11.0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date'2019-05-06'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date'2019-05-07'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date'2019-05-08'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date'2019-05-09'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date'2019-05-10'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12.0</v>
      </c>
      <c r="B39" s="98">
        <v>13.0</v>
      </c>
      <c r="C39" s="21"/>
      <c r="D39" s="21"/>
      <c r="E39" s="21"/>
      <c r="F39" s="22"/>
      <c r="G39" s="23">
        <v>14.0</v>
      </c>
      <c r="H39" s="21"/>
      <c r="I39" s="21"/>
      <c r="J39" s="21"/>
      <c r="K39" s="22"/>
      <c r="L39" s="23">
        <v>15.0</v>
      </c>
      <c r="M39" s="21"/>
      <c r="N39" s="21"/>
      <c r="O39" s="21"/>
      <c r="P39" s="22"/>
      <c r="Q39" s="23">
        <v>16.0</v>
      </c>
      <c r="R39" s="21"/>
      <c r="S39" s="21"/>
      <c r="T39" s="21"/>
      <c r="U39" s="22"/>
      <c r="V39" s="23">
        <v>17.0</v>
      </c>
      <c r="W39" s="21"/>
      <c r="X39" s="21"/>
      <c r="Y39" s="21"/>
      <c r="Z39" s="22"/>
      <c r="AA39" s="24">
        <v>18.0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date'2019-05-13'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date'2019-05-14'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date'2019-05-15'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date'2019-05-16'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date'2019-05-17'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19.0</v>
      </c>
      <c r="B56" s="98">
        <v>20.0</v>
      </c>
      <c r="C56" s="21"/>
      <c r="D56" s="21"/>
      <c r="E56" s="21"/>
      <c r="F56" s="22"/>
      <c r="G56" s="23">
        <v>21.0</v>
      </c>
      <c r="H56" s="21"/>
      <c r="I56" s="21"/>
      <c r="J56" s="21"/>
      <c r="K56" s="22"/>
      <c r="L56" s="23">
        <v>22.0</v>
      </c>
      <c r="M56" s="21"/>
      <c r="N56" s="21"/>
      <c r="O56" s="21"/>
      <c r="P56" s="22"/>
      <c r="Q56" s="23">
        <v>23.0</v>
      </c>
      <c r="R56" s="21"/>
      <c r="S56" s="21"/>
      <c r="T56" s="21"/>
      <c r="U56" s="22"/>
      <c r="V56" s="23">
        <v>24.0</v>
      </c>
      <c r="W56" s="21"/>
      <c r="X56" s="21"/>
      <c r="Y56" s="21"/>
      <c r="Z56" s="22"/>
      <c r="AA56" s="24">
        <v>25.0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date'2019-05-20'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date'2019-05-21'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date'2019-05-22'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date'2019-05-23'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date'2019-05-24'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26.0</v>
      </c>
      <c r="B73" s="98">
        <v>27.0</v>
      </c>
      <c r="C73" s="21"/>
      <c r="D73" s="21"/>
      <c r="E73" s="21"/>
      <c r="F73" s="22"/>
      <c r="G73" s="98">
        <v>28.0</v>
      </c>
      <c r="H73" s="21"/>
      <c r="I73" s="21"/>
      <c r="J73" s="21"/>
      <c r="K73" s="22"/>
      <c r="L73" s="98">
        <v>29.0</v>
      </c>
      <c r="M73" s="21"/>
      <c r="N73" s="21"/>
      <c r="O73" s="21"/>
      <c r="P73" s="22"/>
      <c r="Q73" s="98">
        <v>30.0</v>
      </c>
      <c r="R73" s="21"/>
      <c r="S73" s="21"/>
      <c r="T73" s="21"/>
      <c r="U73" s="22"/>
      <c r="V73" s="98">
        <v>31.0</v>
      </c>
      <c r="W73" s="21"/>
      <c r="X73" s="21"/>
      <c r="Y73" s="21"/>
      <c r="Z73" s="22"/>
      <c r="AA73" s="107"/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0" t="s">
        <v>8</v>
      </c>
      <c r="W74" s="101" t="s">
        <v>9</v>
      </c>
      <c r="X74" s="102" t="s">
        <v>10</v>
      </c>
      <c r="Y74" s="102" t="s">
        <v>11</v>
      </c>
      <c r="Z74" s="102" t="s">
        <v>12</v>
      </c>
      <c r="AA74" s="107"/>
    </row>
    <row r="75" ht="15.75" customHeight="1">
      <c r="A75" s="37"/>
      <c r="B75" s="46" t="str">
        <f>IFERROR(__xludf.DUMMYFUNCTION("QUERY(BDIMPORTADO!A2:L1000,""select L, B, D, H, G WHERE K= date'2019-05-27'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date'2019-05-28'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date'2019-05-29'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date'2019-05-30'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date'2019-05-31' "",-1)"),"#N/A")</f>
        <v>#N/A</v>
      </c>
      <c r="W75" s="45"/>
      <c r="X75" s="47"/>
      <c r="Y75" s="48"/>
      <c r="Z75" s="49"/>
      <c r="AA75" s="107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10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10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10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57"/>
      <c r="W79" s="59"/>
      <c r="X79" s="60"/>
      <c r="Y79" s="61"/>
      <c r="Z79" s="62"/>
      <c r="AA79" s="10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57"/>
      <c r="W80" s="59"/>
      <c r="X80" s="60"/>
      <c r="Y80" s="61"/>
      <c r="Z80" s="62"/>
      <c r="AA80" s="10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57"/>
      <c r="W81" s="68"/>
      <c r="X81" s="70"/>
      <c r="Y81" s="71"/>
      <c r="Z81" s="62"/>
      <c r="AA81" s="10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57"/>
      <c r="W82" s="74"/>
      <c r="X82" s="70"/>
      <c r="Y82" s="71"/>
      <c r="Z82" s="75"/>
      <c r="AA82" s="10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57"/>
      <c r="W83" s="78"/>
      <c r="X83" s="79"/>
      <c r="Y83" s="80"/>
      <c r="Z83" s="75"/>
      <c r="AA83" s="10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57"/>
      <c r="W84" s="74"/>
      <c r="X84" s="79"/>
      <c r="Y84" s="71"/>
      <c r="Z84" s="75"/>
      <c r="AA84" s="10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57"/>
      <c r="W85" s="74"/>
      <c r="X85" s="79"/>
      <c r="Y85" s="71"/>
      <c r="Z85" s="75"/>
      <c r="AA85" s="10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57"/>
      <c r="W86" s="74"/>
      <c r="X86" s="70"/>
      <c r="Y86" s="71"/>
      <c r="Z86" s="62"/>
      <c r="AA86" s="10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57"/>
      <c r="W87" s="74"/>
      <c r="X87" s="70"/>
      <c r="Y87" s="71"/>
      <c r="Z87" s="75"/>
      <c r="AA87" s="10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57"/>
      <c r="W88" s="78"/>
      <c r="X88" s="79"/>
      <c r="Y88" s="80"/>
      <c r="Z88" s="75"/>
      <c r="AA88" s="10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</row>
  </sheetData>
  <mergeCells count="41">
    <mergeCell ref="Q5:U5"/>
    <mergeCell ref="R4:U4"/>
    <mergeCell ref="B5:F5"/>
    <mergeCell ref="M4:P4"/>
    <mergeCell ref="H4:K4"/>
    <mergeCell ref="C4:F4"/>
    <mergeCell ref="B39:F39"/>
    <mergeCell ref="G39:K39"/>
    <mergeCell ref="B73:F73"/>
    <mergeCell ref="G73:K73"/>
    <mergeCell ref="A57:A72"/>
    <mergeCell ref="A40:A55"/>
    <mergeCell ref="A74:A89"/>
    <mergeCell ref="V39:Z39"/>
    <mergeCell ref="Q39:U39"/>
    <mergeCell ref="Q73:U73"/>
    <mergeCell ref="V73:Z73"/>
    <mergeCell ref="AA58:AA72"/>
    <mergeCell ref="L56:P56"/>
    <mergeCell ref="L39:P39"/>
    <mergeCell ref="L73:P73"/>
    <mergeCell ref="V56:Z56"/>
    <mergeCell ref="AA24:AA38"/>
    <mergeCell ref="AA41:AA55"/>
    <mergeCell ref="H2:I2"/>
    <mergeCell ref="A6:A21"/>
    <mergeCell ref="B56:F56"/>
    <mergeCell ref="G56:K56"/>
    <mergeCell ref="Q56:U56"/>
    <mergeCell ref="B22:F22"/>
    <mergeCell ref="A23:A38"/>
    <mergeCell ref="C2:G2"/>
    <mergeCell ref="W4:Z4"/>
    <mergeCell ref="AA7:AA21"/>
    <mergeCell ref="V5:Z5"/>
    <mergeCell ref="G5:K5"/>
    <mergeCell ref="L5:P5"/>
    <mergeCell ref="L22:P22"/>
    <mergeCell ref="Q22:U22"/>
    <mergeCell ref="V22:Z22"/>
    <mergeCell ref="G22:K22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0"/>
      <c r="R5" s="21"/>
      <c r="S5" s="21"/>
      <c r="T5" s="21"/>
      <c r="U5" s="22"/>
      <c r="V5" s="20"/>
      <c r="W5" s="21"/>
      <c r="X5" s="21"/>
      <c r="Y5" s="21"/>
      <c r="Z5" s="22"/>
      <c r="AA5" s="24">
        <v>1.0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29" t="s">
        <v>8</v>
      </c>
      <c r="H6" s="27" t="s">
        <v>9</v>
      </c>
      <c r="I6" s="28" t="s">
        <v>10</v>
      </c>
      <c r="J6" s="28" t="s">
        <v>11</v>
      </c>
      <c r="K6" s="28" t="s">
        <v>12</v>
      </c>
      <c r="L6" s="26" t="s">
        <v>8</v>
      </c>
      <c r="M6" s="27" t="s">
        <v>9</v>
      </c>
      <c r="N6" s="28" t="s">
        <v>10</v>
      </c>
      <c r="O6" s="28" t="s">
        <v>11</v>
      </c>
      <c r="P6" s="28" t="s">
        <v>12</v>
      </c>
      <c r="Q6" s="26" t="s">
        <v>8</v>
      </c>
      <c r="R6" s="27" t="s">
        <v>9</v>
      </c>
      <c r="S6" s="28" t="s">
        <v>10</v>
      </c>
      <c r="T6" s="28" t="s">
        <v>11</v>
      </c>
      <c r="U6" s="28" t="s">
        <v>12</v>
      </c>
      <c r="V6" s="26" t="s">
        <v>8</v>
      </c>
      <c r="W6" s="27" t="s">
        <v>9</v>
      </c>
      <c r="X6" s="28" t="s">
        <v>10</v>
      </c>
      <c r="Y6" s="122" t="s">
        <v>11</v>
      </c>
      <c r="Z6" s="123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 t="str">
        <f>IFERROR(__xludf.DUMMYFUNCTION("QUERY(BDIMPORTADO!A2:L1000,""select L, B, D, H, G WHERE K= date'2019-01-02' "",-1)"),"#N/A")</f>
        <v>#N/A</v>
      </c>
      <c r="M7" s="39"/>
      <c r="N7" s="40"/>
      <c r="O7" s="41"/>
      <c r="P7" s="41"/>
      <c r="Q7" s="124" t="str">
        <f>IFERROR(__xludf.DUMMYFUNCTION("QUERY(BDIMPORTADO!A2:L1000,""select L, B, D, H, G WHERE K= date'2019-01-03' "",-1)"),"#N/A")</f>
        <v>#N/A</v>
      </c>
      <c r="R7" s="39"/>
      <c r="S7" s="40"/>
      <c r="T7" s="41"/>
      <c r="U7" s="41"/>
      <c r="V7" s="38" t="str">
        <f>IFERROR(__xludf.DUMMYFUNCTION("QUERY(BDIMPORTADO!A2:L1000,""select L, B, D, H, G WHERE K= date'2019-01-04' "",-1)"),"#N/A")</f>
        <v>#N/A</v>
      </c>
      <c r="W7" s="39"/>
      <c r="X7" s="40"/>
      <c r="Y7" s="41"/>
      <c r="Z7" s="41"/>
      <c r="AA7" s="50"/>
    </row>
    <row r="8" ht="15.75" customHeight="1">
      <c r="A8" s="37"/>
      <c r="B8" s="51"/>
      <c r="C8" s="52"/>
      <c r="D8" s="53"/>
      <c r="E8" s="52"/>
      <c r="F8" s="55"/>
      <c r="G8" s="56"/>
      <c r="H8" s="52"/>
      <c r="I8" s="53"/>
      <c r="J8" s="52"/>
      <c r="K8" s="55"/>
      <c r="L8" s="51"/>
      <c r="M8" s="52"/>
      <c r="N8" s="53"/>
      <c r="O8" s="52"/>
      <c r="P8" s="55"/>
      <c r="Q8" s="51"/>
      <c r="R8" s="52"/>
      <c r="S8" s="53"/>
      <c r="T8" s="52"/>
      <c r="U8" s="55"/>
      <c r="V8" s="51"/>
      <c r="W8" s="52"/>
      <c r="X8" s="53"/>
      <c r="Y8" s="52"/>
      <c r="Z8" s="55"/>
      <c r="AA8" s="37"/>
    </row>
    <row r="9" ht="15.75" customHeight="1">
      <c r="A9" s="37"/>
      <c r="B9" s="51"/>
      <c r="C9" s="52"/>
      <c r="D9" s="53"/>
      <c r="E9" s="52"/>
      <c r="F9" s="55"/>
      <c r="G9" s="56"/>
      <c r="H9" s="52"/>
      <c r="I9" s="53"/>
      <c r="J9" s="52"/>
      <c r="K9" s="55"/>
      <c r="L9" s="51"/>
      <c r="M9" s="52"/>
      <c r="N9" s="53"/>
      <c r="O9" s="52"/>
      <c r="P9" s="55"/>
      <c r="Q9" s="51"/>
      <c r="R9" s="52"/>
      <c r="S9" s="53"/>
      <c r="T9" s="52"/>
      <c r="U9" s="55"/>
      <c r="V9" s="51"/>
      <c r="W9" s="52"/>
      <c r="X9" s="53"/>
      <c r="Y9" s="52"/>
      <c r="Z9" s="55"/>
      <c r="AA9" s="37"/>
    </row>
    <row r="10" ht="15.75" customHeight="1">
      <c r="A10" s="37"/>
      <c r="B10" s="51"/>
      <c r="C10" s="63"/>
      <c r="D10" s="64"/>
      <c r="E10" s="65"/>
      <c r="F10" s="55"/>
      <c r="G10" s="56"/>
      <c r="H10" s="66"/>
      <c r="I10" s="67"/>
      <c r="J10" s="52"/>
      <c r="K10" s="55"/>
      <c r="L10" s="51"/>
      <c r="M10" s="63"/>
      <c r="N10" s="64"/>
      <c r="O10" s="65"/>
      <c r="P10" s="55"/>
      <c r="Q10" s="51"/>
      <c r="R10" s="63"/>
      <c r="S10" s="64"/>
      <c r="T10" s="65"/>
      <c r="U10" s="55"/>
      <c r="V10" s="51"/>
      <c r="W10" s="63"/>
      <c r="X10" s="64"/>
      <c r="Y10" s="65"/>
      <c r="Z10" s="55"/>
      <c r="AA10" s="37"/>
    </row>
    <row r="11" ht="15.75" customHeight="1">
      <c r="A11" s="37"/>
      <c r="B11" s="51"/>
      <c r="C11" s="65"/>
      <c r="D11" s="64"/>
      <c r="E11" s="65"/>
      <c r="F11" s="72"/>
      <c r="G11" s="56"/>
      <c r="H11" s="65"/>
      <c r="I11" s="64"/>
      <c r="J11" s="65"/>
      <c r="K11" s="72"/>
      <c r="L11" s="51"/>
      <c r="M11" s="65"/>
      <c r="N11" s="64"/>
      <c r="O11" s="65"/>
      <c r="P11" s="72"/>
      <c r="Q11" s="51"/>
      <c r="R11" s="65"/>
      <c r="S11" s="64"/>
      <c r="T11" s="65"/>
      <c r="U11" s="72"/>
      <c r="V11" s="51"/>
      <c r="W11" s="65"/>
      <c r="X11" s="64"/>
      <c r="Y11" s="65"/>
      <c r="Z11" s="72"/>
      <c r="AA11" s="37"/>
    </row>
    <row r="12" ht="15.75" customHeight="1">
      <c r="A12" s="37"/>
      <c r="B12" s="51"/>
      <c r="C12" s="76"/>
      <c r="D12" s="77"/>
      <c r="E12" s="72"/>
      <c r="F12" s="72"/>
      <c r="G12" s="56"/>
      <c r="H12" s="76"/>
      <c r="I12" s="77"/>
      <c r="J12" s="72"/>
      <c r="K12" s="72"/>
      <c r="L12" s="51"/>
      <c r="M12" s="76"/>
      <c r="N12" s="77"/>
      <c r="O12" s="72"/>
      <c r="P12" s="72"/>
      <c r="Q12" s="51"/>
      <c r="R12" s="76"/>
      <c r="S12" s="77"/>
      <c r="T12" s="72"/>
      <c r="U12" s="72"/>
      <c r="V12" s="51"/>
      <c r="W12" s="76"/>
      <c r="X12" s="77"/>
      <c r="Y12" s="72"/>
      <c r="Z12" s="72"/>
      <c r="AA12" s="37"/>
    </row>
    <row r="13" ht="15.75" customHeight="1">
      <c r="A13" s="37"/>
      <c r="B13" s="51"/>
      <c r="C13" s="76"/>
      <c r="D13" s="77"/>
      <c r="E13" s="76"/>
      <c r="F13" s="72"/>
      <c r="G13" s="56"/>
      <c r="H13" s="76"/>
      <c r="I13" s="77"/>
      <c r="J13" s="76"/>
      <c r="K13" s="72"/>
      <c r="L13" s="51"/>
      <c r="M13" s="76"/>
      <c r="N13" s="77"/>
      <c r="O13" s="76"/>
      <c r="P13" s="72"/>
      <c r="Q13" s="51"/>
      <c r="R13" s="76"/>
      <c r="S13" s="77"/>
      <c r="T13" s="76"/>
      <c r="U13" s="72"/>
      <c r="V13" s="51"/>
      <c r="W13" s="76"/>
      <c r="X13" s="77"/>
      <c r="Y13" s="76"/>
      <c r="Z13" s="72"/>
      <c r="AA13" s="37"/>
    </row>
    <row r="14" ht="15.75" customHeight="1">
      <c r="A14" s="37"/>
      <c r="B14" s="51"/>
      <c r="C14" s="76"/>
      <c r="D14" s="77"/>
      <c r="E14" s="76"/>
      <c r="F14" s="72"/>
      <c r="G14" s="56"/>
      <c r="H14" s="76"/>
      <c r="I14" s="77"/>
      <c r="J14" s="76"/>
      <c r="K14" s="72"/>
      <c r="L14" s="51"/>
      <c r="M14" s="76"/>
      <c r="N14" s="77"/>
      <c r="O14" s="76"/>
      <c r="P14" s="72"/>
      <c r="Q14" s="51"/>
      <c r="R14" s="76"/>
      <c r="S14" s="77"/>
      <c r="T14" s="76"/>
      <c r="U14" s="72"/>
      <c r="V14" s="51"/>
      <c r="W14" s="76"/>
      <c r="X14" s="77"/>
      <c r="Y14" s="76"/>
      <c r="Z14" s="72"/>
      <c r="AA14" s="37"/>
    </row>
    <row r="15" ht="15.75" customHeight="1">
      <c r="A15" s="37"/>
      <c r="B15" s="51"/>
      <c r="C15" s="76"/>
      <c r="D15" s="77"/>
      <c r="E15" s="76"/>
      <c r="F15" s="72"/>
      <c r="G15" s="56"/>
      <c r="H15" s="76"/>
      <c r="I15" s="77"/>
      <c r="J15" s="76"/>
      <c r="K15" s="72"/>
      <c r="L15" s="51"/>
      <c r="M15" s="76"/>
      <c r="N15" s="77"/>
      <c r="O15" s="76"/>
      <c r="P15" s="72"/>
      <c r="Q15" s="51"/>
      <c r="R15" s="76"/>
      <c r="S15" s="77"/>
      <c r="T15" s="76"/>
      <c r="U15" s="72"/>
      <c r="V15" s="51"/>
      <c r="W15" s="76"/>
      <c r="X15" s="77"/>
      <c r="Y15" s="76"/>
      <c r="Z15" s="72"/>
      <c r="AA15" s="37"/>
    </row>
    <row r="16" ht="15.75" customHeight="1">
      <c r="A16" s="37"/>
      <c r="B16" s="51"/>
      <c r="C16" s="65"/>
      <c r="D16" s="77"/>
      <c r="E16" s="65"/>
      <c r="F16" s="72"/>
      <c r="G16" s="56"/>
      <c r="H16" s="65"/>
      <c r="I16" s="77"/>
      <c r="J16" s="65"/>
      <c r="K16" s="72"/>
      <c r="L16" s="51"/>
      <c r="M16" s="65"/>
      <c r="N16" s="77"/>
      <c r="O16" s="65"/>
      <c r="P16" s="72"/>
      <c r="Q16" s="51"/>
      <c r="R16" s="65"/>
      <c r="S16" s="77"/>
      <c r="T16" s="65"/>
      <c r="U16" s="72"/>
      <c r="V16" s="51"/>
      <c r="W16" s="65"/>
      <c r="X16" s="77"/>
      <c r="Y16" s="65"/>
      <c r="Z16" s="72"/>
      <c r="AA16" s="37"/>
    </row>
    <row r="17" ht="15.75" customHeight="1">
      <c r="A17" s="37"/>
      <c r="B17" s="51"/>
      <c r="C17" s="65"/>
      <c r="D17" s="77"/>
      <c r="E17" s="65"/>
      <c r="F17" s="72"/>
      <c r="G17" s="56"/>
      <c r="H17" s="65"/>
      <c r="I17" s="77"/>
      <c r="J17" s="65"/>
      <c r="K17" s="72"/>
      <c r="L17" s="51"/>
      <c r="M17" s="65"/>
      <c r="N17" s="77"/>
      <c r="O17" s="65"/>
      <c r="P17" s="72"/>
      <c r="Q17" s="51"/>
      <c r="R17" s="65"/>
      <c r="S17" s="77"/>
      <c r="T17" s="65"/>
      <c r="U17" s="72"/>
      <c r="V17" s="51"/>
      <c r="W17" s="65"/>
      <c r="X17" s="77"/>
      <c r="Y17" s="65"/>
      <c r="Z17" s="72"/>
      <c r="AA17" s="37"/>
    </row>
    <row r="18" ht="15.75" customHeight="1">
      <c r="A18" s="37"/>
      <c r="B18" s="51"/>
      <c r="C18" s="65"/>
      <c r="D18" s="64"/>
      <c r="E18" s="65"/>
      <c r="F18" s="55"/>
      <c r="G18" s="56"/>
      <c r="H18" s="65"/>
      <c r="I18" s="64"/>
      <c r="J18" s="65"/>
      <c r="K18" s="55"/>
      <c r="L18" s="51"/>
      <c r="M18" s="65"/>
      <c r="N18" s="64"/>
      <c r="O18" s="65"/>
      <c r="P18" s="55"/>
      <c r="Q18" s="51"/>
      <c r="R18" s="65"/>
      <c r="S18" s="64"/>
      <c r="T18" s="65"/>
      <c r="U18" s="55"/>
      <c r="V18" s="51"/>
      <c r="W18" s="65"/>
      <c r="X18" s="64"/>
      <c r="Y18" s="65"/>
      <c r="Z18" s="55"/>
      <c r="AA18" s="37"/>
    </row>
    <row r="19" ht="15.75" customHeight="1">
      <c r="A19" s="37"/>
      <c r="B19" s="51"/>
      <c r="C19" s="65"/>
      <c r="D19" s="64"/>
      <c r="E19" s="65"/>
      <c r="F19" s="72"/>
      <c r="G19" s="56"/>
      <c r="H19" s="65"/>
      <c r="I19" s="64"/>
      <c r="J19" s="65"/>
      <c r="K19" s="72"/>
      <c r="L19" s="51"/>
      <c r="M19" s="65"/>
      <c r="N19" s="64"/>
      <c r="O19" s="65"/>
      <c r="P19" s="72"/>
      <c r="Q19" s="51"/>
      <c r="R19" s="65"/>
      <c r="S19" s="64"/>
      <c r="T19" s="65"/>
      <c r="U19" s="72"/>
      <c r="V19" s="51"/>
      <c r="W19" s="65"/>
      <c r="X19" s="64"/>
      <c r="Y19" s="65"/>
      <c r="Z19" s="72"/>
      <c r="AA19" s="37"/>
    </row>
    <row r="20" ht="15.75" customHeight="1">
      <c r="A20" s="37"/>
      <c r="B20" s="51"/>
      <c r="C20" s="76"/>
      <c r="D20" s="77"/>
      <c r="E20" s="72"/>
      <c r="F20" s="72"/>
      <c r="G20" s="56"/>
      <c r="H20" s="76"/>
      <c r="I20" s="77"/>
      <c r="J20" s="72"/>
      <c r="K20" s="72"/>
      <c r="L20" s="51"/>
      <c r="M20" s="76"/>
      <c r="N20" s="77"/>
      <c r="O20" s="72"/>
      <c r="P20" s="72"/>
      <c r="Q20" s="51"/>
      <c r="R20" s="76"/>
      <c r="S20" s="77"/>
      <c r="T20" s="72"/>
      <c r="U20" s="72"/>
      <c r="V20" s="51"/>
      <c r="W20" s="76"/>
      <c r="X20" s="77"/>
      <c r="Y20" s="72"/>
      <c r="Z20" s="72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83"/>
      <c r="R21" s="84"/>
      <c r="S21" s="85"/>
      <c r="T21" s="84"/>
      <c r="U21" s="86"/>
      <c r="V21" s="83"/>
      <c r="W21" s="84"/>
      <c r="X21" s="85"/>
      <c r="Y21" s="84"/>
      <c r="Z21" s="86"/>
      <c r="AA21" s="82"/>
    </row>
    <row r="22" ht="15.75" customHeight="1">
      <c r="A22" s="94">
        <v>2.0</v>
      </c>
      <c r="B22" s="23">
        <v>3.0</v>
      </c>
      <c r="C22" s="21"/>
      <c r="D22" s="21"/>
      <c r="E22" s="21"/>
      <c r="F22" s="22"/>
      <c r="G22" s="23">
        <v>4.0</v>
      </c>
      <c r="H22" s="21"/>
      <c r="I22" s="21"/>
      <c r="J22" s="21"/>
      <c r="K22" s="22"/>
      <c r="L22" s="23">
        <v>5.0</v>
      </c>
      <c r="M22" s="21"/>
      <c r="N22" s="21"/>
      <c r="O22" s="21"/>
      <c r="P22" s="22"/>
      <c r="Q22" s="23">
        <v>6.0</v>
      </c>
      <c r="R22" s="21"/>
      <c r="S22" s="21"/>
      <c r="T22" s="21"/>
      <c r="U22" s="22"/>
      <c r="V22" s="23">
        <v>7.0</v>
      </c>
      <c r="W22" s="21"/>
      <c r="X22" s="21"/>
      <c r="Y22" s="21"/>
      <c r="Z22" s="22"/>
      <c r="AA22" s="24">
        <v>8.0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date'2019-06-03'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date'2019-06-04'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date'2019-06-05'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date'2019-06-06'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date'2019-06-07'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9.0</v>
      </c>
      <c r="B39" s="98">
        <v>10.0</v>
      </c>
      <c r="C39" s="21"/>
      <c r="D39" s="21"/>
      <c r="E39" s="21"/>
      <c r="F39" s="22"/>
      <c r="G39" s="23">
        <v>11.0</v>
      </c>
      <c r="H39" s="21"/>
      <c r="I39" s="21"/>
      <c r="J39" s="21"/>
      <c r="K39" s="22"/>
      <c r="L39" s="23">
        <v>12.0</v>
      </c>
      <c r="M39" s="21"/>
      <c r="N39" s="21"/>
      <c r="O39" s="21"/>
      <c r="P39" s="22"/>
      <c r="Q39" s="23">
        <v>13.0</v>
      </c>
      <c r="R39" s="21"/>
      <c r="S39" s="21"/>
      <c r="T39" s="21"/>
      <c r="U39" s="22"/>
      <c r="V39" s="23">
        <v>14.0</v>
      </c>
      <c r="W39" s="21"/>
      <c r="X39" s="21"/>
      <c r="Y39" s="21"/>
      <c r="Z39" s="22"/>
      <c r="AA39" s="24">
        <v>15.0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date'2019-06-10'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date'2019-06-11'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date'2019-06-12'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date'2019-06-13'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date'2019-06-14'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16.0</v>
      </c>
      <c r="B56" s="98">
        <v>17.0</v>
      </c>
      <c r="C56" s="21"/>
      <c r="D56" s="21"/>
      <c r="E56" s="21"/>
      <c r="F56" s="22"/>
      <c r="G56" s="23">
        <v>18.0</v>
      </c>
      <c r="H56" s="21"/>
      <c r="I56" s="21"/>
      <c r="J56" s="21"/>
      <c r="K56" s="22"/>
      <c r="L56" s="23">
        <v>19.0</v>
      </c>
      <c r="M56" s="21"/>
      <c r="N56" s="21"/>
      <c r="O56" s="21"/>
      <c r="P56" s="22"/>
      <c r="Q56" s="23">
        <v>20.0</v>
      </c>
      <c r="R56" s="21"/>
      <c r="S56" s="21"/>
      <c r="T56" s="21"/>
      <c r="U56" s="22"/>
      <c r="V56" s="23">
        <v>21.0</v>
      </c>
      <c r="W56" s="21"/>
      <c r="X56" s="21"/>
      <c r="Y56" s="21"/>
      <c r="Z56" s="22"/>
      <c r="AA56" s="24">
        <v>22.0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date'2019-06-17'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date'2019-06-18'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date'2019-06-19'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date'2019-06-20'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date'2019-06-21'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23.0</v>
      </c>
      <c r="B73" s="98">
        <v>24.0</v>
      </c>
      <c r="C73" s="21"/>
      <c r="D73" s="21"/>
      <c r="E73" s="21"/>
      <c r="F73" s="22"/>
      <c r="G73" s="98">
        <v>25.0</v>
      </c>
      <c r="H73" s="21"/>
      <c r="I73" s="21"/>
      <c r="J73" s="21"/>
      <c r="K73" s="22"/>
      <c r="L73" s="98">
        <v>26.0</v>
      </c>
      <c r="M73" s="21"/>
      <c r="N73" s="21"/>
      <c r="O73" s="21"/>
      <c r="P73" s="22"/>
      <c r="Q73" s="98">
        <v>27.0</v>
      </c>
      <c r="R73" s="21"/>
      <c r="S73" s="21"/>
      <c r="T73" s="21"/>
      <c r="U73" s="22"/>
      <c r="V73" s="98">
        <v>28.0</v>
      </c>
      <c r="W73" s="21"/>
      <c r="X73" s="21"/>
      <c r="Y73" s="21"/>
      <c r="Z73" s="22"/>
      <c r="AA73" s="24">
        <v>29.0</v>
      </c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0" t="s">
        <v>8</v>
      </c>
      <c r="W74" s="101" t="s">
        <v>9</v>
      </c>
      <c r="X74" s="102" t="s">
        <v>10</v>
      </c>
      <c r="Y74" s="102" t="s">
        <v>11</v>
      </c>
      <c r="Z74" s="102" t="s">
        <v>12</v>
      </c>
      <c r="AA74" s="36"/>
    </row>
    <row r="75" ht="15.75" customHeight="1">
      <c r="A75" s="37"/>
      <c r="B75" s="46" t="str">
        <f>IFERROR(__xludf.DUMMYFUNCTION("QUERY(BDIMPORTADO!A2:L1000,""select L, B, D, H, G WHERE K= date'2019-06-24'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date'2019-06-25'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date'2019-06-26'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date'2019-06-27'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date'2019-06-28'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57"/>
      <c r="W79" s="59"/>
      <c r="X79" s="60"/>
      <c r="Y79" s="61"/>
      <c r="Z79" s="62"/>
      <c r="AA79" s="3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57"/>
      <c r="W80" s="59"/>
      <c r="X80" s="60"/>
      <c r="Y80" s="61"/>
      <c r="Z80" s="62"/>
      <c r="AA80" s="3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57"/>
      <c r="W81" s="68"/>
      <c r="X81" s="70"/>
      <c r="Y81" s="71"/>
      <c r="Z81" s="62"/>
      <c r="AA81" s="3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57"/>
      <c r="W82" s="74"/>
      <c r="X82" s="70"/>
      <c r="Y82" s="71"/>
      <c r="Z82" s="75"/>
      <c r="AA82" s="3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57"/>
      <c r="W83" s="78"/>
      <c r="X83" s="79"/>
      <c r="Y83" s="80"/>
      <c r="Z83" s="75"/>
      <c r="AA83" s="3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57"/>
      <c r="W84" s="74"/>
      <c r="X84" s="79"/>
      <c r="Y84" s="71"/>
      <c r="Z84" s="75"/>
      <c r="AA84" s="3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57"/>
      <c r="W85" s="74"/>
      <c r="X85" s="79"/>
      <c r="Y85" s="71"/>
      <c r="Z85" s="75"/>
      <c r="AA85" s="3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57"/>
      <c r="W86" s="74"/>
      <c r="X86" s="70"/>
      <c r="Y86" s="71"/>
      <c r="Z86" s="62"/>
      <c r="AA86" s="3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57"/>
      <c r="W87" s="74"/>
      <c r="X87" s="70"/>
      <c r="Y87" s="71"/>
      <c r="Z87" s="75"/>
      <c r="AA87" s="3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57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  <row r="90" ht="15.75" customHeight="1">
      <c r="A90" s="97">
        <v>30.0</v>
      </c>
      <c r="B90" s="117"/>
      <c r="C90" s="118"/>
      <c r="D90" s="119"/>
      <c r="E90" s="118"/>
      <c r="F90" s="118"/>
      <c r="G90" s="120"/>
      <c r="H90" s="118"/>
      <c r="I90" s="119"/>
      <c r="J90" s="118"/>
      <c r="K90" s="118"/>
      <c r="L90" s="117"/>
      <c r="M90" s="118"/>
      <c r="N90" s="119"/>
      <c r="O90" s="118"/>
      <c r="P90" s="118"/>
      <c r="Q90" s="117"/>
      <c r="R90" s="118"/>
      <c r="S90" s="119"/>
      <c r="T90" s="118"/>
      <c r="U90" s="118"/>
      <c r="V90" s="117"/>
      <c r="W90" s="118"/>
      <c r="X90" s="119"/>
      <c r="Y90" s="118"/>
      <c r="Z90" s="118"/>
      <c r="AA90" s="142"/>
    </row>
    <row r="91" ht="15.75" customHeight="1">
      <c r="A91" s="99"/>
      <c r="B91" s="117"/>
      <c r="C91" s="118"/>
      <c r="D91" s="119"/>
      <c r="E91" s="118"/>
      <c r="F91" s="118"/>
      <c r="G91" s="120"/>
      <c r="H91" s="118"/>
      <c r="I91" s="119"/>
      <c r="J91" s="118"/>
      <c r="K91" s="118"/>
      <c r="L91" s="117"/>
      <c r="M91" s="118"/>
      <c r="N91" s="119"/>
      <c r="O91" s="118"/>
      <c r="P91" s="118"/>
      <c r="Q91" s="117"/>
      <c r="R91" s="118"/>
      <c r="S91" s="119"/>
      <c r="T91" s="118"/>
      <c r="U91" s="118"/>
      <c r="V91" s="117"/>
      <c r="W91" s="118"/>
      <c r="X91" s="119"/>
      <c r="Y91" s="118"/>
      <c r="Z91" s="118"/>
      <c r="AA91" s="142"/>
    </row>
    <row r="92" ht="15.75" customHeight="1">
      <c r="A92" s="37"/>
      <c r="B92" s="117"/>
      <c r="C92" s="118"/>
      <c r="D92" s="119"/>
      <c r="E92" s="118"/>
      <c r="F92" s="118"/>
      <c r="G92" s="120"/>
      <c r="H92" s="118"/>
      <c r="I92" s="119"/>
      <c r="J92" s="118"/>
      <c r="K92" s="118"/>
      <c r="L92" s="117"/>
      <c r="M92" s="118"/>
      <c r="N92" s="119"/>
      <c r="O92" s="118"/>
      <c r="P92" s="118"/>
      <c r="Q92" s="117"/>
      <c r="R92" s="118"/>
      <c r="S92" s="119"/>
      <c r="T92" s="118"/>
      <c r="U92" s="118"/>
      <c r="V92" s="117"/>
      <c r="W92" s="118"/>
      <c r="X92" s="119"/>
      <c r="Y92" s="118"/>
      <c r="Z92" s="118"/>
      <c r="AA92" s="142"/>
    </row>
    <row r="93" ht="15.75" customHeight="1">
      <c r="A93" s="37"/>
      <c r="B93" s="117"/>
      <c r="C93" s="118"/>
      <c r="D93" s="119"/>
      <c r="E93" s="118"/>
      <c r="F93" s="118"/>
      <c r="G93" s="120"/>
      <c r="H93" s="118"/>
      <c r="I93" s="119"/>
      <c r="J93" s="118"/>
      <c r="K93" s="118"/>
      <c r="L93" s="117"/>
      <c r="M93" s="118"/>
      <c r="N93" s="119"/>
      <c r="O93" s="118"/>
      <c r="P93" s="118"/>
      <c r="Q93" s="117"/>
      <c r="R93" s="118"/>
      <c r="S93" s="119"/>
      <c r="T93" s="118"/>
      <c r="U93" s="118"/>
      <c r="V93" s="117"/>
      <c r="W93" s="118"/>
      <c r="X93" s="119"/>
      <c r="Y93" s="118"/>
      <c r="Z93" s="118"/>
      <c r="AA93" s="142"/>
    </row>
    <row r="94" ht="15.75" customHeight="1">
      <c r="A94" s="37"/>
      <c r="B94" s="117"/>
      <c r="C94" s="118"/>
      <c r="D94" s="119"/>
      <c r="E94" s="118"/>
      <c r="F94" s="118"/>
      <c r="G94" s="120"/>
      <c r="H94" s="118"/>
      <c r="I94" s="119"/>
      <c r="J94" s="118"/>
      <c r="K94" s="118"/>
      <c r="L94" s="117"/>
      <c r="M94" s="118"/>
      <c r="N94" s="119"/>
      <c r="O94" s="118"/>
      <c r="P94" s="118"/>
      <c r="Q94" s="117"/>
      <c r="R94" s="118"/>
      <c r="S94" s="119"/>
      <c r="T94" s="118"/>
      <c r="U94" s="118"/>
      <c r="V94" s="117"/>
      <c r="W94" s="118"/>
      <c r="X94" s="119"/>
      <c r="Y94" s="118"/>
      <c r="Z94" s="118"/>
      <c r="AA94" s="142"/>
    </row>
    <row r="95" ht="15.75" customHeight="1">
      <c r="A95" s="37"/>
      <c r="B95" s="117"/>
      <c r="C95" s="118"/>
      <c r="D95" s="119"/>
      <c r="E95" s="118"/>
      <c r="F95" s="118"/>
      <c r="G95" s="120"/>
      <c r="H95" s="118"/>
      <c r="I95" s="119"/>
      <c r="J95" s="118"/>
      <c r="K95" s="118"/>
      <c r="L95" s="117"/>
      <c r="M95" s="118"/>
      <c r="N95" s="119"/>
      <c r="O95" s="118"/>
      <c r="P95" s="118"/>
      <c r="Q95" s="117"/>
      <c r="R95" s="118"/>
      <c r="S95" s="119"/>
      <c r="T95" s="118"/>
      <c r="U95" s="118"/>
      <c r="V95" s="117"/>
      <c r="W95" s="118"/>
      <c r="X95" s="119"/>
      <c r="Y95" s="118"/>
      <c r="Z95" s="118"/>
      <c r="AA95" s="142"/>
    </row>
    <row r="96" ht="15.75" customHeight="1">
      <c r="A96" s="37"/>
      <c r="B96" s="117"/>
      <c r="C96" s="118"/>
      <c r="D96" s="119"/>
      <c r="E96" s="118"/>
      <c r="F96" s="118"/>
      <c r="G96" s="120"/>
      <c r="H96" s="118"/>
      <c r="I96" s="119"/>
      <c r="J96" s="118"/>
      <c r="K96" s="118"/>
      <c r="L96" s="117"/>
      <c r="M96" s="118"/>
      <c r="N96" s="119"/>
      <c r="O96" s="118"/>
      <c r="P96" s="118"/>
      <c r="Q96" s="117"/>
      <c r="R96" s="118"/>
      <c r="S96" s="119"/>
      <c r="T96" s="118"/>
      <c r="U96" s="118"/>
      <c r="V96" s="117"/>
      <c r="W96" s="118"/>
      <c r="X96" s="119"/>
      <c r="Y96" s="118"/>
      <c r="Z96" s="118"/>
      <c r="AA96" s="142"/>
    </row>
    <row r="97" ht="15.75" customHeight="1">
      <c r="A97" s="37"/>
      <c r="B97" s="117"/>
      <c r="C97" s="118"/>
      <c r="D97" s="119"/>
      <c r="E97" s="118"/>
      <c r="F97" s="118"/>
      <c r="G97" s="120"/>
      <c r="H97" s="118"/>
      <c r="I97" s="119"/>
      <c r="J97" s="118"/>
      <c r="K97" s="118"/>
      <c r="L97" s="117"/>
      <c r="M97" s="118"/>
      <c r="N97" s="119"/>
      <c r="O97" s="118"/>
      <c r="P97" s="118"/>
      <c r="Q97" s="117"/>
      <c r="R97" s="118"/>
      <c r="S97" s="119"/>
      <c r="T97" s="118"/>
      <c r="U97" s="118"/>
      <c r="V97" s="117"/>
      <c r="W97" s="118"/>
      <c r="X97" s="119"/>
      <c r="Y97" s="118"/>
      <c r="Z97" s="118"/>
      <c r="AA97" s="142"/>
    </row>
    <row r="98" ht="15.75" customHeight="1">
      <c r="A98" s="37"/>
      <c r="B98" s="117"/>
      <c r="C98" s="118"/>
      <c r="D98" s="119"/>
      <c r="E98" s="118"/>
      <c r="F98" s="118"/>
      <c r="G98" s="120"/>
      <c r="H98" s="118"/>
      <c r="I98" s="119"/>
      <c r="J98" s="118"/>
      <c r="K98" s="118"/>
      <c r="L98" s="117"/>
      <c r="M98" s="118"/>
      <c r="N98" s="119"/>
      <c r="O98" s="118"/>
      <c r="P98" s="118"/>
      <c r="Q98" s="117"/>
      <c r="R98" s="118"/>
      <c r="S98" s="119"/>
      <c r="T98" s="118"/>
      <c r="U98" s="118"/>
      <c r="V98" s="117"/>
      <c r="W98" s="118"/>
      <c r="X98" s="119"/>
      <c r="Y98" s="118"/>
      <c r="Z98" s="118"/>
      <c r="AA98" s="142"/>
    </row>
    <row r="99" ht="15.75" customHeight="1">
      <c r="A99" s="37"/>
      <c r="B99" s="117"/>
      <c r="C99" s="118"/>
      <c r="D99" s="119"/>
      <c r="E99" s="118"/>
      <c r="F99" s="118"/>
      <c r="G99" s="120"/>
      <c r="H99" s="118"/>
      <c r="I99" s="119"/>
      <c r="J99" s="118"/>
      <c r="K99" s="118"/>
      <c r="L99" s="117"/>
      <c r="M99" s="118"/>
      <c r="N99" s="119"/>
      <c r="O99" s="118"/>
      <c r="P99" s="118"/>
      <c r="Q99" s="117"/>
      <c r="R99" s="118"/>
      <c r="S99" s="119"/>
      <c r="T99" s="118"/>
      <c r="U99" s="118"/>
      <c r="V99" s="117"/>
      <c r="W99" s="118"/>
      <c r="X99" s="119"/>
      <c r="Y99" s="118"/>
      <c r="Z99" s="118"/>
      <c r="AA99" s="142"/>
    </row>
    <row r="100" ht="15.75" customHeight="1">
      <c r="A100" s="37"/>
      <c r="B100" s="117"/>
      <c r="C100" s="118"/>
      <c r="D100" s="119"/>
      <c r="E100" s="118"/>
      <c r="F100" s="118"/>
      <c r="G100" s="120"/>
      <c r="H100" s="118"/>
      <c r="I100" s="119"/>
      <c r="J100" s="118"/>
      <c r="K100" s="118"/>
      <c r="L100" s="117"/>
      <c r="M100" s="118"/>
      <c r="N100" s="119"/>
      <c r="O100" s="118"/>
      <c r="P100" s="118"/>
      <c r="Q100" s="117"/>
      <c r="R100" s="118"/>
      <c r="S100" s="119"/>
      <c r="T100" s="118"/>
      <c r="U100" s="118"/>
      <c r="V100" s="117"/>
      <c r="W100" s="118"/>
      <c r="X100" s="119"/>
      <c r="Y100" s="118"/>
      <c r="Z100" s="118"/>
      <c r="AA100" s="142"/>
    </row>
    <row r="101" ht="15.75" customHeight="1">
      <c r="A101" s="37"/>
      <c r="B101" s="117"/>
      <c r="C101" s="118"/>
      <c r="D101" s="119"/>
      <c r="E101" s="118"/>
      <c r="F101" s="118"/>
      <c r="G101" s="120"/>
      <c r="H101" s="118"/>
      <c r="I101" s="119"/>
      <c r="J101" s="118"/>
      <c r="K101" s="118"/>
      <c r="L101" s="117"/>
      <c r="M101" s="118"/>
      <c r="N101" s="119"/>
      <c r="O101" s="118"/>
      <c r="P101" s="118"/>
      <c r="Q101" s="117"/>
      <c r="R101" s="118"/>
      <c r="S101" s="119"/>
      <c r="T101" s="118"/>
      <c r="U101" s="118"/>
      <c r="V101" s="117"/>
      <c r="W101" s="118"/>
      <c r="X101" s="119"/>
      <c r="Y101" s="118"/>
      <c r="Z101" s="118"/>
      <c r="AA101" s="142"/>
    </row>
    <row r="102" ht="15.75" customHeight="1">
      <c r="A102" s="37"/>
      <c r="B102" s="117"/>
      <c r="C102" s="118"/>
      <c r="D102" s="119"/>
      <c r="E102" s="118"/>
      <c r="F102" s="118"/>
      <c r="G102" s="120"/>
      <c r="H102" s="118"/>
      <c r="I102" s="119"/>
      <c r="J102" s="118"/>
      <c r="K102" s="118"/>
      <c r="L102" s="117"/>
      <c r="M102" s="118"/>
      <c r="N102" s="119"/>
      <c r="O102" s="118"/>
      <c r="P102" s="118"/>
      <c r="Q102" s="117"/>
      <c r="R102" s="118"/>
      <c r="S102" s="119"/>
      <c r="T102" s="118"/>
      <c r="U102" s="118"/>
      <c r="V102" s="117"/>
      <c r="W102" s="118"/>
      <c r="X102" s="119"/>
      <c r="Y102" s="118"/>
      <c r="Z102" s="118"/>
      <c r="AA102" s="142"/>
    </row>
    <row r="103" ht="15.75" customHeight="1">
      <c r="A103" s="37"/>
      <c r="B103" s="117"/>
      <c r="C103" s="118"/>
      <c r="D103" s="119"/>
      <c r="E103" s="118"/>
      <c r="F103" s="118"/>
      <c r="G103" s="120"/>
      <c r="H103" s="118"/>
      <c r="I103" s="119"/>
      <c r="J103" s="118"/>
      <c r="K103" s="118"/>
      <c r="L103" s="117"/>
      <c r="M103" s="118"/>
      <c r="N103" s="119"/>
      <c r="O103" s="118"/>
      <c r="P103" s="118"/>
      <c r="Q103" s="117"/>
      <c r="R103" s="118"/>
      <c r="S103" s="119"/>
      <c r="T103" s="118"/>
      <c r="U103" s="118"/>
      <c r="V103" s="117"/>
      <c r="W103" s="118"/>
      <c r="X103" s="119"/>
      <c r="Y103" s="118"/>
      <c r="Z103" s="118"/>
      <c r="AA103" s="142"/>
    </row>
    <row r="104" ht="15.75" customHeight="1">
      <c r="A104" s="37"/>
      <c r="B104" s="117"/>
      <c r="C104" s="118"/>
      <c r="D104" s="119"/>
      <c r="E104" s="118"/>
      <c r="F104" s="118"/>
      <c r="G104" s="120"/>
      <c r="H104" s="118"/>
      <c r="I104" s="119"/>
      <c r="J104" s="118"/>
      <c r="K104" s="118"/>
      <c r="L104" s="117"/>
      <c r="M104" s="118"/>
      <c r="N104" s="119"/>
      <c r="O104" s="118"/>
      <c r="P104" s="118"/>
      <c r="Q104" s="117"/>
      <c r="R104" s="118"/>
      <c r="S104" s="119"/>
      <c r="T104" s="118"/>
      <c r="U104" s="118"/>
      <c r="V104" s="117"/>
      <c r="W104" s="118"/>
      <c r="X104" s="119"/>
      <c r="Y104" s="118"/>
      <c r="Z104" s="118"/>
      <c r="AA104" s="142"/>
    </row>
    <row r="105" ht="15.75" customHeight="1">
      <c r="A105" s="37"/>
      <c r="B105" s="117"/>
      <c r="C105" s="118"/>
      <c r="D105" s="119"/>
      <c r="E105" s="118"/>
      <c r="F105" s="118"/>
      <c r="G105" s="120"/>
      <c r="H105" s="118"/>
      <c r="I105" s="119"/>
      <c r="J105" s="118"/>
      <c r="K105" s="118"/>
      <c r="L105" s="117"/>
      <c r="M105" s="118"/>
      <c r="N105" s="119"/>
      <c r="O105" s="118"/>
      <c r="P105" s="118"/>
      <c r="Q105" s="117"/>
      <c r="R105" s="118"/>
      <c r="S105" s="119"/>
      <c r="T105" s="118"/>
      <c r="U105" s="118"/>
      <c r="V105" s="117"/>
      <c r="W105" s="118"/>
      <c r="X105" s="119"/>
      <c r="Y105" s="118"/>
      <c r="Z105" s="118"/>
      <c r="AA105" s="142"/>
    </row>
    <row r="106" ht="15.75" customHeight="1">
      <c r="A106" s="82"/>
      <c r="B106" s="117"/>
      <c r="C106" s="118"/>
      <c r="D106" s="119"/>
      <c r="E106" s="118"/>
      <c r="F106" s="118"/>
      <c r="G106" s="120"/>
      <c r="H106" s="118"/>
      <c r="I106" s="119"/>
      <c r="J106" s="118"/>
      <c r="K106" s="118"/>
      <c r="L106" s="117"/>
      <c r="M106" s="118"/>
      <c r="N106" s="119"/>
      <c r="O106" s="118"/>
      <c r="P106" s="118"/>
      <c r="Q106" s="117"/>
      <c r="R106" s="118"/>
      <c r="S106" s="119"/>
      <c r="T106" s="118"/>
      <c r="U106" s="118"/>
      <c r="V106" s="117"/>
      <c r="W106" s="118"/>
      <c r="X106" s="119"/>
      <c r="Y106" s="118"/>
      <c r="Z106" s="118"/>
      <c r="AA106" s="142"/>
    </row>
  </sheetData>
  <mergeCells count="43">
    <mergeCell ref="G56:K56"/>
    <mergeCell ref="B56:F56"/>
    <mergeCell ref="B73:F73"/>
    <mergeCell ref="G73:K73"/>
    <mergeCell ref="A23:A38"/>
    <mergeCell ref="A40:A55"/>
    <mergeCell ref="A57:A72"/>
    <mergeCell ref="A74:A89"/>
    <mergeCell ref="A91:A106"/>
    <mergeCell ref="V56:Z56"/>
    <mergeCell ref="Q56:U56"/>
    <mergeCell ref="AA24:AA38"/>
    <mergeCell ref="AA41:AA55"/>
    <mergeCell ref="L73:P73"/>
    <mergeCell ref="L56:P56"/>
    <mergeCell ref="V22:Z22"/>
    <mergeCell ref="Q22:U22"/>
    <mergeCell ref="V73:Z73"/>
    <mergeCell ref="Q73:U73"/>
    <mergeCell ref="AA75:AA89"/>
    <mergeCell ref="AA58:AA72"/>
    <mergeCell ref="V39:Z39"/>
    <mergeCell ref="M4:P4"/>
    <mergeCell ref="H4:K4"/>
    <mergeCell ref="W4:Z4"/>
    <mergeCell ref="C2:G2"/>
    <mergeCell ref="C4:F4"/>
    <mergeCell ref="R4:U4"/>
    <mergeCell ref="AA7:AA21"/>
    <mergeCell ref="V5:Z5"/>
    <mergeCell ref="G5:K5"/>
    <mergeCell ref="B5:F5"/>
    <mergeCell ref="B22:F22"/>
    <mergeCell ref="G22:K22"/>
    <mergeCell ref="Q5:U5"/>
    <mergeCell ref="L5:P5"/>
    <mergeCell ref="H2:I2"/>
    <mergeCell ref="L22:P22"/>
    <mergeCell ref="A6:A21"/>
    <mergeCell ref="B39:F39"/>
    <mergeCell ref="G39:K39"/>
    <mergeCell ref="L39:P39"/>
    <mergeCell ref="Q39:U3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3">
        <v>1.0</v>
      </c>
      <c r="C5" s="21"/>
      <c r="D5" s="21"/>
      <c r="E5" s="21"/>
      <c r="F5" s="22"/>
      <c r="G5" s="23">
        <v>2.0</v>
      </c>
      <c r="H5" s="21"/>
      <c r="I5" s="21"/>
      <c r="J5" s="21"/>
      <c r="K5" s="22"/>
      <c r="L5" s="23">
        <v>3.0</v>
      </c>
      <c r="M5" s="21"/>
      <c r="N5" s="21"/>
      <c r="O5" s="21"/>
      <c r="P5" s="22"/>
      <c r="Q5" s="23">
        <v>4.0</v>
      </c>
      <c r="R5" s="21"/>
      <c r="S5" s="21"/>
      <c r="T5" s="21"/>
      <c r="U5" s="22"/>
      <c r="V5" s="23">
        <v>5.0</v>
      </c>
      <c r="W5" s="21"/>
      <c r="X5" s="21"/>
      <c r="Y5" s="21"/>
      <c r="Z5" s="22"/>
      <c r="AA5" s="24">
        <v>6.0</v>
      </c>
    </row>
    <row r="6" ht="15.75" customHeight="1">
      <c r="A6" s="25"/>
      <c r="B6" s="30" t="s">
        <v>8</v>
      </c>
      <c r="C6" s="32" t="s">
        <v>9</v>
      </c>
      <c r="D6" s="33" t="s">
        <v>10</v>
      </c>
      <c r="E6" s="33" t="s">
        <v>11</v>
      </c>
      <c r="F6" s="33" t="s">
        <v>12</v>
      </c>
      <c r="G6" s="30" t="s">
        <v>8</v>
      </c>
      <c r="H6" s="32" t="s">
        <v>9</v>
      </c>
      <c r="I6" s="33" t="s">
        <v>10</v>
      </c>
      <c r="J6" s="33" t="s">
        <v>11</v>
      </c>
      <c r="K6" s="33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43" t="str">
        <f>IFERROR(__xludf.DUMMYFUNCTION("QUERY(BDIMPORTADO!A2:L1000,""select L, B, D, H, G WHERE K= date'2019-07-01' "",-1)"),"#N/A")</f>
        <v>#N/A</v>
      </c>
      <c r="C7" s="45"/>
      <c r="D7" s="47"/>
      <c r="E7" s="48"/>
      <c r="F7" s="49"/>
      <c r="G7" s="43" t="str">
        <f>IFERROR(__xludf.DUMMYFUNCTION("QUERY(BDIMPORTADO!A2:L1000,""select L, B, D, H, G WHERE K= date'2019-07-02'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date'2019-07-03'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date'2019-07-04'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date'2019-07-05'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8"/>
      <c r="C8" s="59"/>
      <c r="D8" s="60"/>
      <c r="E8" s="61"/>
      <c r="F8" s="62"/>
      <c r="G8" s="58"/>
      <c r="H8" s="59"/>
      <c r="I8" s="60"/>
      <c r="J8" s="61"/>
      <c r="K8" s="62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8"/>
      <c r="C9" s="59"/>
      <c r="D9" s="60"/>
      <c r="E9" s="61"/>
      <c r="F9" s="62"/>
      <c r="G9" s="58"/>
      <c r="H9" s="59"/>
      <c r="I9" s="60"/>
      <c r="J9" s="61"/>
      <c r="K9" s="62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8"/>
      <c r="C10" s="69"/>
      <c r="D10" s="73"/>
      <c r="E10" s="61"/>
      <c r="F10" s="62"/>
      <c r="G10" s="58"/>
      <c r="H10" s="69"/>
      <c r="I10" s="73"/>
      <c r="J10" s="61"/>
      <c r="K10" s="62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8"/>
      <c r="C11" s="74"/>
      <c r="D11" s="70"/>
      <c r="E11" s="71"/>
      <c r="F11" s="75"/>
      <c r="G11" s="58"/>
      <c r="H11" s="74"/>
      <c r="I11" s="70"/>
      <c r="J11" s="71"/>
      <c r="K11" s="75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8"/>
      <c r="C12" s="78"/>
      <c r="D12" s="79"/>
      <c r="E12" s="80"/>
      <c r="F12" s="75"/>
      <c r="G12" s="58"/>
      <c r="H12" s="78"/>
      <c r="I12" s="79"/>
      <c r="J12" s="80"/>
      <c r="K12" s="75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8"/>
      <c r="C13" s="78"/>
      <c r="D13" s="79"/>
      <c r="E13" s="81"/>
      <c r="F13" s="75"/>
      <c r="G13" s="58"/>
      <c r="H13" s="78"/>
      <c r="I13" s="79"/>
      <c r="J13" s="81"/>
      <c r="K13" s="75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8"/>
      <c r="C14" s="78"/>
      <c r="D14" s="79"/>
      <c r="E14" s="81"/>
      <c r="F14" s="75"/>
      <c r="G14" s="58"/>
      <c r="H14" s="78"/>
      <c r="I14" s="79"/>
      <c r="J14" s="81"/>
      <c r="K14" s="75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8"/>
      <c r="C15" s="78"/>
      <c r="D15" s="79"/>
      <c r="E15" s="81"/>
      <c r="F15" s="75"/>
      <c r="G15" s="58"/>
      <c r="H15" s="78"/>
      <c r="I15" s="79"/>
      <c r="J15" s="81"/>
      <c r="K15" s="75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8"/>
      <c r="C16" s="74"/>
      <c r="D16" s="79"/>
      <c r="E16" s="71"/>
      <c r="F16" s="75"/>
      <c r="G16" s="58"/>
      <c r="H16" s="74"/>
      <c r="I16" s="79"/>
      <c r="J16" s="71"/>
      <c r="K16" s="75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8"/>
      <c r="C17" s="74"/>
      <c r="D17" s="79"/>
      <c r="E17" s="71"/>
      <c r="F17" s="75"/>
      <c r="G17" s="58"/>
      <c r="H17" s="74"/>
      <c r="I17" s="79"/>
      <c r="J17" s="71"/>
      <c r="K17" s="75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8"/>
      <c r="C18" s="74"/>
      <c r="D18" s="70"/>
      <c r="E18" s="71"/>
      <c r="F18" s="62"/>
      <c r="G18" s="58"/>
      <c r="H18" s="74"/>
      <c r="I18" s="70"/>
      <c r="J18" s="71"/>
      <c r="K18" s="62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8"/>
      <c r="C19" s="74"/>
      <c r="D19" s="70"/>
      <c r="E19" s="71"/>
      <c r="F19" s="75"/>
      <c r="G19" s="58"/>
      <c r="H19" s="74"/>
      <c r="I19" s="70"/>
      <c r="J19" s="71"/>
      <c r="K19" s="75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8"/>
      <c r="C20" s="78"/>
      <c r="D20" s="79"/>
      <c r="E20" s="80"/>
      <c r="F20" s="75"/>
      <c r="G20" s="58"/>
      <c r="H20" s="78"/>
      <c r="I20" s="79"/>
      <c r="J20" s="80"/>
      <c r="K20" s="75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8"/>
      <c r="C21" s="89"/>
      <c r="D21" s="90"/>
      <c r="E21" s="92"/>
      <c r="F21" s="93"/>
      <c r="G21" s="88"/>
      <c r="H21" s="89"/>
      <c r="I21" s="90"/>
      <c r="J21" s="92"/>
      <c r="K21" s="93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7.0</v>
      </c>
      <c r="B22" s="23">
        <v>8.0</v>
      </c>
      <c r="C22" s="21"/>
      <c r="D22" s="21"/>
      <c r="E22" s="21"/>
      <c r="F22" s="22"/>
      <c r="G22" s="23">
        <v>9.0</v>
      </c>
      <c r="H22" s="21"/>
      <c r="I22" s="21"/>
      <c r="J22" s="21"/>
      <c r="K22" s="22"/>
      <c r="L22" s="23">
        <v>10.0</v>
      </c>
      <c r="M22" s="21"/>
      <c r="N22" s="21"/>
      <c r="O22" s="21"/>
      <c r="P22" s="22"/>
      <c r="Q22" s="23">
        <v>11.0</v>
      </c>
      <c r="R22" s="21"/>
      <c r="S22" s="21"/>
      <c r="T22" s="21"/>
      <c r="U22" s="22"/>
      <c r="V22" s="23">
        <v>12.0</v>
      </c>
      <c r="W22" s="21"/>
      <c r="X22" s="21"/>
      <c r="Y22" s="21"/>
      <c r="Z22" s="22"/>
      <c r="AA22" s="24">
        <v>13.0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date'2019-07-08'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date'2019-07-09'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date'2019-07-10'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date'2019-07-11'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date'2019-07-12'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14.0</v>
      </c>
      <c r="B39" s="98">
        <v>15.0</v>
      </c>
      <c r="C39" s="21"/>
      <c r="D39" s="21"/>
      <c r="E39" s="21"/>
      <c r="F39" s="22"/>
      <c r="G39" s="23">
        <v>16.0</v>
      </c>
      <c r="H39" s="21"/>
      <c r="I39" s="21"/>
      <c r="J39" s="21"/>
      <c r="K39" s="22"/>
      <c r="L39" s="23">
        <v>17.0</v>
      </c>
      <c r="M39" s="21"/>
      <c r="N39" s="21"/>
      <c r="O39" s="21"/>
      <c r="P39" s="22"/>
      <c r="Q39" s="23">
        <v>18.0</v>
      </c>
      <c r="R39" s="21"/>
      <c r="S39" s="21"/>
      <c r="T39" s="21"/>
      <c r="U39" s="22"/>
      <c r="V39" s="23">
        <v>19.0</v>
      </c>
      <c r="W39" s="21"/>
      <c r="X39" s="21"/>
      <c r="Y39" s="21"/>
      <c r="Z39" s="22"/>
      <c r="AA39" s="24">
        <v>20.0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date'2019-07-15'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date'2019-07-16'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date'2019-07-17'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date'2019-07-18'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date'2019-07-19'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21.0</v>
      </c>
      <c r="B56" s="98">
        <v>22.0</v>
      </c>
      <c r="C56" s="21"/>
      <c r="D56" s="21"/>
      <c r="E56" s="21"/>
      <c r="F56" s="22"/>
      <c r="G56" s="23">
        <v>23.0</v>
      </c>
      <c r="H56" s="21"/>
      <c r="I56" s="21"/>
      <c r="J56" s="21"/>
      <c r="K56" s="22"/>
      <c r="L56" s="23">
        <v>24.0</v>
      </c>
      <c r="M56" s="21"/>
      <c r="N56" s="21"/>
      <c r="O56" s="21"/>
      <c r="P56" s="22"/>
      <c r="Q56" s="23">
        <v>25.0</v>
      </c>
      <c r="R56" s="21"/>
      <c r="S56" s="21"/>
      <c r="T56" s="21"/>
      <c r="U56" s="22"/>
      <c r="V56" s="23">
        <v>26.0</v>
      </c>
      <c r="W56" s="21"/>
      <c r="X56" s="21"/>
      <c r="Y56" s="21"/>
      <c r="Z56" s="22"/>
      <c r="AA56" s="24">
        <v>27.0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3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date'2019-07-22'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date'2019-07-23'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date'2019-07-24'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date'2019-07-25'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date'2019-07-26'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129"/>
      <c r="Q64" s="130"/>
      <c r="R64" s="68"/>
      <c r="S64" s="70"/>
      <c r="T64" s="71"/>
      <c r="U64" s="131"/>
      <c r="V64" s="130"/>
      <c r="W64" s="68"/>
      <c r="X64" s="70"/>
      <c r="Y64" s="71"/>
      <c r="Z64" s="131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132"/>
      <c r="Q65" s="130"/>
      <c r="R65" s="74"/>
      <c r="S65" s="70"/>
      <c r="T65" s="71"/>
      <c r="U65" s="133"/>
      <c r="V65" s="130"/>
      <c r="W65" s="74"/>
      <c r="X65" s="70"/>
      <c r="Y65" s="71"/>
      <c r="Z65" s="133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132"/>
      <c r="Q67" s="130"/>
      <c r="R67" s="74"/>
      <c r="S67" s="79"/>
      <c r="T67" s="71"/>
      <c r="U67" s="133"/>
      <c r="V67" s="130"/>
      <c r="W67" s="74"/>
      <c r="X67" s="79"/>
      <c r="Y67" s="71"/>
      <c r="Z67" s="133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132"/>
      <c r="Q68" s="130"/>
      <c r="R68" s="74"/>
      <c r="S68" s="79"/>
      <c r="T68" s="71"/>
      <c r="U68" s="133"/>
      <c r="V68" s="130"/>
      <c r="W68" s="74"/>
      <c r="X68" s="79"/>
      <c r="Y68" s="71"/>
      <c r="Z68" s="133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129"/>
      <c r="Q69" s="130"/>
      <c r="R69" s="74"/>
      <c r="S69" s="70"/>
      <c r="T69" s="71"/>
      <c r="U69" s="131"/>
      <c r="V69" s="130"/>
      <c r="W69" s="74"/>
      <c r="X69" s="70"/>
      <c r="Y69" s="71"/>
      <c r="Z69" s="131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132"/>
      <c r="Q70" s="130"/>
      <c r="R70" s="74"/>
      <c r="S70" s="70"/>
      <c r="T70" s="71"/>
      <c r="U70" s="133"/>
      <c r="V70" s="130"/>
      <c r="W70" s="74"/>
      <c r="X70" s="70"/>
      <c r="Y70" s="71"/>
      <c r="Z70" s="133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91"/>
      <c r="C72" s="89"/>
      <c r="D72" s="90"/>
      <c r="E72" s="92"/>
      <c r="F72" s="93"/>
      <c r="G72" s="88"/>
      <c r="H72" s="89"/>
      <c r="I72" s="90"/>
      <c r="J72" s="92"/>
      <c r="K72" s="93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28.0</v>
      </c>
      <c r="B73" s="98">
        <v>29.0</v>
      </c>
      <c r="C73" s="21"/>
      <c r="D73" s="21"/>
      <c r="E73" s="21"/>
      <c r="F73" s="22"/>
      <c r="G73" s="137">
        <v>30.0</v>
      </c>
      <c r="H73" s="21"/>
      <c r="I73" s="21"/>
      <c r="J73" s="21"/>
      <c r="K73" s="22"/>
      <c r="L73" s="137">
        <v>31.0</v>
      </c>
      <c r="M73" s="21"/>
      <c r="N73" s="21"/>
      <c r="O73" s="21"/>
      <c r="P73" s="22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3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39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46" t="str">
        <f>IFERROR(__xludf.DUMMYFUNCTION("QUERY(BDIMPORTADO!A2:L1000,""select L, B, D, H, G WHERE K= date'2019-07-29' "",-1)"),"#N/A")</f>
        <v>#N/A</v>
      </c>
      <c r="C75" s="45"/>
      <c r="D75" s="47"/>
      <c r="E75" s="48"/>
      <c r="F75" s="125"/>
      <c r="G75" s="143" t="str">
        <f>IFERROR(__xludf.DUMMYFUNCTION("QUERY(BDIMPORTADO!A2:L1000,""select L, B, D, H, G WHERE K= date'2019-07-30' "",-1)"),"#N/A")</f>
        <v>#N/A</v>
      </c>
      <c r="H75" s="45"/>
      <c r="I75" s="47"/>
      <c r="J75" s="48"/>
      <c r="K75" s="127"/>
      <c r="L75" s="143" t="str">
        <f>IFERROR(__xludf.DUMMYFUNCTION("QUERY(BDIMPORTADO!A2:L1000,""select L, B, D, H, G WHERE K= date'2019-07-31' "",-1)"),"#N/A")</f>
        <v>#N/A</v>
      </c>
      <c r="M75" s="45"/>
      <c r="N75" s="47"/>
      <c r="O75" s="48"/>
      <c r="P75" s="127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03"/>
      <c r="C76" s="96"/>
      <c r="D76" s="47"/>
      <c r="E76" s="48"/>
      <c r="F76" s="125"/>
      <c r="G76" s="144"/>
      <c r="H76" s="96"/>
      <c r="I76" s="47"/>
      <c r="J76" s="48"/>
      <c r="K76" s="127"/>
      <c r="L76" s="144"/>
      <c r="M76" s="96"/>
      <c r="N76" s="47"/>
      <c r="O76" s="48"/>
      <c r="P76" s="127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03"/>
      <c r="C77" s="96"/>
      <c r="D77" s="47"/>
      <c r="E77" s="48"/>
      <c r="F77" s="125"/>
      <c r="G77" s="144"/>
      <c r="H77" s="96"/>
      <c r="I77" s="47"/>
      <c r="J77" s="48"/>
      <c r="K77" s="127"/>
      <c r="L77" s="144"/>
      <c r="M77" s="96"/>
      <c r="N77" s="47"/>
      <c r="O77" s="48"/>
      <c r="P77" s="127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03"/>
      <c r="C78" s="96"/>
      <c r="D78" s="47"/>
      <c r="E78" s="48"/>
      <c r="F78" s="125"/>
      <c r="G78" s="144"/>
      <c r="H78" s="96"/>
      <c r="I78" s="47"/>
      <c r="J78" s="48"/>
      <c r="K78" s="127"/>
      <c r="L78" s="144"/>
      <c r="M78" s="96"/>
      <c r="N78" s="47"/>
      <c r="O78" s="48"/>
      <c r="P78" s="127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57"/>
      <c r="C79" s="59"/>
      <c r="D79" s="60"/>
      <c r="E79" s="61"/>
      <c r="F79" s="129"/>
      <c r="G79" s="145"/>
      <c r="H79" s="59"/>
      <c r="I79" s="60"/>
      <c r="J79" s="61"/>
      <c r="K79" s="131"/>
      <c r="L79" s="145"/>
      <c r="M79" s="59"/>
      <c r="N79" s="60"/>
      <c r="O79" s="61"/>
      <c r="P79" s="131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57"/>
      <c r="C80" s="59"/>
      <c r="D80" s="60"/>
      <c r="E80" s="61"/>
      <c r="F80" s="129"/>
      <c r="G80" s="145"/>
      <c r="H80" s="59"/>
      <c r="I80" s="60"/>
      <c r="J80" s="61"/>
      <c r="K80" s="131"/>
      <c r="L80" s="145"/>
      <c r="M80" s="59"/>
      <c r="N80" s="60"/>
      <c r="O80" s="61"/>
      <c r="P80" s="131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57"/>
      <c r="C81" s="68"/>
      <c r="D81" s="70"/>
      <c r="E81" s="71"/>
      <c r="F81" s="129"/>
      <c r="G81" s="145"/>
      <c r="H81" s="68"/>
      <c r="I81" s="70"/>
      <c r="J81" s="71"/>
      <c r="K81" s="131"/>
      <c r="L81" s="145"/>
      <c r="M81" s="68"/>
      <c r="N81" s="70"/>
      <c r="O81" s="71"/>
      <c r="P81" s="131"/>
      <c r="Q81" s="117"/>
      <c r="R81" s="142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57"/>
      <c r="C82" s="74"/>
      <c r="D82" s="70"/>
      <c r="E82" s="71"/>
      <c r="F82" s="132"/>
      <c r="G82" s="145"/>
      <c r="H82" s="74"/>
      <c r="I82" s="70"/>
      <c r="J82" s="71"/>
      <c r="K82" s="133"/>
      <c r="L82" s="145"/>
      <c r="M82" s="74"/>
      <c r="N82" s="70"/>
      <c r="O82" s="71"/>
      <c r="P82" s="133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57"/>
      <c r="C83" s="78"/>
      <c r="D83" s="79"/>
      <c r="E83" s="80"/>
      <c r="F83" s="132"/>
      <c r="G83" s="145"/>
      <c r="H83" s="78"/>
      <c r="I83" s="79"/>
      <c r="J83" s="80"/>
      <c r="K83" s="133"/>
      <c r="L83" s="145"/>
      <c r="M83" s="78"/>
      <c r="N83" s="79"/>
      <c r="O83" s="80"/>
      <c r="P83" s="133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57"/>
      <c r="C84" s="74"/>
      <c r="D84" s="79"/>
      <c r="E84" s="71"/>
      <c r="F84" s="132"/>
      <c r="G84" s="145"/>
      <c r="H84" s="74"/>
      <c r="I84" s="79"/>
      <c r="J84" s="71"/>
      <c r="K84" s="133"/>
      <c r="L84" s="145"/>
      <c r="M84" s="74"/>
      <c r="N84" s="79"/>
      <c r="O84" s="71"/>
      <c r="P84" s="133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57"/>
      <c r="C85" s="74"/>
      <c r="D85" s="79"/>
      <c r="E85" s="71"/>
      <c r="F85" s="132"/>
      <c r="G85" s="145"/>
      <c r="H85" s="74"/>
      <c r="I85" s="79"/>
      <c r="J85" s="71"/>
      <c r="K85" s="133"/>
      <c r="L85" s="145"/>
      <c r="M85" s="74"/>
      <c r="N85" s="79"/>
      <c r="O85" s="71"/>
      <c r="P85" s="133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57"/>
      <c r="C86" s="74"/>
      <c r="D86" s="70"/>
      <c r="E86" s="71"/>
      <c r="F86" s="129"/>
      <c r="G86" s="145"/>
      <c r="H86" s="74"/>
      <c r="I86" s="70"/>
      <c r="J86" s="71"/>
      <c r="K86" s="131"/>
      <c r="L86" s="145"/>
      <c r="M86" s="74"/>
      <c r="N86" s="70"/>
      <c r="O86" s="71"/>
      <c r="P86" s="131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57"/>
      <c r="C87" s="74"/>
      <c r="D87" s="70"/>
      <c r="E87" s="71"/>
      <c r="F87" s="132"/>
      <c r="G87" s="145"/>
      <c r="H87" s="74"/>
      <c r="I87" s="70"/>
      <c r="J87" s="71"/>
      <c r="K87" s="133"/>
      <c r="L87" s="145"/>
      <c r="M87" s="74"/>
      <c r="N87" s="70"/>
      <c r="O87" s="71"/>
      <c r="P87" s="133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57"/>
      <c r="C88" s="78"/>
      <c r="D88" s="79"/>
      <c r="E88" s="80"/>
      <c r="F88" s="132"/>
      <c r="G88" s="145"/>
      <c r="H88" s="78"/>
      <c r="I88" s="79"/>
      <c r="J88" s="80"/>
      <c r="K88" s="133"/>
      <c r="L88" s="145"/>
      <c r="M88" s="78"/>
      <c r="N88" s="79"/>
      <c r="O88" s="80"/>
      <c r="P88" s="133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10"/>
      <c r="C89" s="111"/>
      <c r="D89" s="112"/>
      <c r="E89" s="113"/>
      <c r="F89" s="134"/>
      <c r="G89" s="148"/>
      <c r="H89" s="111"/>
      <c r="I89" s="112"/>
      <c r="J89" s="113"/>
      <c r="K89" s="136"/>
      <c r="L89" s="148"/>
      <c r="M89" s="111"/>
      <c r="N89" s="112"/>
      <c r="O89" s="113"/>
      <c r="P89" s="136"/>
      <c r="Q89" s="117"/>
      <c r="R89" s="118"/>
      <c r="S89" s="119"/>
      <c r="T89" s="118"/>
      <c r="U89" s="118"/>
      <c r="X89" s="116"/>
      <c r="Y89" s="116"/>
    </row>
  </sheetData>
  <mergeCells count="40">
    <mergeCell ref="L39:P39"/>
    <mergeCell ref="V39:Z39"/>
    <mergeCell ref="Q39:U39"/>
    <mergeCell ref="G22:K22"/>
    <mergeCell ref="L22:P22"/>
    <mergeCell ref="A40:A55"/>
    <mergeCell ref="A23:A38"/>
    <mergeCell ref="G39:K39"/>
    <mergeCell ref="AA41:AA55"/>
    <mergeCell ref="AA24:AA38"/>
    <mergeCell ref="B22:F22"/>
    <mergeCell ref="A6:A21"/>
    <mergeCell ref="A74:A89"/>
    <mergeCell ref="B39:F39"/>
    <mergeCell ref="B56:F56"/>
    <mergeCell ref="B73:F73"/>
    <mergeCell ref="A57:A72"/>
    <mergeCell ref="C4:F4"/>
    <mergeCell ref="C2:G2"/>
    <mergeCell ref="H2:I2"/>
    <mergeCell ref="L73:P73"/>
    <mergeCell ref="Q73:U73"/>
    <mergeCell ref="G73:K73"/>
    <mergeCell ref="AA58:AA72"/>
    <mergeCell ref="Q56:U56"/>
    <mergeCell ref="V56:Z56"/>
    <mergeCell ref="G56:K56"/>
    <mergeCell ref="L56:P56"/>
    <mergeCell ref="Q5:U5"/>
    <mergeCell ref="V5:Z5"/>
    <mergeCell ref="AA7:AA21"/>
    <mergeCell ref="H4:K4"/>
    <mergeCell ref="R4:U4"/>
    <mergeCell ref="M4:P4"/>
    <mergeCell ref="B5:F5"/>
    <mergeCell ref="L5:P5"/>
    <mergeCell ref="G5:K5"/>
    <mergeCell ref="W4:Z4"/>
    <mergeCell ref="Q22:U22"/>
    <mergeCell ref="V22:Z22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19"/>
      <c r="B5" s="20"/>
      <c r="C5" s="21"/>
      <c r="D5" s="21"/>
      <c r="E5" s="21"/>
      <c r="F5" s="22"/>
      <c r="G5" s="20"/>
      <c r="H5" s="21"/>
      <c r="I5" s="21"/>
      <c r="J5" s="21"/>
      <c r="K5" s="22"/>
      <c r="L5" s="20"/>
      <c r="M5" s="21"/>
      <c r="N5" s="21"/>
      <c r="O5" s="21"/>
      <c r="P5" s="22"/>
      <c r="Q5" s="23">
        <v>1.0</v>
      </c>
      <c r="R5" s="21"/>
      <c r="S5" s="21"/>
      <c r="T5" s="21"/>
      <c r="U5" s="22"/>
      <c r="V5" s="23">
        <v>2.0</v>
      </c>
      <c r="W5" s="21"/>
      <c r="X5" s="21"/>
      <c r="Y5" s="21"/>
      <c r="Z5" s="22"/>
      <c r="AA5" s="24">
        <v>3.0</v>
      </c>
    </row>
    <row r="6" ht="15.75" customHeight="1">
      <c r="A6" s="25"/>
      <c r="B6" s="26" t="s">
        <v>8</v>
      </c>
      <c r="C6" s="27" t="s">
        <v>9</v>
      </c>
      <c r="D6" s="28" t="s">
        <v>10</v>
      </c>
      <c r="E6" s="28" t="s">
        <v>11</v>
      </c>
      <c r="F6" s="28" t="s">
        <v>12</v>
      </c>
      <c r="G6" s="29" t="s">
        <v>8</v>
      </c>
      <c r="H6" s="27" t="s">
        <v>9</v>
      </c>
      <c r="I6" s="28" t="s">
        <v>10</v>
      </c>
      <c r="J6" s="28" t="s">
        <v>11</v>
      </c>
      <c r="K6" s="28" t="s">
        <v>12</v>
      </c>
      <c r="L6" s="26" t="s">
        <v>8</v>
      </c>
      <c r="M6" s="27" t="s">
        <v>9</v>
      </c>
      <c r="N6" s="28" t="s">
        <v>10</v>
      </c>
      <c r="O6" s="28" t="s">
        <v>11</v>
      </c>
      <c r="P6" s="28" t="s">
        <v>12</v>
      </c>
      <c r="Q6" s="31" t="s">
        <v>8</v>
      </c>
      <c r="R6" s="32" t="s">
        <v>9</v>
      </c>
      <c r="S6" s="33" t="s">
        <v>10</v>
      </c>
      <c r="T6" s="34" t="s">
        <v>11</v>
      </c>
      <c r="U6" s="35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38"/>
      <c r="C7" s="39"/>
      <c r="D7" s="40"/>
      <c r="E7" s="41"/>
      <c r="F7" s="41"/>
      <c r="G7" s="42"/>
      <c r="H7" s="39"/>
      <c r="I7" s="40"/>
      <c r="J7" s="41"/>
      <c r="K7" s="41"/>
      <c r="L7" s="38"/>
      <c r="M7" s="39"/>
      <c r="N7" s="40"/>
      <c r="O7" s="41"/>
      <c r="P7" s="41"/>
      <c r="Q7" s="46" t="str">
        <f>IFERROR(__xludf.DUMMYFUNCTION("QUERY(BDIMPORTADO!A2:L1000,""select L, B, D, H, G WHERE K= date'2019-08-01'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date'2019-08-02'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1"/>
      <c r="C8" s="52"/>
      <c r="D8" s="53"/>
      <c r="E8" s="52"/>
      <c r="F8" s="55"/>
      <c r="G8" s="56"/>
      <c r="H8" s="52"/>
      <c r="I8" s="53"/>
      <c r="J8" s="52"/>
      <c r="K8" s="55"/>
      <c r="L8" s="51"/>
      <c r="M8" s="52"/>
      <c r="N8" s="53"/>
      <c r="O8" s="52"/>
      <c r="P8" s="55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1"/>
      <c r="C9" s="52"/>
      <c r="D9" s="53"/>
      <c r="E9" s="52"/>
      <c r="F9" s="55"/>
      <c r="G9" s="56"/>
      <c r="H9" s="52"/>
      <c r="I9" s="53"/>
      <c r="J9" s="52"/>
      <c r="K9" s="55"/>
      <c r="L9" s="51"/>
      <c r="M9" s="52"/>
      <c r="N9" s="53"/>
      <c r="O9" s="52"/>
      <c r="P9" s="55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1"/>
      <c r="C10" s="63"/>
      <c r="D10" s="64"/>
      <c r="E10" s="65"/>
      <c r="F10" s="55"/>
      <c r="G10" s="56"/>
      <c r="H10" s="66"/>
      <c r="I10" s="67"/>
      <c r="J10" s="52"/>
      <c r="K10" s="55"/>
      <c r="L10" s="51"/>
      <c r="M10" s="63"/>
      <c r="N10" s="64"/>
      <c r="O10" s="65"/>
      <c r="P10" s="55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1"/>
      <c r="C11" s="65"/>
      <c r="D11" s="64"/>
      <c r="E11" s="65"/>
      <c r="F11" s="72"/>
      <c r="G11" s="56"/>
      <c r="H11" s="65"/>
      <c r="I11" s="64"/>
      <c r="J11" s="65"/>
      <c r="K11" s="72"/>
      <c r="L11" s="51"/>
      <c r="M11" s="65"/>
      <c r="N11" s="64"/>
      <c r="O11" s="65"/>
      <c r="P11" s="72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1"/>
      <c r="C12" s="76"/>
      <c r="D12" s="77"/>
      <c r="E12" s="72"/>
      <c r="F12" s="72"/>
      <c r="G12" s="56"/>
      <c r="H12" s="76"/>
      <c r="I12" s="77"/>
      <c r="J12" s="72"/>
      <c r="K12" s="72"/>
      <c r="L12" s="51"/>
      <c r="M12" s="76"/>
      <c r="N12" s="77"/>
      <c r="O12" s="72"/>
      <c r="P12" s="72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1"/>
      <c r="C13" s="76"/>
      <c r="D13" s="77"/>
      <c r="E13" s="76"/>
      <c r="F13" s="72"/>
      <c r="G13" s="56"/>
      <c r="H13" s="76"/>
      <c r="I13" s="77"/>
      <c r="J13" s="76"/>
      <c r="K13" s="72"/>
      <c r="L13" s="51"/>
      <c r="M13" s="76"/>
      <c r="N13" s="77"/>
      <c r="O13" s="76"/>
      <c r="P13" s="72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1"/>
      <c r="C14" s="76"/>
      <c r="D14" s="77"/>
      <c r="E14" s="76"/>
      <c r="F14" s="72"/>
      <c r="G14" s="56"/>
      <c r="H14" s="76"/>
      <c r="I14" s="77"/>
      <c r="J14" s="76"/>
      <c r="K14" s="72"/>
      <c r="L14" s="51"/>
      <c r="M14" s="76"/>
      <c r="N14" s="77"/>
      <c r="O14" s="76"/>
      <c r="P14" s="72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1"/>
      <c r="C15" s="76"/>
      <c r="D15" s="77"/>
      <c r="E15" s="76"/>
      <c r="F15" s="72"/>
      <c r="G15" s="56"/>
      <c r="H15" s="76"/>
      <c r="I15" s="77"/>
      <c r="J15" s="76"/>
      <c r="K15" s="72"/>
      <c r="L15" s="51"/>
      <c r="M15" s="76"/>
      <c r="N15" s="77"/>
      <c r="O15" s="76"/>
      <c r="P15" s="72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1"/>
      <c r="C16" s="65"/>
      <c r="D16" s="77"/>
      <c r="E16" s="65"/>
      <c r="F16" s="72"/>
      <c r="G16" s="56"/>
      <c r="H16" s="65"/>
      <c r="I16" s="77"/>
      <c r="J16" s="65"/>
      <c r="K16" s="72"/>
      <c r="L16" s="51"/>
      <c r="M16" s="65"/>
      <c r="N16" s="77"/>
      <c r="O16" s="65"/>
      <c r="P16" s="72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1"/>
      <c r="C17" s="65"/>
      <c r="D17" s="77"/>
      <c r="E17" s="65"/>
      <c r="F17" s="72"/>
      <c r="G17" s="56"/>
      <c r="H17" s="65"/>
      <c r="I17" s="77"/>
      <c r="J17" s="65"/>
      <c r="K17" s="72"/>
      <c r="L17" s="51"/>
      <c r="M17" s="65"/>
      <c r="N17" s="77"/>
      <c r="O17" s="65"/>
      <c r="P17" s="72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1"/>
      <c r="C18" s="65"/>
      <c r="D18" s="64"/>
      <c r="E18" s="65"/>
      <c r="F18" s="55"/>
      <c r="G18" s="56"/>
      <c r="H18" s="65"/>
      <c r="I18" s="64"/>
      <c r="J18" s="65"/>
      <c r="K18" s="55"/>
      <c r="L18" s="51"/>
      <c r="M18" s="65"/>
      <c r="N18" s="64"/>
      <c r="O18" s="65"/>
      <c r="P18" s="55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1"/>
      <c r="C19" s="65"/>
      <c r="D19" s="64"/>
      <c r="E19" s="65"/>
      <c r="F19" s="72"/>
      <c r="G19" s="56"/>
      <c r="H19" s="65"/>
      <c r="I19" s="64"/>
      <c r="J19" s="65"/>
      <c r="K19" s="72"/>
      <c r="L19" s="51"/>
      <c r="M19" s="65"/>
      <c r="N19" s="64"/>
      <c r="O19" s="65"/>
      <c r="P19" s="72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1"/>
      <c r="C20" s="76"/>
      <c r="D20" s="77"/>
      <c r="E20" s="72"/>
      <c r="F20" s="72"/>
      <c r="G20" s="56"/>
      <c r="H20" s="76"/>
      <c r="I20" s="77"/>
      <c r="J20" s="72"/>
      <c r="K20" s="72"/>
      <c r="L20" s="51"/>
      <c r="M20" s="76"/>
      <c r="N20" s="77"/>
      <c r="O20" s="72"/>
      <c r="P20" s="72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3"/>
      <c r="C21" s="84"/>
      <c r="D21" s="85"/>
      <c r="E21" s="84"/>
      <c r="F21" s="86"/>
      <c r="G21" s="87"/>
      <c r="H21" s="84"/>
      <c r="I21" s="85"/>
      <c r="J21" s="84"/>
      <c r="K21" s="86"/>
      <c r="L21" s="83"/>
      <c r="M21" s="84"/>
      <c r="N21" s="85"/>
      <c r="O21" s="84"/>
      <c r="P21" s="86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4.0</v>
      </c>
      <c r="B22" s="23">
        <v>5.0</v>
      </c>
      <c r="C22" s="21"/>
      <c r="D22" s="21"/>
      <c r="E22" s="21"/>
      <c r="F22" s="22"/>
      <c r="G22" s="23">
        <v>6.0</v>
      </c>
      <c r="H22" s="21"/>
      <c r="I22" s="21"/>
      <c r="J22" s="21"/>
      <c r="K22" s="22"/>
      <c r="L22" s="23">
        <v>7.0</v>
      </c>
      <c r="M22" s="21"/>
      <c r="N22" s="21"/>
      <c r="O22" s="21"/>
      <c r="P22" s="22"/>
      <c r="Q22" s="23">
        <v>8.0</v>
      </c>
      <c r="R22" s="21"/>
      <c r="S22" s="21"/>
      <c r="T22" s="21"/>
      <c r="U22" s="22"/>
      <c r="V22" s="23">
        <v>9.0</v>
      </c>
      <c r="W22" s="21"/>
      <c r="X22" s="21"/>
      <c r="Y22" s="21"/>
      <c r="Z22" s="22"/>
      <c r="AA22" s="24">
        <v>10.0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date'2019-08-05'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date'2019-08-06'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date'2019-08-07'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date'2019-08-08'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date'2019-08-09'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11.0</v>
      </c>
      <c r="B39" s="98">
        <v>12.0</v>
      </c>
      <c r="C39" s="21"/>
      <c r="D39" s="21"/>
      <c r="E39" s="21"/>
      <c r="F39" s="22"/>
      <c r="G39" s="23">
        <v>13.0</v>
      </c>
      <c r="H39" s="21"/>
      <c r="I39" s="21"/>
      <c r="J39" s="21"/>
      <c r="K39" s="22"/>
      <c r="L39" s="23">
        <v>14.0</v>
      </c>
      <c r="M39" s="21"/>
      <c r="N39" s="21"/>
      <c r="O39" s="21"/>
      <c r="P39" s="22"/>
      <c r="Q39" s="23">
        <v>15.0</v>
      </c>
      <c r="R39" s="21"/>
      <c r="S39" s="21"/>
      <c r="T39" s="21"/>
      <c r="U39" s="22"/>
      <c r="V39" s="23">
        <v>16.0</v>
      </c>
      <c r="W39" s="21"/>
      <c r="X39" s="21"/>
      <c r="Y39" s="21"/>
      <c r="Z39" s="22"/>
      <c r="AA39" s="24">
        <v>17.0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date'2019-08-12'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date'2019-08-13'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date'2019-08-14'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date'2019-08-15'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date'2019-08-16'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18.0</v>
      </c>
      <c r="B56" s="98">
        <v>19.0</v>
      </c>
      <c r="C56" s="21"/>
      <c r="D56" s="21"/>
      <c r="E56" s="21"/>
      <c r="F56" s="22"/>
      <c r="G56" s="23">
        <v>20.0</v>
      </c>
      <c r="H56" s="21"/>
      <c r="I56" s="21"/>
      <c r="J56" s="21"/>
      <c r="K56" s="22"/>
      <c r="L56" s="23">
        <v>21.0</v>
      </c>
      <c r="M56" s="21"/>
      <c r="N56" s="21"/>
      <c r="O56" s="21"/>
      <c r="P56" s="22"/>
      <c r="Q56" s="23">
        <v>22.0</v>
      </c>
      <c r="R56" s="21"/>
      <c r="S56" s="21"/>
      <c r="T56" s="21"/>
      <c r="U56" s="22"/>
      <c r="V56" s="23">
        <v>23.0</v>
      </c>
      <c r="W56" s="21"/>
      <c r="X56" s="21"/>
      <c r="Y56" s="21"/>
      <c r="Z56" s="22"/>
      <c r="AA56" s="24">
        <v>24.0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4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date'2019-08-19'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date'2019-08-20'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date'2019-08-21' "",-1)"),"#N/A")</f>
        <v>#N/A</v>
      </c>
      <c r="M58" s="45"/>
      <c r="N58" s="47"/>
      <c r="O58" s="48"/>
      <c r="P58" s="49"/>
      <c r="Q58" s="46" t="str">
        <f>IFERROR(__xludf.DUMMYFUNCTION("QUERY(BDIMPORTADO!A2:L1000,""select L, B, D, H, G WHERE K= date'2019-08-22' "",-1)"),"#N/A")</f>
        <v>#N/A</v>
      </c>
      <c r="R58" s="45"/>
      <c r="S58" s="47"/>
      <c r="T58" s="48"/>
      <c r="U58" s="49"/>
      <c r="V58" s="46" t="str">
        <f>IFERROR(__xludf.DUMMYFUNCTION("QUERY(BDIMPORTADO!A2:L1000,""select L, B, D, H, G WHERE K= date'2019-08-23' "",-1)"),"#N/A")</f>
        <v>#N/A</v>
      </c>
      <c r="W58" s="45"/>
      <c r="X58" s="47"/>
      <c r="Y58" s="48"/>
      <c r="Z58" s="49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49"/>
      <c r="Q59" s="103"/>
      <c r="R59" s="96"/>
      <c r="S59" s="47"/>
      <c r="T59" s="48"/>
      <c r="U59" s="49"/>
      <c r="V59" s="103"/>
      <c r="W59" s="96"/>
      <c r="X59" s="47"/>
      <c r="Y59" s="48"/>
      <c r="Z59" s="49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49"/>
      <c r="Q60" s="103"/>
      <c r="R60" s="96"/>
      <c r="S60" s="47"/>
      <c r="T60" s="48"/>
      <c r="U60" s="49"/>
      <c r="V60" s="103"/>
      <c r="W60" s="96"/>
      <c r="X60" s="47"/>
      <c r="Y60" s="48"/>
      <c r="Z60" s="49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49"/>
      <c r="Q61" s="103"/>
      <c r="R61" s="96"/>
      <c r="S61" s="47"/>
      <c r="T61" s="48"/>
      <c r="U61" s="49"/>
      <c r="V61" s="103"/>
      <c r="W61" s="96"/>
      <c r="X61" s="47"/>
      <c r="Y61" s="48"/>
      <c r="Z61" s="49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62"/>
      <c r="Q62" s="57"/>
      <c r="R62" s="59"/>
      <c r="S62" s="60"/>
      <c r="T62" s="61"/>
      <c r="U62" s="62"/>
      <c r="V62" s="57"/>
      <c r="W62" s="59"/>
      <c r="X62" s="60"/>
      <c r="Y62" s="61"/>
      <c r="Z62" s="62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62"/>
      <c r="Q63" s="57"/>
      <c r="R63" s="59"/>
      <c r="S63" s="60"/>
      <c r="T63" s="61"/>
      <c r="U63" s="62"/>
      <c r="V63" s="57"/>
      <c r="W63" s="59"/>
      <c r="X63" s="60"/>
      <c r="Y63" s="61"/>
      <c r="Z63" s="62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62"/>
      <c r="Q64" s="57"/>
      <c r="R64" s="68"/>
      <c r="S64" s="70"/>
      <c r="T64" s="71"/>
      <c r="U64" s="62"/>
      <c r="V64" s="57"/>
      <c r="W64" s="68"/>
      <c r="X64" s="70"/>
      <c r="Y64" s="71"/>
      <c r="Z64" s="62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75"/>
      <c r="Q65" s="57"/>
      <c r="R65" s="74"/>
      <c r="S65" s="70"/>
      <c r="T65" s="71"/>
      <c r="U65" s="75"/>
      <c r="V65" s="57"/>
      <c r="W65" s="74"/>
      <c r="X65" s="70"/>
      <c r="Y65" s="71"/>
      <c r="Z65" s="75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75"/>
      <c r="Q66" s="57"/>
      <c r="R66" s="78"/>
      <c r="S66" s="79"/>
      <c r="T66" s="80"/>
      <c r="U66" s="75"/>
      <c r="V66" s="57"/>
      <c r="W66" s="78"/>
      <c r="X66" s="79"/>
      <c r="Y66" s="80"/>
      <c r="Z66" s="75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75"/>
      <c r="Q67" s="57"/>
      <c r="R67" s="74"/>
      <c r="S67" s="79"/>
      <c r="T67" s="71"/>
      <c r="U67" s="75"/>
      <c r="V67" s="57"/>
      <c r="W67" s="74"/>
      <c r="X67" s="79"/>
      <c r="Y67" s="71"/>
      <c r="Z67" s="75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75"/>
      <c r="Q68" s="57"/>
      <c r="R68" s="74"/>
      <c r="S68" s="79"/>
      <c r="T68" s="71"/>
      <c r="U68" s="75"/>
      <c r="V68" s="57"/>
      <c r="W68" s="74"/>
      <c r="X68" s="79"/>
      <c r="Y68" s="71"/>
      <c r="Z68" s="75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62"/>
      <c r="Q69" s="57"/>
      <c r="R69" s="74"/>
      <c r="S69" s="70"/>
      <c r="T69" s="71"/>
      <c r="U69" s="62"/>
      <c r="V69" s="57"/>
      <c r="W69" s="74"/>
      <c r="X69" s="70"/>
      <c r="Y69" s="71"/>
      <c r="Z69" s="62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75"/>
      <c r="Q70" s="57"/>
      <c r="R70" s="74"/>
      <c r="S70" s="70"/>
      <c r="T70" s="71"/>
      <c r="U70" s="75"/>
      <c r="V70" s="57"/>
      <c r="W70" s="74"/>
      <c r="X70" s="70"/>
      <c r="Y70" s="71"/>
      <c r="Z70" s="75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75"/>
      <c r="Q71" s="57"/>
      <c r="R71" s="78"/>
      <c r="S71" s="79"/>
      <c r="T71" s="80"/>
      <c r="U71" s="75"/>
      <c r="V71" s="57"/>
      <c r="W71" s="78"/>
      <c r="X71" s="79"/>
      <c r="Y71" s="80"/>
      <c r="Z71" s="75"/>
      <c r="AA71" s="37"/>
    </row>
    <row r="72" ht="15.75" customHeight="1">
      <c r="A72" s="82"/>
      <c r="B72" s="91"/>
      <c r="C72" s="89"/>
      <c r="D72" s="90"/>
      <c r="E72" s="92"/>
      <c r="F72" s="93"/>
      <c r="G72" s="58"/>
      <c r="H72" s="59"/>
      <c r="I72" s="60"/>
      <c r="J72" s="61"/>
      <c r="K72" s="93"/>
      <c r="L72" s="57"/>
      <c r="M72" s="59"/>
      <c r="N72" s="60"/>
      <c r="O72" s="61"/>
      <c r="P72" s="93"/>
      <c r="Q72" s="57"/>
      <c r="R72" s="59"/>
      <c r="S72" s="60"/>
      <c r="T72" s="61"/>
      <c r="U72" s="93"/>
      <c r="V72" s="57"/>
      <c r="W72" s="59"/>
      <c r="X72" s="60"/>
      <c r="Y72" s="61"/>
      <c r="Z72" s="93"/>
      <c r="AA72" s="82"/>
    </row>
    <row r="73" ht="15.75" customHeight="1">
      <c r="A73" s="97">
        <v>25.0</v>
      </c>
      <c r="B73" s="98">
        <v>26.0</v>
      </c>
      <c r="C73" s="21"/>
      <c r="D73" s="21"/>
      <c r="E73" s="21"/>
      <c r="F73" s="22"/>
      <c r="G73" s="98">
        <v>27.0</v>
      </c>
      <c r="H73" s="21"/>
      <c r="I73" s="21"/>
      <c r="J73" s="21"/>
      <c r="K73" s="22"/>
      <c r="L73" s="98">
        <v>28.0</v>
      </c>
      <c r="M73" s="21"/>
      <c r="N73" s="21"/>
      <c r="O73" s="21"/>
      <c r="P73" s="22"/>
      <c r="Q73" s="98">
        <v>29.0</v>
      </c>
      <c r="R73" s="21"/>
      <c r="S73" s="21"/>
      <c r="T73" s="21"/>
      <c r="U73" s="22"/>
      <c r="V73" s="98">
        <v>30.0</v>
      </c>
      <c r="W73" s="21"/>
      <c r="X73" s="21"/>
      <c r="Y73" s="21"/>
      <c r="Z73" s="22"/>
      <c r="AA73" s="24">
        <v>31.0</v>
      </c>
    </row>
    <row r="74" ht="15.75" customHeight="1">
      <c r="A74" s="99"/>
      <c r="B74" s="100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09" t="s">
        <v>8</v>
      </c>
      <c r="H74" s="101" t="s">
        <v>9</v>
      </c>
      <c r="I74" s="102" t="s">
        <v>10</v>
      </c>
      <c r="J74" s="102" t="s">
        <v>11</v>
      </c>
      <c r="K74" s="102" t="s">
        <v>12</v>
      </c>
      <c r="L74" s="100" t="s">
        <v>8</v>
      </c>
      <c r="M74" s="101" t="s">
        <v>9</v>
      </c>
      <c r="N74" s="102" t="s">
        <v>10</v>
      </c>
      <c r="O74" s="102" t="s">
        <v>11</v>
      </c>
      <c r="P74" s="102" t="s">
        <v>12</v>
      </c>
      <c r="Q74" s="100" t="s">
        <v>8</v>
      </c>
      <c r="R74" s="101" t="s">
        <v>9</v>
      </c>
      <c r="S74" s="102" t="s">
        <v>10</v>
      </c>
      <c r="T74" s="102" t="s">
        <v>11</v>
      </c>
      <c r="U74" s="102" t="s">
        <v>12</v>
      </c>
      <c r="V74" s="100" t="s">
        <v>8</v>
      </c>
      <c r="W74" s="101" t="s">
        <v>9</v>
      </c>
      <c r="X74" s="102" t="s">
        <v>10</v>
      </c>
      <c r="Y74" s="102" t="s">
        <v>11</v>
      </c>
      <c r="Z74" s="102" t="s">
        <v>12</v>
      </c>
      <c r="AA74" s="36"/>
    </row>
    <row r="75" ht="15.75" customHeight="1">
      <c r="A75" s="37"/>
      <c r="B75" s="46" t="str">
        <f>IFERROR(__xludf.DUMMYFUNCTION("QUERY(BDIMPORTADO!A2:L1000,""select L, B, D, H, G WHERE K= date'2019-08-26' "",-1)"),"#N/A")</f>
        <v>#N/A</v>
      </c>
      <c r="C75" s="45"/>
      <c r="D75" s="47"/>
      <c r="E75" s="48"/>
      <c r="F75" s="49"/>
      <c r="G75" s="43" t="str">
        <f>IFERROR(__xludf.DUMMYFUNCTION("QUERY(BDIMPORTADO!A2:L1000,""select L, B, D, H, G WHERE K= date'2019-08-27' "",-1)"),"#N/A")</f>
        <v>#N/A</v>
      </c>
      <c r="H75" s="45"/>
      <c r="I75" s="47"/>
      <c r="J75" s="48"/>
      <c r="K75" s="49"/>
      <c r="L75" s="46" t="str">
        <f>IFERROR(__xludf.DUMMYFUNCTION("QUERY(BDIMPORTADO!A2:L1000,""select L, B, D, H, G WHERE K= date'2019-08-28' "",-1)"),"#N/A")</f>
        <v>#N/A</v>
      </c>
      <c r="M75" s="45"/>
      <c r="N75" s="47"/>
      <c r="O75" s="48"/>
      <c r="P75" s="49"/>
      <c r="Q75" s="46" t="str">
        <f>IFERROR(__xludf.DUMMYFUNCTION("QUERY(BDIMPORTADO!A2:L1000,""select L, B, D, H, G WHERE K= date'2019-08-29' "",-1)"),"#N/A")</f>
        <v>#N/A</v>
      </c>
      <c r="R75" s="45"/>
      <c r="S75" s="47"/>
      <c r="T75" s="48"/>
      <c r="U75" s="49"/>
      <c r="V75" s="46" t="str">
        <f>IFERROR(__xludf.DUMMYFUNCTION("QUERY(BDIMPORTADO!A2:L1000,""select L, B, D, H, G WHERE K= date'2019-08-30' "",-1)"),"#N/A")</f>
        <v>#N/A</v>
      </c>
      <c r="W75" s="45"/>
      <c r="X75" s="47"/>
      <c r="Y75" s="48"/>
      <c r="Z75" s="49"/>
      <c r="AA75" s="50"/>
    </row>
    <row r="76" ht="15.75" customHeight="1">
      <c r="A76" s="37"/>
      <c r="B76" s="103"/>
      <c r="C76" s="96"/>
      <c r="D76" s="47"/>
      <c r="E76" s="48"/>
      <c r="F76" s="49"/>
      <c r="G76" s="104"/>
      <c r="H76" s="96"/>
      <c r="I76" s="47"/>
      <c r="J76" s="48"/>
      <c r="K76" s="49"/>
      <c r="L76" s="103"/>
      <c r="M76" s="96"/>
      <c r="N76" s="47"/>
      <c r="O76" s="48"/>
      <c r="P76" s="49"/>
      <c r="Q76" s="103"/>
      <c r="R76" s="96"/>
      <c r="S76" s="47"/>
      <c r="T76" s="48"/>
      <c r="U76" s="49"/>
      <c r="V76" s="103"/>
      <c r="W76" s="96"/>
      <c r="X76" s="47"/>
      <c r="Y76" s="48"/>
      <c r="Z76" s="49"/>
      <c r="AA76" s="37"/>
    </row>
    <row r="77" ht="15.75" customHeight="1">
      <c r="A77" s="37"/>
      <c r="B77" s="103"/>
      <c r="C77" s="96"/>
      <c r="D77" s="47"/>
      <c r="E77" s="48"/>
      <c r="F77" s="49"/>
      <c r="G77" s="104"/>
      <c r="H77" s="96"/>
      <c r="I77" s="47"/>
      <c r="J77" s="48"/>
      <c r="K77" s="49"/>
      <c r="L77" s="103"/>
      <c r="M77" s="96"/>
      <c r="N77" s="47"/>
      <c r="O77" s="48"/>
      <c r="P77" s="49"/>
      <c r="Q77" s="103"/>
      <c r="R77" s="96"/>
      <c r="S77" s="47"/>
      <c r="T77" s="48"/>
      <c r="U77" s="49"/>
      <c r="V77" s="103"/>
      <c r="W77" s="96"/>
      <c r="X77" s="47"/>
      <c r="Y77" s="48"/>
      <c r="Z77" s="49"/>
      <c r="AA77" s="37"/>
    </row>
    <row r="78" ht="15.75" customHeight="1">
      <c r="A78" s="37"/>
      <c r="B78" s="103"/>
      <c r="C78" s="96"/>
      <c r="D78" s="47"/>
      <c r="E78" s="48"/>
      <c r="F78" s="49"/>
      <c r="G78" s="104"/>
      <c r="H78" s="96"/>
      <c r="I78" s="47"/>
      <c r="J78" s="48"/>
      <c r="K78" s="49"/>
      <c r="L78" s="103"/>
      <c r="M78" s="96"/>
      <c r="N78" s="47"/>
      <c r="O78" s="48"/>
      <c r="P78" s="49"/>
      <c r="Q78" s="103"/>
      <c r="R78" s="96"/>
      <c r="S78" s="47"/>
      <c r="T78" s="48"/>
      <c r="U78" s="49"/>
      <c r="V78" s="103"/>
      <c r="W78" s="96"/>
      <c r="X78" s="47"/>
      <c r="Y78" s="48"/>
      <c r="Z78" s="49"/>
      <c r="AA78" s="37"/>
    </row>
    <row r="79" ht="15.75" customHeight="1">
      <c r="A79" s="37"/>
      <c r="B79" s="57"/>
      <c r="C79" s="59"/>
      <c r="D79" s="60"/>
      <c r="E79" s="61"/>
      <c r="F79" s="62"/>
      <c r="G79" s="58"/>
      <c r="H79" s="59"/>
      <c r="I79" s="60"/>
      <c r="J79" s="61"/>
      <c r="K79" s="62"/>
      <c r="L79" s="57"/>
      <c r="M79" s="59"/>
      <c r="N79" s="60"/>
      <c r="O79" s="61"/>
      <c r="P79" s="62"/>
      <c r="Q79" s="57"/>
      <c r="R79" s="59"/>
      <c r="S79" s="60"/>
      <c r="T79" s="61"/>
      <c r="U79" s="62"/>
      <c r="V79" s="57"/>
      <c r="W79" s="59"/>
      <c r="X79" s="60"/>
      <c r="Y79" s="61"/>
      <c r="Z79" s="62"/>
      <c r="AA79" s="37"/>
    </row>
    <row r="80" ht="15.75" customHeight="1">
      <c r="A80" s="37"/>
      <c r="B80" s="57"/>
      <c r="C80" s="59"/>
      <c r="D80" s="60"/>
      <c r="E80" s="61"/>
      <c r="F80" s="62"/>
      <c r="G80" s="58"/>
      <c r="H80" s="59"/>
      <c r="I80" s="60"/>
      <c r="J80" s="61"/>
      <c r="K80" s="62"/>
      <c r="L80" s="57"/>
      <c r="M80" s="59"/>
      <c r="N80" s="60"/>
      <c r="O80" s="61"/>
      <c r="P80" s="62"/>
      <c r="Q80" s="57"/>
      <c r="R80" s="59"/>
      <c r="S80" s="60"/>
      <c r="T80" s="61"/>
      <c r="U80" s="62"/>
      <c r="V80" s="57"/>
      <c r="W80" s="59"/>
      <c r="X80" s="60"/>
      <c r="Y80" s="61"/>
      <c r="Z80" s="62"/>
      <c r="AA80" s="37"/>
    </row>
    <row r="81" ht="15.75" customHeight="1">
      <c r="A81" s="37"/>
      <c r="B81" s="57"/>
      <c r="C81" s="68"/>
      <c r="D81" s="70"/>
      <c r="E81" s="71"/>
      <c r="F81" s="62"/>
      <c r="G81" s="58"/>
      <c r="H81" s="68"/>
      <c r="I81" s="70"/>
      <c r="J81" s="71"/>
      <c r="K81" s="62"/>
      <c r="L81" s="57"/>
      <c r="M81" s="68"/>
      <c r="N81" s="70"/>
      <c r="O81" s="71"/>
      <c r="P81" s="62"/>
      <c r="Q81" s="57"/>
      <c r="R81" s="68"/>
      <c r="S81" s="70"/>
      <c r="T81" s="71"/>
      <c r="U81" s="62"/>
      <c r="V81" s="57"/>
      <c r="W81" s="68"/>
      <c r="X81" s="70"/>
      <c r="Y81" s="71"/>
      <c r="Z81" s="62"/>
      <c r="AA81" s="37"/>
    </row>
    <row r="82" ht="15.75" customHeight="1">
      <c r="A82" s="37"/>
      <c r="B82" s="57"/>
      <c r="C82" s="74"/>
      <c r="D82" s="70"/>
      <c r="E82" s="71"/>
      <c r="F82" s="75"/>
      <c r="G82" s="58"/>
      <c r="H82" s="74"/>
      <c r="I82" s="70"/>
      <c r="J82" s="71"/>
      <c r="K82" s="75"/>
      <c r="L82" s="57"/>
      <c r="M82" s="74"/>
      <c r="N82" s="70"/>
      <c r="O82" s="71"/>
      <c r="P82" s="75"/>
      <c r="Q82" s="57"/>
      <c r="R82" s="74"/>
      <c r="S82" s="70"/>
      <c r="T82" s="71"/>
      <c r="U82" s="75"/>
      <c r="V82" s="57"/>
      <c r="W82" s="74"/>
      <c r="X82" s="70"/>
      <c r="Y82" s="71"/>
      <c r="Z82" s="75"/>
      <c r="AA82" s="37"/>
    </row>
    <row r="83" ht="15.75" customHeight="1">
      <c r="A83" s="37"/>
      <c r="B83" s="57"/>
      <c r="C83" s="78"/>
      <c r="D83" s="79"/>
      <c r="E83" s="80"/>
      <c r="F83" s="75"/>
      <c r="G83" s="58"/>
      <c r="H83" s="78"/>
      <c r="I83" s="79"/>
      <c r="J83" s="80"/>
      <c r="K83" s="75"/>
      <c r="L83" s="57"/>
      <c r="M83" s="78"/>
      <c r="N83" s="79"/>
      <c r="O83" s="80"/>
      <c r="P83" s="75"/>
      <c r="Q83" s="57"/>
      <c r="R83" s="78"/>
      <c r="S83" s="79"/>
      <c r="T83" s="80"/>
      <c r="U83" s="75"/>
      <c r="V83" s="57"/>
      <c r="W83" s="78"/>
      <c r="X83" s="79"/>
      <c r="Y83" s="80"/>
      <c r="Z83" s="75"/>
      <c r="AA83" s="37"/>
    </row>
    <row r="84" ht="15.75" customHeight="1">
      <c r="A84" s="37"/>
      <c r="B84" s="57"/>
      <c r="C84" s="74"/>
      <c r="D84" s="79"/>
      <c r="E84" s="71"/>
      <c r="F84" s="75"/>
      <c r="G84" s="58"/>
      <c r="H84" s="74"/>
      <c r="I84" s="79"/>
      <c r="J84" s="71"/>
      <c r="K84" s="75"/>
      <c r="L84" s="57"/>
      <c r="M84" s="74"/>
      <c r="N84" s="79"/>
      <c r="O84" s="71"/>
      <c r="P84" s="75"/>
      <c r="Q84" s="57"/>
      <c r="R84" s="74"/>
      <c r="S84" s="79"/>
      <c r="T84" s="71"/>
      <c r="U84" s="75"/>
      <c r="V84" s="57"/>
      <c r="W84" s="74"/>
      <c r="X84" s="79"/>
      <c r="Y84" s="71"/>
      <c r="Z84" s="75"/>
      <c r="AA84" s="37"/>
    </row>
    <row r="85" ht="15.75" customHeight="1">
      <c r="A85" s="37"/>
      <c r="B85" s="57"/>
      <c r="C85" s="74"/>
      <c r="D85" s="79"/>
      <c r="E85" s="71"/>
      <c r="F85" s="75"/>
      <c r="G85" s="58"/>
      <c r="H85" s="74"/>
      <c r="I85" s="79"/>
      <c r="J85" s="71"/>
      <c r="K85" s="75"/>
      <c r="L85" s="57"/>
      <c r="M85" s="74"/>
      <c r="N85" s="79"/>
      <c r="O85" s="71"/>
      <c r="P85" s="75"/>
      <c r="Q85" s="57"/>
      <c r="R85" s="74"/>
      <c r="S85" s="79"/>
      <c r="T85" s="71"/>
      <c r="U85" s="75"/>
      <c r="V85" s="57"/>
      <c r="W85" s="74"/>
      <c r="X85" s="79"/>
      <c r="Y85" s="71"/>
      <c r="Z85" s="75"/>
      <c r="AA85" s="37"/>
    </row>
    <row r="86" ht="15.75" customHeight="1">
      <c r="A86" s="37"/>
      <c r="B86" s="57"/>
      <c r="C86" s="74"/>
      <c r="D86" s="70"/>
      <c r="E86" s="71"/>
      <c r="F86" s="62"/>
      <c r="G86" s="58"/>
      <c r="H86" s="74"/>
      <c r="I86" s="70"/>
      <c r="J86" s="71"/>
      <c r="K86" s="62"/>
      <c r="L86" s="57"/>
      <c r="M86" s="74"/>
      <c r="N86" s="70"/>
      <c r="O86" s="71"/>
      <c r="P86" s="62"/>
      <c r="Q86" s="57"/>
      <c r="R86" s="74"/>
      <c r="S86" s="70"/>
      <c r="T86" s="71"/>
      <c r="U86" s="62"/>
      <c r="V86" s="57"/>
      <c r="W86" s="74"/>
      <c r="X86" s="70"/>
      <c r="Y86" s="71"/>
      <c r="Z86" s="62"/>
      <c r="AA86" s="37"/>
    </row>
    <row r="87" ht="15.75" customHeight="1">
      <c r="A87" s="37"/>
      <c r="B87" s="57"/>
      <c r="C87" s="74"/>
      <c r="D87" s="70"/>
      <c r="E87" s="71"/>
      <c r="F87" s="75"/>
      <c r="G87" s="58"/>
      <c r="H87" s="74"/>
      <c r="I87" s="70"/>
      <c r="J87" s="71"/>
      <c r="K87" s="75"/>
      <c r="L87" s="57"/>
      <c r="M87" s="74"/>
      <c r="N87" s="70"/>
      <c r="O87" s="71"/>
      <c r="P87" s="75"/>
      <c r="Q87" s="57"/>
      <c r="R87" s="74"/>
      <c r="S87" s="70"/>
      <c r="T87" s="71"/>
      <c r="U87" s="75"/>
      <c r="V87" s="57"/>
      <c r="W87" s="74"/>
      <c r="X87" s="70"/>
      <c r="Y87" s="71"/>
      <c r="Z87" s="75"/>
      <c r="AA87" s="37"/>
    </row>
    <row r="88" ht="15.75" customHeight="1">
      <c r="A88" s="37"/>
      <c r="B88" s="57"/>
      <c r="C88" s="78"/>
      <c r="D88" s="79"/>
      <c r="E88" s="80"/>
      <c r="F88" s="75"/>
      <c r="G88" s="58"/>
      <c r="H88" s="78"/>
      <c r="I88" s="79"/>
      <c r="J88" s="80"/>
      <c r="K88" s="75"/>
      <c r="L88" s="57"/>
      <c r="M88" s="78"/>
      <c r="N88" s="79"/>
      <c r="O88" s="80"/>
      <c r="P88" s="75"/>
      <c r="Q88" s="57"/>
      <c r="R88" s="78"/>
      <c r="S88" s="79"/>
      <c r="T88" s="80"/>
      <c r="U88" s="75"/>
      <c r="V88" s="57"/>
      <c r="W88" s="78"/>
      <c r="X88" s="79"/>
      <c r="Y88" s="80"/>
      <c r="Z88" s="75"/>
      <c r="AA88" s="37"/>
    </row>
    <row r="89" ht="15.75" customHeight="1">
      <c r="A89" s="82"/>
      <c r="B89" s="110"/>
      <c r="C89" s="111"/>
      <c r="D89" s="112"/>
      <c r="E89" s="113"/>
      <c r="F89" s="114"/>
      <c r="G89" s="115"/>
      <c r="H89" s="111"/>
      <c r="I89" s="112"/>
      <c r="J89" s="113"/>
      <c r="K89" s="114"/>
      <c r="L89" s="110"/>
      <c r="M89" s="111"/>
      <c r="N89" s="112"/>
      <c r="O89" s="113"/>
      <c r="P89" s="114"/>
      <c r="Q89" s="110"/>
      <c r="R89" s="111"/>
      <c r="S89" s="112"/>
      <c r="T89" s="113"/>
      <c r="U89" s="114"/>
      <c r="V89" s="110"/>
      <c r="W89" s="111"/>
      <c r="X89" s="112"/>
      <c r="Y89" s="113"/>
      <c r="Z89" s="114"/>
      <c r="AA89" s="82"/>
    </row>
  </sheetData>
  <mergeCells count="42">
    <mergeCell ref="G22:K22"/>
    <mergeCell ref="L22:P22"/>
    <mergeCell ref="B22:F22"/>
    <mergeCell ref="G39:K39"/>
    <mergeCell ref="B39:F39"/>
    <mergeCell ref="G56:K56"/>
    <mergeCell ref="B56:F56"/>
    <mergeCell ref="L56:P56"/>
    <mergeCell ref="L39:P39"/>
    <mergeCell ref="A57:A72"/>
    <mergeCell ref="A74:A89"/>
    <mergeCell ref="A40:A55"/>
    <mergeCell ref="A6:A21"/>
    <mergeCell ref="A23:A38"/>
    <mergeCell ref="Q73:U73"/>
    <mergeCell ref="L73:P73"/>
    <mergeCell ref="B73:F73"/>
    <mergeCell ref="G73:K73"/>
    <mergeCell ref="C4:F4"/>
    <mergeCell ref="C2:G2"/>
    <mergeCell ref="H2:I2"/>
    <mergeCell ref="B5:F5"/>
    <mergeCell ref="G5:K5"/>
    <mergeCell ref="R4:U4"/>
    <mergeCell ref="W4:Z4"/>
    <mergeCell ref="L5:P5"/>
    <mergeCell ref="M4:P4"/>
    <mergeCell ref="H4:K4"/>
    <mergeCell ref="Q5:U5"/>
    <mergeCell ref="Q22:U22"/>
    <mergeCell ref="Q39:U39"/>
    <mergeCell ref="AA41:AA55"/>
    <mergeCell ref="V56:Z56"/>
    <mergeCell ref="Q56:U56"/>
    <mergeCell ref="V5:Z5"/>
    <mergeCell ref="AA24:AA38"/>
    <mergeCell ref="AA75:AA89"/>
    <mergeCell ref="AA58:AA72"/>
    <mergeCell ref="AA7:AA21"/>
    <mergeCell ref="V73:Z73"/>
    <mergeCell ref="V22:Z22"/>
    <mergeCell ref="V39:Z39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.29"/>
    <col customWidth="1" min="2" max="2" width="19.29"/>
    <col customWidth="1" min="3" max="3" width="51.71"/>
    <col customWidth="1" min="4" max="4" width="25.86"/>
    <col customWidth="1" min="5" max="5" width="9.86"/>
    <col customWidth="1" min="6" max="6" width="19.57"/>
    <col customWidth="1" min="7" max="7" width="17.57"/>
    <col customWidth="1" min="8" max="8" width="58.57"/>
    <col customWidth="1" min="9" max="9" width="29.14"/>
    <col customWidth="1" min="10" max="10" width="9.71"/>
    <col customWidth="1" min="11" max="11" width="21.0"/>
    <col customWidth="1" min="12" max="12" width="20.86"/>
    <col customWidth="1" min="13" max="13" width="51.86"/>
    <col customWidth="1" min="14" max="14" width="25.86"/>
    <col customWidth="1" min="15" max="15" width="10.43"/>
    <col customWidth="1" min="16" max="16" width="19.43"/>
    <col customWidth="1" min="17" max="17" width="22.29"/>
    <col customWidth="1" min="18" max="18" width="51.57"/>
    <col customWidth="1" min="19" max="19" width="25.86"/>
    <col customWidth="1" min="20" max="20" width="11.0"/>
    <col customWidth="1" min="21" max="21" width="17.71"/>
    <col customWidth="1" min="22" max="22" width="20.43"/>
    <col customWidth="1" min="23" max="23" width="51.71"/>
    <col customWidth="1" min="24" max="24" width="25.86"/>
    <col customWidth="1" min="25" max="25" width="9.71"/>
    <col customWidth="1" min="26" max="26" width="17.86"/>
    <col customWidth="1" min="27" max="27" width="21.71"/>
  </cols>
  <sheetData>
    <row r="1" ht="15.75" customHeight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1"/>
      <c r="B2" s="2"/>
      <c r="C2" s="4" t="s">
        <v>0</v>
      </c>
      <c r="H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8" t="s">
        <v>1</v>
      </c>
      <c r="B4" s="9"/>
      <c r="C4" s="10" t="s">
        <v>2</v>
      </c>
      <c r="D4" s="11"/>
      <c r="E4" s="11"/>
      <c r="F4" s="12"/>
      <c r="G4" s="13"/>
      <c r="H4" s="10" t="s">
        <v>3</v>
      </c>
      <c r="I4" s="11"/>
      <c r="J4" s="11"/>
      <c r="K4" s="12"/>
      <c r="L4" s="14"/>
      <c r="M4" s="10" t="s">
        <v>4</v>
      </c>
      <c r="N4" s="11"/>
      <c r="O4" s="11"/>
      <c r="P4" s="12"/>
      <c r="Q4" s="14"/>
      <c r="R4" s="10" t="s">
        <v>5</v>
      </c>
      <c r="S4" s="11"/>
      <c r="T4" s="11"/>
      <c r="U4" s="12"/>
      <c r="V4" s="14"/>
      <c r="W4" s="15" t="s">
        <v>6</v>
      </c>
      <c r="X4" s="16"/>
      <c r="Y4" s="16"/>
      <c r="Z4" s="17"/>
      <c r="AA4" s="18" t="s">
        <v>7</v>
      </c>
    </row>
    <row r="5" ht="15.75" customHeight="1">
      <c r="A5" s="94">
        <v>1.0</v>
      </c>
      <c r="B5" s="23">
        <v>2.0</v>
      </c>
      <c r="C5" s="21"/>
      <c r="D5" s="21"/>
      <c r="E5" s="21"/>
      <c r="F5" s="22"/>
      <c r="G5" s="23">
        <v>3.0</v>
      </c>
      <c r="H5" s="21"/>
      <c r="I5" s="21"/>
      <c r="J5" s="21"/>
      <c r="K5" s="22"/>
      <c r="L5" s="23">
        <v>4.0</v>
      </c>
      <c r="M5" s="21"/>
      <c r="N5" s="21"/>
      <c r="O5" s="21"/>
      <c r="P5" s="22"/>
      <c r="Q5" s="23">
        <v>5.0</v>
      </c>
      <c r="R5" s="21"/>
      <c r="S5" s="21"/>
      <c r="T5" s="21"/>
      <c r="U5" s="22"/>
      <c r="V5" s="23">
        <v>6.0</v>
      </c>
      <c r="W5" s="21"/>
      <c r="X5" s="21"/>
      <c r="Y5" s="21"/>
      <c r="Z5" s="22"/>
      <c r="AA5" s="24">
        <v>7.0</v>
      </c>
    </row>
    <row r="6" ht="15.75" customHeight="1">
      <c r="A6" s="25"/>
      <c r="B6" s="30" t="s">
        <v>8</v>
      </c>
      <c r="C6" s="32" t="s">
        <v>9</v>
      </c>
      <c r="D6" s="33" t="s">
        <v>10</v>
      </c>
      <c r="E6" s="33" t="s">
        <v>11</v>
      </c>
      <c r="F6" s="33" t="s">
        <v>12</v>
      </c>
      <c r="G6" s="30" t="s">
        <v>8</v>
      </c>
      <c r="H6" s="32" t="s">
        <v>9</v>
      </c>
      <c r="I6" s="33" t="s">
        <v>10</v>
      </c>
      <c r="J6" s="33" t="s">
        <v>11</v>
      </c>
      <c r="K6" s="33" t="s">
        <v>12</v>
      </c>
      <c r="L6" s="31" t="s">
        <v>8</v>
      </c>
      <c r="M6" s="32" t="s">
        <v>9</v>
      </c>
      <c r="N6" s="33" t="s">
        <v>10</v>
      </c>
      <c r="O6" s="33" t="s">
        <v>11</v>
      </c>
      <c r="P6" s="33" t="s">
        <v>12</v>
      </c>
      <c r="Q6" s="31" t="s">
        <v>8</v>
      </c>
      <c r="R6" s="32" t="s">
        <v>9</v>
      </c>
      <c r="S6" s="33" t="s">
        <v>10</v>
      </c>
      <c r="T6" s="33" t="s">
        <v>11</v>
      </c>
      <c r="U6" s="33" t="s">
        <v>12</v>
      </c>
      <c r="V6" s="31" t="s">
        <v>8</v>
      </c>
      <c r="W6" s="32" t="s">
        <v>9</v>
      </c>
      <c r="X6" s="33" t="s">
        <v>10</v>
      </c>
      <c r="Y6" s="34" t="s">
        <v>11</v>
      </c>
      <c r="Z6" s="35" t="s">
        <v>12</v>
      </c>
      <c r="AA6" s="36"/>
    </row>
    <row r="7" ht="15.75" customHeight="1">
      <c r="A7" s="37"/>
      <c r="B7" s="43" t="str">
        <f>IFERROR(__xludf.DUMMYFUNCTION("QUERY(BDIMPORTADO!A2:L1000,""select L, B, D, H, G WHERE K= date'2019-09-02' "",-1)"),"#N/A")</f>
        <v>#N/A</v>
      </c>
      <c r="C7" s="45"/>
      <c r="D7" s="47"/>
      <c r="E7" s="48"/>
      <c r="F7" s="49"/>
      <c r="G7" s="43" t="str">
        <f>IFERROR(__xludf.DUMMYFUNCTION("QUERY(BDIMPORTADO!A2:L1000,""select L, B, D, H, G WHERE K= date'2019-09-03' "",-1)"),"#N/A")</f>
        <v>#N/A</v>
      </c>
      <c r="H7" s="45"/>
      <c r="I7" s="47"/>
      <c r="J7" s="48"/>
      <c r="K7" s="49"/>
      <c r="L7" s="46" t="str">
        <f>IFERROR(__xludf.DUMMYFUNCTION("QUERY(BDIMPORTADO!A2:L1000,""select L, B, D, H, G WHERE K= date'2019-09-04' "",-1)"),"#N/A")</f>
        <v>#N/A</v>
      </c>
      <c r="M7" s="45"/>
      <c r="N7" s="47"/>
      <c r="O7" s="48"/>
      <c r="P7" s="49"/>
      <c r="Q7" s="54" t="str">
        <f>IFERROR(__xludf.DUMMYFUNCTION("QUERY(BDIMPORTADO!A2:L1000,""select L, B, D, H, G WHERE K= date'2019-09-05' "",-1)"),"#N/A")</f>
        <v>#N/A</v>
      </c>
      <c r="R7" s="45"/>
      <c r="S7" s="47"/>
      <c r="T7" s="48"/>
      <c r="U7" s="49"/>
      <c r="V7" s="46" t="str">
        <f>IFERROR(__xludf.DUMMYFUNCTION("QUERY(BDIMPORTADO!A2:L1000,""select L, B, D, H, G WHERE K= date'2019-09-06' "",-1)"),"#N/A")</f>
        <v>#N/A</v>
      </c>
      <c r="W7" s="45"/>
      <c r="X7" s="47"/>
      <c r="Y7" s="48"/>
      <c r="Z7" s="49"/>
      <c r="AA7" s="50"/>
    </row>
    <row r="8" ht="15.75" customHeight="1">
      <c r="A8" s="37"/>
      <c r="B8" s="58"/>
      <c r="C8" s="59"/>
      <c r="D8" s="60"/>
      <c r="E8" s="61"/>
      <c r="F8" s="62"/>
      <c r="G8" s="58"/>
      <c r="H8" s="59"/>
      <c r="I8" s="60"/>
      <c r="J8" s="61"/>
      <c r="K8" s="62"/>
      <c r="L8" s="57"/>
      <c r="M8" s="59"/>
      <c r="N8" s="60"/>
      <c r="O8" s="61"/>
      <c r="P8" s="62"/>
      <c r="Q8" s="57"/>
      <c r="R8" s="59"/>
      <c r="S8" s="60"/>
      <c r="T8" s="61"/>
      <c r="U8" s="62"/>
      <c r="V8" s="57"/>
      <c r="W8" s="59"/>
      <c r="X8" s="60"/>
      <c r="Y8" s="61"/>
      <c r="Z8" s="62"/>
      <c r="AA8" s="37"/>
    </row>
    <row r="9" ht="15.75" customHeight="1">
      <c r="A9" s="37"/>
      <c r="B9" s="58"/>
      <c r="C9" s="59"/>
      <c r="D9" s="60"/>
      <c r="E9" s="61"/>
      <c r="F9" s="62"/>
      <c r="G9" s="58"/>
      <c r="H9" s="59"/>
      <c r="I9" s="60"/>
      <c r="J9" s="61"/>
      <c r="K9" s="62"/>
      <c r="L9" s="57"/>
      <c r="M9" s="59"/>
      <c r="N9" s="60"/>
      <c r="O9" s="61"/>
      <c r="P9" s="62"/>
      <c r="Q9" s="57"/>
      <c r="R9" s="59"/>
      <c r="S9" s="60"/>
      <c r="T9" s="61"/>
      <c r="U9" s="62"/>
      <c r="V9" s="57"/>
      <c r="W9" s="59"/>
      <c r="X9" s="60"/>
      <c r="Y9" s="61"/>
      <c r="Z9" s="62"/>
      <c r="AA9" s="37"/>
    </row>
    <row r="10" ht="15.75" customHeight="1">
      <c r="A10" s="37"/>
      <c r="B10" s="58"/>
      <c r="C10" s="69"/>
      <c r="D10" s="73"/>
      <c r="E10" s="61"/>
      <c r="F10" s="62"/>
      <c r="G10" s="58"/>
      <c r="H10" s="69"/>
      <c r="I10" s="73"/>
      <c r="J10" s="61"/>
      <c r="K10" s="62"/>
      <c r="L10" s="57"/>
      <c r="M10" s="68"/>
      <c r="N10" s="70"/>
      <c r="O10" s="71"/>
      <c r="P10" s="62"/>
      <c r="Q10" s="57"/>
      <c r="R10" s="68"/>
      <c r="S10" s="70"/>
      <c r="T10" s="71"/>
      <c r="U10" s="62"/>
      <c r="V10" s="57"/>
      <c r="W10" s="68"/>
      <c r="X10" s="70"/>
      <c r="Y10" s="71"/>
      <c r="Z10" s="62"/>
      <c r="AA10" s="37"/>
    </row>
    <row r="11" ht="15.75" customHeight="1">
      <c r="A11" s="37"/>
      <c r="B11" s="58"/>
      <c r="C11" s="74"/>
      <c r="D11" s="70"/>
      <c r="E11" s="71"/>
      <c r="F11" s="75"/>
      <c r="G11" s="58"/>
      <c r="H11" s="74"/>
      <c r="I11" s="70"/>
      <c r="J11" s="71"/>
      <c r="K11" s="75"/>
      <c r="L11" s="57"/>
      <c r="M11" s="74"/>
      <c r="N11" s="70"/>
      <c r="O11" s="71"/>
      <c r="P11" s="75"/>
      <c r="Q11" s="57"/>
      <c r="R11" s="74"/>
      <c r="S11" s="70"/>
      <c r="T11" s="71"/>
      <c r="U11" s="75"/>
      <c r="V11" s="57"/>
      <c r="W11" s="74"/>
      <c r="X11" s="70"/>
      <c r="Y11" s="71"/>
      <c r="Z11" s="75"/>
      <c r="AA11" s="37"/>
    </row>
    <row r="12" ht="15.75" customHeight="1">
      <c r="A12" s="37"/>
      <c r="B12" s="58"/>
      <c r="C12" s="78"/>
      <c r="D12" s="79"/>
      <c r="E12" s="80"/>
      <c r="F12" s="75"/>
      <c r="G12" s="58"/>
      <c r="H12" s="78"/>
      <c r="I12" s="79"/>
      <c r="J12" s="80"/>
      <c r="K12" s="75"/>
      <c r="L12" s="57"/>
      <c r="M12" s="78"/>
      <c r="N12" s="79"/>
      <c r="O12" s="80"/>
      <c r="P12" s="75"/>
      <c r="Q12" s="57"/>
      <c r="R12" s="78"/>
      <c r="S12" s="79"/>
      <c r="T12" s="80"/>
      <c r="U12" s="75"/>
      <c r="V12" s="57"/>
      <c r="W12" s="78"/>
      <c r="X12" s="79"/>
      <c r="Y12" s="80"/>
      <c r="Z12" s="75"/>
      <c r="AA12" s="37"/>
    </row>
    <row r="13" ht="15.75" customHeight="1">
      <c r="A13" s="37"/>
      <c r="B13" s="58"/>
      <c r="C13" s="78"/>
      <c r="D13" s="79"/>
      <c r="E13" s="81"/>
      <c r="F13" s="75"/>
      <c r="G13" s="58"/>
      <c r="H13" s="78"/>
      <c r="I13" s="79"/>
      <c r="J13" s="81"/>
      <c r="K13" s="75"/>
      <c r="L13" s="57"/>
      <c r="M13" s="78"/>
      <c r="N13" s="79"/>
      <c r="O13" s="81"/>
      <c r="P13" s="75"/>
      <c r="Q13" s="57"/>
      <c r="R13" s="78"/>
      <c r="S13" s="79"/>
      <c r="T13" s="81"/>
      <c r="U13" s="75"/>
      <c r="V13" s="57"/>
      <c r="W13" s="78"/>
      <c r="X13" s="79"/>
      <c r="Y13" s="81"/>
      <c r="Z13" s="75"/>
      <c r="AA13" s="37"/>
    </row>
    <row r="14" ht="15.75" customHeight="1">
      <c r="A14" s="37"/>
      <c r="B14" s="58"/>
      <c r="C14" s="78"/>
      <c r="D14" s="79"/>
      <c r="E14" s="81"/>
      <c r="F14" s="75"/>
      <c r="G14" s="58"/>
      <c r="H14" s="78"/>
      <c r="I14" s="79"/>
      <c r="J14" s="81"/>
      <c r="K14" s="75"/>
      <c r="L14" s="57"/>
      <c r="M14" s="78"/>
      <c r="N14" s="79"/>
      <c r="O14" s="81"/>
      <c r="P14" s="75"/>
      <c r="Q14" s="57"/>
      <c r="R14" s="78"/>
      <c r="S14" s="79"/>
      <c r="T14" s="81"/>
      <c r="U14" s="75"/>
      <c r="V14" s="57"/>
      <c r="W14" s="78"/>
      <c r="X14" s="79"/>
      <c r="Y14" s="81"/>
      <c r="Z14" s="75"/>
      <c r="AA14" s="37"/>
    </row>
    <row r="15" ht="15.75" customHeight="1">
      <c r="A15" s="37"/>
      <c r="B15" s="58"/>
      <c r="C15" s="78"/>
      <c r="D15" s="79"/>
      <c r="E15" s="81"/>
      <c r="F15" s="75"/>
      <c r="G15" s="58"/>
      <c r="H15" s="78"/>
      <c r="I15" s="79"/>
      <c r="J15" s="81"/>
      <c r="K15" s="75"/>
      <c r="L15" s="57"/>
      <c r="M15" s="78"/>
      <c r="N15" s="79"/>
      <c r="O15" s="81"/>
      <c r="P15" s="75"/>
      <c r="Q15" s="57"/>
      <c r="R15" s="78"/>
      <c r="S15" s="79"/>
      <c r="T15" s="81"/>
      <c r="U15" s="75"/>
      <c r="V15" s="57"/>
      <c r="W15" s="78"/>
      <c r="X15" s="79"/>
      <c r="Y15" s="81"/>
      <c r="Z15" s="75"/>
      <c r="AA15" s="37"/>
    </row>
    <row r="16" ht="15.75" customHeight="1">
      <c r="A16" s="37"/>
      <c r="B16" s="58"/>
      <c r="C16" s="74"/>
      <c r="D16" s="79"/>
      <c r="E16" s="71"/>
      <c r="F16" s="75"/>
      <c r="G16" s="58"/>
      <c r="H16" s="74"/>
      <c r="I16" s="79"/>
      <c r="J16" s="71"/>
      <c r="K16" s="75"/>
      <c r="L16" s="57"/>
      <c r="M16" s="74"/>
      <c r="N16" s="79"/>
      <c r="O16" s="71"/>
      <c r="P16" s="75"/>
      <c r="Q16" s="57"/>
      <c r="R16" s="74"/>
      <c r="S16" s="79"/>
      <c r="T16" s="71"/>
      <c r="U16" s="75"/>
      <c r="V16" s="57"/>
      <c r="W16" s="74"/>
      <c r="X16" s="79"/>
      <c r="Y16" s="71"/>
      <c r="Z16" s="75"/>
      <c r="AA16" s="37"/>
    </row>
    <row r="17" ht="15.75" customHeight="1">
      <c r="A17" s="37"/>
      <c r="B17" s="58"/>
      <c r="C17" s="74"/>
      <c r="D17" s="79"/>
      <c r="E17" s="71"/>
      <c r="F17" s="75"/>
      <c r="G17" s="58"/>
      <c r="H17" s="74"/>
      <c r="I17" s="79"/>
      <c r="J17" s="71"/>
      <c r="K17" s="75"/>
      <c r="L17" s="57"/>
      <c r="M17" s="74"/>
      <c r="N17" s="79"/>
      <c r="O17" s="71"/>
      <c r="P17" s="75"/>
      <c r="Q17" s="57"/>
      <c r="R17" s="74"/>
      <c r="S17" s="79"/>
      <c r="T17" s="71"/>
      <c r="U17" s="75"/>
      <c r="V17" s="57"/>
      <c r="W17" s="74"/>
      <c r="X17" s="79"/>
      <c r="Y17" s="71"/>
      <c r="Z17" s="75"/>
      <c r="AA17" s="37"/>
    </row>
    <row r="18" ht="15.75" customHeight="1">
      <c r="A18" s="37"/>
      <c r="B18" s="58"/>
      <c r="C18" s="74"/>
      <c r="D18" s="70"/>
      <c r="E18" s="71"/>
      <c r="F18" s="62"/>
      <c r="G18" s="58"/>
      <c r="H18" s="74"/>
      <c r="I18" s="70"/>
      <c r="J18" s="71"/>
      <c r="K18" s="62"/>
      <c r="L18" s="57"/>
      <c r="M18" s="74"/>
      <c r="N18" s="70"/>
      <c r="O18" s="71"/>
      <c r="P18" s="62"/>
      <c r="Q18" s="57"/>
      <c r="R18" s="74"/>
      <c r="S18" s="70"/>
      <c r="T18" s="71"/>
      <c r="U18" s="62"/>
      <c r="V18" s="57"/>
      <c r="W18" s="74"/>
      <c r="X18" s="70"/>
      <c r="Y18" s="71"/>
      <c r="Z18" s="62"/>
      <c r="AA18" s="37"/>
    </row>
    <row r="19" ht="15.75" customHeight="1">
      <c r="A19" s="37"/>
      <c r="B19" s="58"/>
      <c r="C19" s="74"/>
      <c r="D19" s="70"/>
      <c r="E19" s="71"/>
      <c r="F19" s="75"/>
      <c r="G19" s="58"/>
      <c r="H19" s="74"/>
      <c r="I19" s="70"/>
      <c r="J19" s="71"/>
      <c r="K19" s="75"/>
      <c r="L19" s="57"/>
      <c r="M19" s="74"/>
      <c r="N19" s="70"/>
      <c r="O19" s="71"/>
      <c r="P19" s="75"/>
      <c r="Q19" s="57"/>
      <c r="R19" s="74"/>
      <c r="S19" s="70"/>
      <c r="T19" s="71"/>
      <c r="U19" s="75"/>
      <c r="V19" s="57"/>
      <c r="W19" s="74"/>
      <c r="X19" s="70"/>
      <c r="Y19" s="71"/>
      <c r="Z19" s="75"/>
      <c r="AA19" s="37"/>
    </row>
    <row r="20" ht="15.75" customHeight="1">
      <c r="A20" s="37"/>
      <c r="B20" s="58"/>
      <c r="C20" s="78"/>
      <c r="D20" s="79"/>
      <c r="E20" s="80"/>
      <c r="F20" s="75"/>
      <c r="G20" s="58"/>
      <c r="H20" s="78"/>
      <c r="I20" s="79"/>
      <c r="J20" s="80"/>
      <c r="K20" s="75"/>
      <c r="L20" s="57"/>
      <c r="M20" s="78"/>
      <c r="N20" s="79"/>
      <c r="O20" s="80"/>
      <c r="P20" s="75"/>
      <c r="Q20" s="57"/>
      <c r="R20" s="78"/>
      <c r="S20" s="79"/>
      <c r="T20" s="80"/>
      <c r="U20" s="75"/>
      <c r="V20" s="57"/>
      <c r="W20" s="78"/>
      <c r="X20" s="79"/>
      <c r="Y20" s="80"/>
      <c r="Z20" s="75"/>
      <c r="AA20" s="37"/>
    </row>
    <row r="21" ht="15.75" customHeight="1">
      <c r="A21" s="82"/>
      <c r="B21" s="88"/>
      <c r="C21" s="89"/>
      <c r="D21" s="90"/>
      <c r="E21" s="92"/>
      <c r="F21" s="93"/>
      <c r="G21" s="88"/>
      <c r="H21" s="89"/>
      <c r="I21" s="90"/>
      <c r="J21" s="92"/>
      <c r="K21" s="93"/>
      <c r="L21" s="91"/>
      <c r="M21" s="89"/>
      <c r="N21" s="90"/>
      <c r="O21" s="92"/>
      <c r="P21" s="93"/>
      <c r="Q21" s="91"/>
      <c r="R21" s="89"/>
      <c r="S21" s="90"/>
      <c r="T21" s="92"/>
      <c r="U21" s="93"/>
      <c r="V21" s="91"/>
      <c r="W21" s="89"/>
      <c r="X21" s="90"/>
      <c r="Y21" s="92"/>
      <c r="Z21" s="93"/>
      <c r="AA21" s="82"/>
    </row>
    <row r="22" ht="15.75" customHeight="1">
      <c r="A22" s="94">
        <v>8.0</v>
      </c>
      <c r="B22" s="23">
        <v>9.0</v>
      </c>
      <c r="C22" s="21"/>
      <c r="D22" s="21"/>
      <c r="E22" s="21"/>
      <c r="F22" s="22"/>
      <c r="G22" s="23">
        <v>10.0</v>
      </c>
      <c r="H22" s="21"/>
      <c r="I22" s="21"/>
      <c r="J22" s="21"/>
      <c r="K22" s="22"/>
      <c r="L22" s="23">
        <v>11.0</v>
      </c>
      <c r="M22" s="21"/>
      <c r="N22" s="21"/>
      <c r="O22" s="21"/>
      <c r="P22" s="22"/>
      <c r="Q22" s="23">
        <v>12.0</v>
      </c>
      <c r="R22" s="21"/>
      <c r="S22" s="21"/>
      <c r="T22" s="21"/>
      <c r="U22" s="22"/>
      <c r="V22" s="23">
        <v>13.0</v>
      </c>
      <c r="W22" s="21"/>
      <c r="X22" s="21"/>
      <c r="Y22" s="21"/>
      <c r="Z22" s="22"/>
      <c r="AA22" s="24">
        <v>14.0</v>
      </c>
    </row>
    <row r="23" ht="15.75" customHeight="1">
      <c r="A23" s="25"/>
      <c r="B23" s="31" t="s">
        <v>8</v>
      </c>
      <c r="C23" s="32" t="s">
        <v>9</v>
      </c>
      <c r="D23" s="33" t="s">
        <v>10</v>
      </c>
      <c r="E23" s="33" t="s">
        <v>11</v>
      </c>
      <c r="F23" s="33" t="s">
        <v>12</v>
      </c>
      <c r="G23" s="30" t="s">
        <v>8</v>
      </c>
      <c r="H23" s="32" t="s">
        <v>9</v>
      </c>
      <c r="I23" s="33" t="s">
        <v>10</v>
      </c>
      <c r="J23" s="33" t="s">
        <v>11</v>
      </c>
      <c r="K23" s="33" t="s">
        <v>12</v>
      </c>
      <c r="L23" s="31" t="s">
        <v>8</v>
      </c>
      <c r="M23" s="32" t="s">
        <v>9</v>
      </c>
      <c r="N23" s="33" t="s">
        <v>10</v>
      </c>
      <c r="O23" s="33" t="s">
        <v>11</v>
      </c>
      <c r="P23" s="33" t="s">
        <v>12</v>
      </c>
      <c r="Q23" s="31" t="s">
        <v>8</v>
      </c>
      <c r="R23" s="32" t="s">
        <v>9</v>
      </c>
      <c r="S23" s="33" t="s">
        <v>10</v>
      </c>
      <c r="T23" s="33" t="s">
        <v>11</v>
      </c>
      <c r="U23" s="33" t="s">
        <v>12</v>
      </c>
      <c r="V23" s="31" t="s">
        <v>8</v>
      </c>
      <c r="W23" s="32" t="s">
        <v>9</v>
      </c>
      <c r="X23" s="33" t="s">
        <v>10</v>
      </c>
      <c r="Y23" s="33" t="s">
        <v>11</v>
      </c>
      <c r="Z23" s="34" t="s">
        <v>12</v>
      </c>
      <c r="AA23" s="36"/>
    </row>
    <row r="24" ht="15.75" customHeight="1">
      <c r="A24" s="37"/>
      <c r="B24" s="54" t="str">
        <f>IFERROR(__xludf.DUMMYFUNCTION("QUERY(BDIMPORTADO!A2:L1000,""select L, B, D, H, G WHERE K= date'2019-09-09' "",-1)"),"#N/A")</f>
        <v>#N/A</v>
      </c>
      <c r="C24" s="45"/>
      <c r="D24" s="47"/>
      <c r="E24" s="48"/>
      <c r="F24" s="49"/>
      <c r="G24" s="43" t="str">
        <f>IFERROR(__xludf.DUMMYFUNCTION("QUERY(BDIMPORTADO!A2:L1000,""select L, B, D, H, G WHERE K= date'2019-09-10' "",-1)"),"#N/A")</f>
        <v>#N/A</v>
      </c>
      <c r="H24" s="45"/>
      <c r="I24" s="47"/>
      <c r="J24" s="48"/>
      <c r="K24" s="49"/>
      <c r="L24" s="46" t="str">
        <f>IFERROR(__xludf.DUMMYFUNCTION("QUERY(BDIMPORTADO!A2:L1000,""select L, B, D, H, G WHERE K= date'2019-09-11' "",-1)"),"#N/A")</f>
        <v>#N/A</v>
      </c>
      <c r="M24" s="45"/>
      <c r="N24" s="47"/>
      <c r="O24" s="48"/>
      <c r="P24" s="49"/>
      <c r="Q24" s="54" t="str">
        <f>IFERROR(__xludf.DUMMYFUNCTION("QUERY(BDIMPORTADO!A2:L1000,""select L, B, D, H, G WHERE K= date'2019-09-12' "",-1)"),"#N/A")</f>
        <v>#N/A</v>
      </c>
      <c r="R24" s="45"/>
      <c r="S24" s="47"/>
      <c r="T24" s="48"/>
      <c r="U24" s="49"/>
      <c r="V24" s="54" t="str">
        <f>IFERROR(__xludf.DUMMYFUNCTION("QUERY(BDIMPORTADO!A2:L1000,""select L, B, D, H, G WHERE K= date'2019-09-13' "",-1)"),"#N/A")</f>
        <v>#N/A</v>
      </c>
      <c r="W24" s="45"/>
      <c r="X24" s="47"/>
      <c r="Y24" s="48"/>
      <c r="Z24" s="49"/>
      <c r="AA24" s="50"/>
    </row>
    <row r="25" ht="15.75" customHeight="1">
      <c r="A25" s="37"/>
      <c r="B25" s="57"/>
      <c r="C25" s="59"/>
      <c r="D25" s="60"/>
      <c r="E25" s="61"/>
      <c r="F25" s="62"/>
      <c r="G25" s="58"/>
      <c r="H25" s="59"/>
      <c r="I25" s="60"/>
      <c r="J25" s="61"/>
      <c r="K25" s="62"/>
      <c r="L25" s="57"/>
      <c r="M25" s="59"/>
      <c r="N25" s="60"/>
      <c r="O25" s="61"/>
      <c r="P25" s="62"/>
      <c r="Q25" s="57"/>
      <c r="R25" s="59"/>
      <c r="S25" s="60"/>
      <c r="T25" s="61"/>
      <c r="U25" s="62"/>
      <c r="V25" s="57"/>
      <c r="W25" s="59"/>
      <c r="X25" s="60"/>
      <c r="Y25" s="61"/>
      <c r="Z25" s="62"/>
      <c r="AA25" s="37"/>
    </row>
    <row r="26" ht="15.75" customHeight="1">
      <c r="A26" s="37"/>
      <c r="B26" s="57"/>
      <c r="C26" s="59"/>
      <c r="D26" s="60"/>
      <c r="E26" s="61"/>
      <c r="F26" s="62"/>
      <c r="G26" s="58"/>
      <c r="H26" s="59"/>
      <c r="I26" s="60"/>
      <c r="J26" s="61"/>
      <c r="K26" s="62"/>
      <c r="L26" s="57"/>
      <c r="M26" s="59"/>
      <c r="N26" s="60"/>
      <c r="O26" s="61"/>
      <c r="P26" s="62"/>
      <c r="Q26" s="57"/>
      <c r="R26" s="59"/>
      <c r="S26" s="60"/>
      <c r="T26" s="61"/>
      <c r="U26" s="62"/>
      <c r="V26" s="57"/>
      <c r="W26" s="59"/>
      <c r="X26" s="60"/>
      <c r="Y26" s="61"/>
      <c r="Z26" s="62"/>
      <c r="AA26" s="37"/>
    </row>
    <row r="27" ht="15.75" customHeight="1">
      <c r="A27" s="37"/>
      <c r="B27" s="57"/>
      <c r="C27" s="59"/>
      <c r="D27" s="60"/>
      <c r="E27" s="61"/>
      <c r="F27" s="62"/>
      <c r="G27" s="58"/>
      <c r="H27" s="59"/>
      <c r="I27" s="60"/>
      <c r="J27" s="61"/>
      <c r="K27" s="62"/>
      <c r="L27" s="57"/>
      <c r="M27" s="59"/>
      <c r="N27" s="60"/>
      <c r="O27" s="61"/>
      <c r="P27" s="62"/>
      <c r="Q27" s="57"/>
      <c r="R27" s="59"/>
      <c r="S27" s="60"/>
      <c r="T27" s="61"/>
      <c r="U27" s="62"/>
      <c r="V27" s="57"/>
      <c r="W27" s="59"/>
      <c r="X27" s="60"/>
      <c r="Y27" s="61"/>
      <c r="Z27" s="62"/>
      <c r="AA27" s="37"/>
    </row>
    <row r="28" ht="15.75" customHeight="1">
      <c r="A28" s="37"/>
      <c r="B28" s="57"/>
      <c r="C28" s="59"/>
      <c r="D28" s="60"/>
      <c r="E28" s="61"/>
      <c r="F28" s="62"/>
      <c r="G28" s="58"/>
      <c r="H28" s="59"/>
      <c r="I28" s="60"/>
      <c r="J28" s="61"/>
      <c r="K28" s="62"/>
      <c r="L28" s="57"/>
      <c r="M28" s="59"/>
      <c r="N28" s="60"/>
      <c r="O28" s="61"/>
      <c r="P28" s="62"/>
      <c r="Q28" s="57"/>
      <c r="R28" s="59"/>
      <c r="S28" s="60"/>
      <c r="T28" s="61"/>
      <c r="U28" s="62"/>
      <c r="V28" s="57"/>
      <c r="W28" s="59"/>
      <c r="X28" s="60"/>
      <c r="Y28" s="61"/>
      <c r="Z28" s="62"/>
      <c r="AA28" s="37"/>
    </row>
    <row r="29" ht="15.75" customHeight="1">
      <c r="A29" s="37"/>
      <c r="B29" s="57"/>
      <c r="C29" s="59"/>
      <c r="D29" s="60"/>
      <c r="E29" s="61"/>
      <c r="F29" s="62"/>
      <c r="G29" s="58"/>
      <c r="H29" s="59"/>
      <c r="I29" s="60"/>
      <c r="J29" s="61"/>
      <c r="K29" s="62"/>
      <c r="L29" s="57"/>
      <c r="M29" s="59"/>
      <c r="N29" s="60"/>
      <c r="O29" s="61"/>
      <c r="P29" s="62"/>
      <c r="Q29" s="57"/>
      <c r="R29" s="59"/>
      <c r="S29" s="60"/>
      <c r="T29" s="61"/>
      <c r="U29" s="62"/>
      <c r="V29" s="57"/>
      <c r="W29" s="59"/>
      <c r="X29" s="60"/>
      <c r="Y29" s="61"/>
      <c r="Z29" s="62"/>
      <c r="AA29" s="37"/>
    </row>
    <row r="30" ht="15.75" customHeight="1">
      <c r="A30" s="37"/>
      <c r="B30" s="57"/>
      <c r="C30" s="68"/>
      <c r="D30" s="70"/>
      <c r="E30" s="71"/>
      <c r="F30" s="62"/>
      <c r="G30" s="58"/>
      <c r="H30" s="68"/>
      <c r="I30" s="70"/>
      <c r="J30" s="71"/>
      <c r="K30" s="62"/>
      <c r="L30" s="57"/>
      <c r="M30" s="68"/>
      <c r="N30" s="70"/>
      <c r="O30" s="71"/>
      <c r="P30" s="62"/>
      <c r="Q30" s="57"/>
      <c r="R30" s="68"/>
      <c r="S30" s="70"/>
      <c r="T30" s="71"/>
      <c r="U30" s="62"/>
      <c r="V30" s="57"/>
      <c r="W30" s="68"/>
      <c r="X30" s="70"/>
      <c r="Y30" s="71"/>
      <c r="Z30" s="62"/>
      <c r="AA30" s="37"/>
    </row>
    <row r="31" ht="15.75" customHeight="1">
      <c r="A31" s="37"/>
      <c r="B31" s="57"/>
      <c r="C31" s="74"/>
      <c r="D31" s="70"/>
      <c r="E31" s="71"/>
      <c r="F31" s="75"/>
      <c r="G31" s="58"/>
      <c r="H31" s="74"/>
      <c r="I31" s="70"/>
      <c r="J31" s="71"/>
      <c r="K31" s="75"/>
      <c r="L31" s="57"/>
      <c r="M31" s="74"/>
      <c r="N31" s="70"/>
      <c r="O31" s="71"/>
      <c r="P31" s="75"/>
      <c r="Q31" s="57"/>
      <c r="R31" s="74"/>
      <c r="S31" s="70"/>
      <c r="T31" s="71"/>
      <c r="U31" s="75"/>
      <c r="V31" s="57"/>
      <c r="W31" s="74"/>
      <c r="X31" s="70"/>
      <c r="Y31" s="71"/>
      <c r="Z31" s="75"/>
      <c r="AA31" s="37"/>
    </row>
    <row r="32" ht="15.75" customHeight="1">
      <c r="A32" s="37"/>
      <c r="B32" s="57"/>
      <c r="C32" s="78"/>
      <c r="D32" s="79"/>
      <c r="E32" s="80"/>
      <c r="F32" s="75"/>
      <c r="G32" s="58"/>
      <c r="H32" s="78"/>
      <c r="I32" s="79"/>
      <c r="J32" s="80"/>
      <c r="K32" s="75"/>
      <c r="L32" s="57"/>
      <c r="M32" s="78"/>
      <c r="N32" s="79"/>
      <c r="O32" s="80"/>
      <c r="P32" s="75"/>
      <c r="Q32" s="57"/>
      <c r="R32" s="78"/>
      <c r="S32" s="79"/>
      <c r="T32" s="80"/>
      <c r="U32" s="75"/>
      <c r="V32" s="57"/>
      <c r="W32" s="78"/>
      <c r="X32" s="79"/>
      <c r="Y32" s="80"/>
      <c r="Z32" s="75"/>
      <c r="AA32" s="37"/>
    </row>
    <row r="33" ht="15.75" customHeight="1">
      <c r="A33" s="37"/>
      <c r="B33" s="57"/>
      <c r="C33" s="74"/>
      <c r="D33" s="79"/>
      <c r="E33" s="71"/>
      <c r="F33" s="75"/>
      <c r="G33" s="58"/>
      <c r="H33" s="74"/>
      <c r="I33" s="79"/>
      <c r="J33" s="71"/>
      <c r="K33" s="75"/>
      <c r="L33" s="57"/>
      <c r="M33" s="74"/>
      <c r="N33" s="79"/>
      <c r="O33" s="71"/>
      <c r="P33" s="75"/>
      <c r="Q33" s="57"/>
      <c r="R33" s="74"/>
      <c r="S33" s="79"/>
      <c r="T33" s="71"/>
      <c r="U33" s="75"/>
      <c r="V33" s="57"/>
      <c r="W33" s="74"/>
      <c r="X33" s="79"/>
      <c r="Y33" s="71"/>
      <c r="Z33" s="75"/>
      <c r="AA33" s="37"/>
    </row>
    <row r="34" ht="15.75" customHeight="1">
      <c r="A34" s="37"/>
      <c r="B34" s="57"/>
      <c r="C34" s="74"/>
      <c r="D34" s="79"/>
      <c r="E34" s="71"/>
      <c r="F34" s="75"/>
      <c r="G34" s="58"/>
      <c r="H34" s="74"/>
      <c r="I34" s="79"/>
      <c r="J34" s="71"/>
      <c r="K34" s="75"/>
      <c r="L34" s="57"/>
      <c r="M34" s="74"/>
      <c r="N34" s="79"/>
      <c r="O34" s="71"/>
      <c r="P34" s="75"/>
      <c r="Q34" s="57"/>
      <c r="R34" s="74"/>
      <c r="S34" s="79"/>
      <c r="T34" s="71"/>
      <c r="U34" s="75"/>
      <c r="V34" s="57"/>
      <c r="W34" s="74"/>
      <c r="X34" s="79"/>
      <c r="Y34" s="71"/>
      <c r="Z34" s="75"/>
      <c r="AA34" s="37"/>
    </row>
    <row r="35" ht="15.75" customHeight="1">
      <c r="A35" s="37"/>
      <c r="B35" s="57"/>
      <c r="C35" s="74"/>
      <c r="D35" s="70"/>
      <c r="E35" s="71"/>
      <c r="F35" s="62"/>
      <c r="G35" s="58"/>
      <c r="H35" s="74"/>
      <c r="I35" s="70"/>
      <c r="J35" s="71"/>
      <c r="K35" s="62"/>
      <c r="L35" s="57"/>
      <c r="M35" s="74"/>
      <c r="N35" s="70"/>
      <c r="O35" s="71"/>
      <c r="P35" s="62"/>
      <c r="Q35" s="57"/>
      <c r="R35" s="74"/>
      <c r="S35" s="70"/>
      <c r="T35" s="71"/>
      <c r="U35" s="62"/>
      <c r="V35" s="57"/>
      <c r="W35" s="74"/>
      <c r="X35" s="70"/>
      <c r="Y35" s="71"/>
      <c r="Z35" s="62"/>
      <c r="AA35" s="37"/>
    </row>
    <row r="36" ht="15.75" customHeight="1">
      <c r="A36" s="37"/>
      <c r="B36" s="57"/>
      <c r="C36" s="74"/>
      <c r="D36" s="70"/>
      <c r="E36" s="71"/>
      <c r="F36" s="75"/>
      <c r="G36" s="58"/>
      <c r="H36" s="74"/>
      <c r="I36" s="70"/>
      <c r="J36" s="71"/>
      <c r="K36" s="75"/>
      <c r="L36" s="57"/>
      <c r="M36" s="74"/>
      <c r="N36" s="70"/>
      <c r="O36" s="71"/>
      <c r="P36" s="75"/>
      <c r="Q36" s="57"/>
      <c r="R36" s="74"/>
      <c r="S36" s="70"/>
      <c r="T36" s="71"/>
      <c r="U36" s="75"/>
      <c r="V36" s="57"/>
      <c r="W36" s="74"/>
      <c r="X36" s="70"/>
      <c r="Y36" s="71"/>
      <c r="Z36" s="75"/>
      <c r="AA36" s="37"/>
    </row>
    <row r="37" ht="15.75" customHeight="1">
      <c r="A37" s="37"/>
      <c r="B37" s="57"/>
      <c r="C37" s="78"/>
      <c r="D37" s="79"/>
      <c r="E37" s="80"/>
      <c r="F37" s="75"/>
      <c r="G37" s="58"/>
      <c r="H37" s="78"/>
      <c r="I37" s="79"/>
      <c r="J37" s="80"/>
      <c r="K37" s="75"/>
      <c r="L37" s="57"/>
      <c r="M37" s="78"/>
      <c r="N37" s="79"/>
      <c r="O37" s="80"/>
      <c r="P37" s="75"/>
      <c r="Q37" s="57"/>
      <c r="R37" s="78"/>
      <c r="S37" s="79"/>
      <c r="T37" s="80"/>
      <c r="U37" s="75"/>
      <c r="V37" s="57"/>
      <c r="W37" s="78"/>
      <c r="X37" s="79"/>
      <c r="Y37" s="80"/>
      <c r="Z37" s="75"/>
      <c r="AA37" s="37"/>
    </row>
    <row r="38" ht="15.75" customHeight="1">
      <c r="A38" s="82"/>
      <c r="B38" s="91"/>
      <c r="C38" s="89"/>
      <c r="D38" s="90"/>
      <c r="E38" s="92"/>
      <c r="F38" s="93"/>
      <c r="G38" s="88"/>
      <c r="H38" s="89"/>
      <c r="I38" s="90"/>
      <c r="J38" s="92"/>
      <c r="K38" s="93"/>
      <c r="L38" s="91"/>
      <c r="M38" s="89"/>
      <c r="N38" s="90"/>
      <c r="O38" s="92"/>
      <c r="P38" s="93"/>
      <c r="Q38" s="91"/>
      <c r="R38" s="89"/>
      <c r="S38" s="90"/>
      <c r="T38" s="92"/>
      <c r="U38" s="93"/>
      <c r="V38" s="91"/>
      <c r="W38" s="89"/>
      <c r="X38" s="90"/>
      <c r="Y38" s="92"/>
      <c r="Z38" s="93"/>
      <c r="AA38" s="82"/>
    </row>
    <row r="39" ht="15.75" customHeight="1">
      <c r="A39" s="97">
        <v>15.0</v>
      </c>
      <c r="B39" s="98">
        <v>16.0</v>
      </c>
      <c r="C39" s="21"/>
      <c r="D39" s="21"/>
      <c r="E39" s="21"/>
      <c r="F39" s="22"/>
      <c r="G39" s="23">
        <v>17.0</v>
      </c>
      <c r="H39" s="21"/>
      <c r="I39" s="21"/>
      <c r="J39" s="21"/>
      <c r="K39" s="22"/>
      <c r="L39" s="23">
        <v>18.0</v>
      </c>
      <c r="M39" s="21"/>
      <c r="N39" s="21"/>
      <c r="O39" s="21"/>
      <c r="P39" s="22"/>
      <c r="Q39" s="23">
        <v>19.0</v>
      </c>
      <c r="R39" s="21"/>
      <c r="S39" s="21"/>
      <c r="T39" s="21"/>
      <c r="U39" s="22"/>
      <c r="V39" s="23">
        <v>20.0</v>
      </c>
      <c r="W39" s="21"/>
      <c r="X39" s="21"/>
      <c r="Y39" s="21"/>
      <c r="Z39" s="22"/>
      <c r="AA39" s="24">
        <v>21.0</v>
      </c>
    </row>
    <row r="40" ht="15.75" customHeight="1">
      <c r="A40" s="99"/>
      <c r="B40" s="100" t="s">
        <v>8</v>
      </c>
      <c r="C40" s="101" t="s">
        <v>9</v>
      </c>
      <c r="D40" s="102" t="s">
        <v>10</v>
      </c>
      <c r="E40" s="102" t="s">
        <v>11</v>
      </c>
      <c r="F40" s="102" t="s">
        <v>12</v>
      </c>
      <c r="G40" s="30" t="s">
        <v>8</v>
      </c>
      <c r="H40" s="32" t="s">
        <v>9</v>
      </c>
      <c r="I40" s="33" t="s">
        <v>10</v>
      </c>
      <c r="J40" s="33" t="s">
        <v>11</v>
      </c>
      <c r="K40" s="33" t="s">
        <v>12</v>
      </c>
      <c r="L40" s="31" t="s">
        <v>8</v>
      </c>
      <c r="M40" s="32" t="s">
        <v>9</v>
      </c>
      <c r="N40" s="33" t="s">
        <v>10</v>
      </c>
      <c r="O40" s="33" t="s">
        <v>11</v>
      </c>
      <c r="P40" s="33" t="s">
        <v>12</v>
      </c>
      <c r="Q40" s="31" t="s">
        <v>8</v>
      </c>
      <c r="R40" s="32" t="s">
        <v>9</v>
      </c>
      <c r="S40" s="33" t="s">
        <v>10</v>
      </c>
      <c r="T40" s="33" t="s">
        <v>11</v>
      </c>
      <c r="U40" s="33" t="s">
        <v>12</v>
      </c>
      <c r="V40" s="31" t="s">
        <v>8</v>
      </c>
      <c r="W40" s="32" t="s">
        <v>9</v>
      </c>
      <c r="X40" s="33" t="s">
        <v>10</v>
      </c>
      <c r="Y40" s="33" t="s">
        <v>11</v>
      </c>
      <c r="Z40" s="34" t="s">
        <v>12</v>
      </c>
      <c r="AA40" s="36"/>
    </row>
    <row r="41" ht="15.75" customHeight="1">
      <c r="A41" s="37"/>
      <c r="B41" s="54" t="str">
        <f>IFERROR(__xludf.DUMMYFUNCTION("QUERY(BDIMPORTADO!A2:L1000,""select L, B, D, H, G WHERE K= date'2019-09-16' "",-1)"),"#N/A")</f>
        <v>#N/A</v>
      </c>
      <c r="C41" s="45"/>
      <c r="D41" s="47"/>
      <c r="E41" s="48"/>
      <c r="F41" s="49"/>
      <c r="G41" s="43" t="str">
        <f>IFERROR(__xludf.DUMMYFUNCTION("QUERY(BDIMPORTADO!A2:L1000,""select L, B, D, H, G WHERE K= date'2019-09-17' "",-1)"),"#N/A")</f>
        <v>#N/A</v>
      </c>
      <c r="H41" s="45"/>
      <c r="I41" s="47"/>
      <c r="J41" s="48"/>
      <c r="K41" s="49"/>
      <c r="L41" s="46" t="str">
        <f>IFERROR(__xludf.DUMMYFUNCTION("QUERY(BDIMPORTADO!A2:L1000,""select L, B, D, H, G WHERE K= date'2019-09-18' "",-1)"),"#N/A")</f>
        <v>#N/A</v>
      </c>
      <c r="M41" s="45"/>
      <c r="N41" s="47"/>
      <c r="O41" s="48"/>
      <c r="P41" s="49"/>
      <c r="Q41" s="46" t="str">
        <f>IFERROR(__xludf.DUMMYFUNCTION("QUERY(BDIMPORTADO!A2:L1000,""select L, B, D, H, G WHERE K= date'2019-09-19' "",-1)"),"#N/A")</f>
        <v>#N/A</v>
      </c>
      <c r="R41" s="45"/>
      <c r="S41" s="47"/>
      <c r="T41" s="48"/>
      <c r="U41" s="49"/>
      <c r="V41" s="54" t="str">
        <f>IFERROR(__xludf.DUMMYFUNCTION("QUERY(BDIMPORTADO!A2:L1000,""select L, B, D, H, G WHERE K= date'2019-09-20' "",-1)"),"#N/A")</f>
        <v>#N/A</v>
      </c>
      <c r="W41" s="45"/>
      <c r="X41" s="47"/>
      <c r="Y41" s="48"/>
      <c r="Z41" s="49"/>
      <c r="AA41" s="50"/>
    </row>
    <row r="42" ht="15.75" customHeight="1">
      <c r="A42" s="37"/>
      <c r="B42" s="103"/>
      <c r="C42" s="96"/>
      <c r="D42" s="47"/>
      <c r="E42" s="48"/>
      <c r="F42" s="49"/>
      <c r="G42" s="104"/>
      <c r="H42" s="96"/>
      <c r="I42" s="47"/>
      <c r="J42" s="48"/>
      <c r="K42" s="49"/>
      <c r="L42" s="103"/>
      <c r="M42" s="96"/>
      <c r="N42" s="47"/>
      <c r="O42" s="48"/>
      <c r="P42" s="49"/>
      <c r="Q42" s="103"/>
      <c r="R42" s="96"/>
      <c r="S42" s="47"/>
      <c r="T42" s="48"/>
      <c r="U42" s="49"/>
      <c r="V42" s="103"/>
      <c r="W42" s="96"/>
      <c r="X42" s="47"/>
      <c r="Y42" s="48"/>
      <c r="Z42" s="49"/>
      <c r="AA42" s="37"/>
    </row>
    <row r="43" ht="15.75" customHeight="1">
      <c r="A43" s="37"/>
      <c r="B43" s="103"/>
      <c r="C43" s="96"/>
      <c r="D43" s="47"/>
      <c r="E43" s="48"/>
      <c r="F43" s="49"/>
      <c r="G43" s="104"/>
      <c r="H43" s="96"/>
      <c r="I43" s="47"/>
      <c r="J43" s="48"/>
      <c r="K43" s="49"/>
      <c r="L43" s="103"/>
      <c r="M43" s="96"/>
      <c r="N43" s="47"/>
      <c r="O43" s="48"/>
      <c r="P43" s="49"/>
      <c r="Q43" s="103"/>
      <c r="R43" s="96"/>
      <c r="S43" s="47"/>
      <c r="T43" s="48"/>
      <c r="U43" s="49"/>
      <c r="V43" s="103"/>
      <c r="W43" s="96"/>
      <c r="X43" s="47"/>
      <c r="Y43" s="48"/>
      <c r="Z43" s="49"/>
      <c r="AA43" s="37"/>
    </row>
    <row r="44" ht="15.75" customHeight="1">
      <c r="A44" s="37"/>
      <c r="B44" s="103"/>
      <c r="C44" s="96"/>
      <c r="D44" s="47"/>
      <c r="E44" s="48"/>
      <c r="F44" s="49"/>
      <c r="G44" s="104"/>
      <c r="H44" s="96"/>
      <c r="I44" s="47"/>
      <c r="J44" s="48"/>
      <c r="K44" s="49"/>
      <c r="L44" s="103"/>
      <c r="M44" s="96"/>
      <c r="N44" s="47"/>
      <c r="O44" s="48"/>
      <c r="P44" s="49"/>
      <c r="Q44" s="103"/>
      <c r="R44" s="96"/>
      <c r="S44" s="47"/>
      <c r="T44" s="48"/>
      <c r="U44" s="49"/>
      <c r="V44" s="103"/>
      <c r="W44" s="96"/>
      <c r="X44" s="47"/>
      <c r="Y44" s="48"/>
      <c r="Z44" s="49"/>
      <c r="AA44" s="37"/>
    </row>
    <row r="45" ht="15.75" customHeight="1">
      <c r="A45" s="37"/>
      <c r="B45" s="57"/>
      <c r="C45" s="59"/>
      <c r="D45" s="60"/>
      <c r="E45" s="61"/>
      <c r="F45" s="62"/>
      <c r="G45" s="58"/>
      <c r="H45" s="59"/>
      <c r="I45" s="60"/>
      <c r="J45" s="61"/>
      <c r="K45" s="62"/>
      <c r="L45" s="57"/>
      <c r="M45" s="59"/>
      <c r="N45" s="60"/>
      <c r="O45" s="61"/>
      <c r="P45" s="62"/>
      <c r="Q45" s="57"/>
      <c r="R45" s="59"/>
      <c r="S45" s="60"/>
      <c r="T45" s="61"/>
      <c r="U45" s="62"/>
      <c r="V45" s="57"/>
      <c r="W45" s="59"/>
      <c r="X45" s="60"/>
      <c r="Y45" s="61"/>
      <c r="Z45" s="62"/>
      <c r="AA45" s="37"/>
    </row>
    <row r="46" ht="15.75" customHeight="1">
      <c r="A46" s="37"/>
      <c r="B46" s="57"/>
      <c r="C46" s="59"/>
      <c r="D46" s="60"/>
      <c r="E46" s="61"/>
      <c r="F46" s="62"/>
      <c r="G46" s="58"/>
      <c r="H46" s="59"/>
      <c r="I46" s="60"/>
      <c r="J46" s="61"/>
      <c r="K46" s="62"/>
      <c r="L46" s="57"/>
      <c r="M46" s="59"/>
      <c r="N46" s="60"/>
      <c r="O46" s="61"/>
      <c r="P46" s="62"/>
      <c r="Q46" s="57"/>
      <c r="R46" s="59"/>
      <c r="S46" s="60"/>
      <c r="T46" s="61"/>
      <c r="U46" s="62"/>
      <c r="V46" s="57"/>
      <c r="W46" s="59"/>
      <c r="X46" s="60"/>
      <c r="Y46" s="61"/>
      <c r="Z46" s="62"/>
      <c r="AA46" s="37"/>
    </row>
    <row r="47" ht="15.75" customHeight="1">
      <c r="A47" s="37"/>
      <c r="B47" s="57"/>
      <c r="C47" s="68"/>
      <c r="D47" s="70"/>
      <c r="E47" s="71"/>
      <c r="F47" s="62"/>
      <c r="G47" s="58"/>
      <c r="H47" s="68"/>
      <c r="I47" s="70"/>
      <c r="J47" s="71"/>
      <c r="K47" s="62"/>
      <c r="L47" s="57"/>
      <c r="M47" s="68"/>
      <c r="N47" s="70"/>
      <c r="O47" s="71"/>
      <c r="P47" s="62"/>
      <c r="Q47" s="57"/>
      <c r="R47" s="68"/>
      <c r="S47" s="70"/>
      <c r="T47" s="71"/>
      <c r="U47" s="62"/>
      <c r="V47" s="57"/>
      <c r="W47" s="68"/>
      <c r="X47" s="70"/>
      <c r="Y47" s="71"/>
      <c r="Z47" s="62"/>
      <c r="AA47" s="37"/>
    </row>
    <row r="48" ht="15.75" customHeight="1">
      <c r="A48" s="37"/>
      <c r="B48" s="57"/>
      <c r="C48" s="74"/>
      <c r="D48" s="70"/>
      <c r="E48" s="71"/>
      <c r="F48" s="75"/>
      <c r="G48" s="58"/>
      <c r="H48" s="74"/>
      <c r="I48" s="70"/>
      <c r="J48" s="71"/>
      <c r="K48" s="75"/>
      <c r="L48" s="57"/>
      <c r="M48" s="74"/>
      <c r="N48" s="70"/>
      <c r="O48" s="71"/>
      <c r="P48" s="75"/>
      <c r="Q48" s="57"/>
      <c r="R48" s="74"/>
      <c r="S48" s="70"/>
      <c r="T48" s="71"/>
      <c r="U48" s="75"/>
      <c r="V48" s="57"/>
      <c r="W48" s="74"/>
      <c r="X48" s="70"/>
      <c r="Y48" s="71"/>
      <c r="Z48" s="75"/>
      <c r="AA48" s="37"/>
    </row>
    <row r="49" ht="15.75" customHeight="1">
      <c r="A49" s="37"/>
      <c r="B49" s="57"/>
      <c r="C49" s="78"/>
      <c r="D49" s="79"/>
      <c r="E49" s="80"/>
      <c r="F49" s="75"/>
      <c r="G49" s="58"/>
      <c r="H49" s="78"/>
      <c r="I49" s="79"/>
      <c r="J49" s="80"/>
      <c r="K49" s="75"/>
      <c r="L49" s="57"/>
      <c r="M49" s="78"/>
      <c r="N49" s="79"/>
      <c r="O49" s="80"/>
      <c r="P49" s="75"/>
      <c r="Q49" s="57"/>
      <c r="R49" s="78"/>
      <c r="S49" s="79"/>
      <c r="T49" s="80"/>
      <c r="U49" s="75"/>
      <c r="V49" s="57"/>
      <c r="W49" s="78"/>
      <c r="X49" s="79"/>
      <c r="Y49" s="80"/>
      <c r="Z49" s="75"/>
      <c r="AA49" s="37"/>
    </row>
    <row r="50" ht="15.75" customHeight="1">
      <c r="A50" s="37"/>
      <c r="B50" s="57"/>
      <c r="C50" s="74"/>
      <c r="D50" s="79"/>
      <c r="E50" s="71"/>
      <c r="F50" s="75"/>
      <c r="G50" s="58"/>
      <c r="H50" s="74"/>
      <c r="I50" s="79"/>
      <c r="J50" s="71"/>
      <c r="K50" s="75"/>
      <c r="L50" s="57"/>
      <c r="M50" s="74"/>
      <c r="N50" s="79"/>
      <c r="O50" s="71"/>
      <c r="P50" s="75"/>
      <c r="Q50" s="57"/>
      <c r="R50" s="74"/>
      <c r="S50" s="79"/>
      <c r="T50" s="71"/>
      <c r="U50" s="75"/>
      <c r="V50" s="57"/>
      <c r="W50" s="74"/>
      <c r="X50" s="79"/>
      <c r="Y50" s="71"/>
      <c r="Z50" s="75"/>
      <c r="AA50" s="37"/>
    </row>
    <row r="51" ht="15.75" customHeight="1">
      <c r="A51" s="37"/>
      <c r="B51" s="57"/>
      <c r="C51" s="74"/>
      <c r="D51" s="79"/>
      <c r="E51" s="71"/>
      <c r="F51" s="75"/>
      <c r="G51" s="58"/>
      <c r="H51" s="74"/>
      <c r="I51" s="79"/>
      <c r="J51" s="71"/>
      <c r="K51" s="75"/>
      <c r="L51" s="57"/>
      <c r="M51" s="74"/>
      <c r="N51" s="79"/>
      <c r="O51" s="71"/>
      <c r="P51" s="75"/>
      <c r="Q51" s="57"/>
      <c r="R51" s="74"/>
      <c r="S51" s="79"/>
      <c r="T51" s="71"/>
      <c r="U51" s="75"/>
      <c r="V51" s="57"/>
      <c r="W51" s="74"/>
      <c r="X51" s="79"/>
      <c r="Y51" s="71"/>
      <c r="Z51" s="75"/>
      <c r="AA51" s="37"/>
    </row>
    <row r="52" ht="15.75" customHeight="1">
      <c r="A52" s="37"/>
      <c r="B52" s="57"/>
      <c r="C52" s="74"/>
      <c r="D52" s="70"/>
      <c r="E52" s="71"/>
      <c r="F52" s="62"/>
      <c r="G52" s="58"/>
      <c r="H52" s="74"/>
      <c r="I52" s="70"/>
      <c r="J52" s="71"/>
      <c r="K52" s="62"/>
      <c r="L52" s="57"/>
      <c r="M52" s="74"/>
      <c r="N52" s="70"/>
      <c r="O52" s="71"/>
      <c r="P52" s="62"/>
      <c r="Q52" s="57"/>
      <c r="R52" s="74"/>
      <c r="S52" s="70"/>
      <c r="T52" s="71"/>
      <c r="U52" s="62"/>
      <c r="V52" s="57"/>
      <c r="W52" s="74"/>
      <c r="X52" s="70"/>
      <c r="Y52" s="71"/>
      <c r="Z52" s="62"/>
      <c r="AA52" s="37"/>
    </row>
    <row r="53" ht="15.75" customHeight="1">
      <c r="A53" s="37"/>
      <c r="B53" s="57"/>
      <c r="C53" s="74"/>
      <c r="D53" s="70"/>
      <c r="E53" s="71"/>
      <c r="F53" s="75"/>
      <c r="G53" s="58"/>
      <c r="H53" s="74"/>
      <c r="I53" s="70"/>
      <c r="J53" s="71"/>
      <c r="K53" s="75"/>
      <c r="L53" s="57"/>
      <c r="M53" s="74"/>
      <c r="N53" s="70"/>
      <c r="O53" s="71"/>
      <c r="P53" s="75"/>
      <c r="Q53" s="57"/>
      <c r="R53" s="74"/>
      <c r="S53" s="70"/>
      <c r="T53" s="71"/>
      <c r="U53" s="75"/>
      <c r="V53" s="57"/>
      <c r="W53" s="74"/>
      <c r="X53" s="70"/>
      <c r="Y53" s="71"/>
      <c r="Z53" s="75"/>
      <c r="AA53" s="37"/>
    </row>
    <row r="54" ht="15.75" customHeight="1">
      <c r="A54" s="37"/>
      <c r="B54" s="57"/>
      <c r="C54" s="78"/>
      <c r="D54" s="79"/>
      <c r="E54" s="80"/>
      <c r="F54" s="75"/>
      <c r="G54" s="58"/>
      <c r="H54" s="78"/>
      <c r="I54" s="79"/>
      <c r="J54" s="80"/>
      <c r="K54" s="75"/>
      <c r="L54" s="57"/>
      <c r="M54" s="78"/>
      <c r="N54" s="79"/>
      <c r="O54" s="80"/>
      <c r="P54" s="75"/>
      <c r="Q54" s="57"/>
      <c r="R54" s="78"/>
      <c r="S54" s="79"/>
      <c r="T54" s="80"/>
      <c r="U54" s="75"/>
      <c r="V54" s="57"/>
      <c r="W54" s="78"/>
      <c r="X54" s="79"/>
      <c r="Y54" s="80"/>
      <c r="Z54" s="75"/>
      <c r="AA54" s="37"/>
    </row>
    <row r="55" ht="15.75" customHeight="1">
      <c r="A55" s="82"/>
      <c r="B55" s="91"/>
      <c r="C55" s="89"/>
      <c r="D55" s="90"/>
      <c r="E55" s="92"/>
      <c r="F55" s="93"/>
      <c r="G55" s="88"/>
      <c r="H55" s="89"/>
      <c r="I55" s="90"/>
      <c r="J55" s="92"/>
      <c r="K55" s="93"/>
      <c r="L55" s="91"/>
      <c r="M55" s="89"/>
      <c r="N55" s="90"/>
      <c r="O55" s="92"/>
      <c r="P55" s="93"/>
      <c r="Q55" s="91"/>
      <c r="R55" s="89"/>
      <c r="S55" s="90"/>
      <c r="T55" s="92"/>
      <c r="U55" s="93"/>
      <c r="V55" s="91"/>
      <c r="W55" s="89"/>
      <c r="X55" s="90"/>
      <c r="Y55" s="92"/>
      <c r="Z55" s="93"/>
      <c r="AA55" s="82"/>
    </row>
    <row r="56" ht="15.75" customHeight="1">
      <c r="A56" s="97">
        <v>22.0</v>
      </c>
      <c r="B56" s="98">
        <v>23.0</v>
      </c>
      <c r="C56" s="21"/>
      <c r="D56" s="21"/>
      <c r="E56" s="21"/>
      <c r="F56" s="22"/>
      <c r="G56" s="23">
        <v>24.0</v>
      </c>
      <c r="H56" s="21"/>
      <c r="I56" s="21"/>
      <c r="J56" s="21"/>
      <c r="K56" s="22"/>
      <c r="L56" s="23">
        <v>25.0</v>
      </c>
      <c r="M56" s="21"/>
      <c r="N56" s="21"/>
      <c r="O56" s="21"/>
      <c r="P56" s="22"/>
      <c r="Q56" s="23">
        <v>26.0</v>
      </c>
      <c r="R56" s="21"/>
      <c r="S56" s="21"/>
      <c r="T56" s="21"/>
      <c r="U56" s="22"/>
      <c r="V56" s="23">
        <v>27.0</v>
      </c>
      <c r="W56" s="21"/>
      <c r="X56" s="21"/>
      <c r="Y56" s="21"/>
      <c r="Z56" s="22"/>
      <c r="AA56" s="24">
        <v>28.0</v>
      </c>
    </row>
    <row r="57" ht="15.75" customHeight="1">
      <c r="A57" s="99"/>
      <c r="B57" s="100" t="s">
        <v>8</v>
      </c>
      <c r="C57" s="101" t="s">
        <v>9</v>
      </c>
      <c r="D57" s="102" t="s">
        <v>10</v>
      </c>
      <c r="E57" s="102" t="s">
        <v>11</v>
      </c>
      <c r="F57" s="102" t="s">
        <v>12</v>
      </c>
      <c r="G57" s="30" t="s">
        <v>8</v>
      </c>
      <c r="H57" s="32" t="s">
        <v>9</v>
      </c>
      <c r="I57" s="33" t="s">
        <v>10</v>
      </c>
      <c r="J57" s="33" t="s">
        <v>11</v>
      </c>
      <c r="K57" s="33" t="s">
        <v>12</v>
      </c>
      <c r="L57" s="31" t="s">
        <v>8</v>
      </c>
      <c r="M57" s="32" t="s">
        <v>9</v>
      </c>
      <c r="N57" s="33" t="s">
        <v>10</v>
      </c>
      <c r="O57" s="33" t="s">
        <v>11</v>
      </c>
      <c r="P57" s="33" t="s">
        <v>12</v>
      </c>
      <c r="Q57" s="31" t="s">
        <v>8</v>
      </c>
      <c r="R57" s="32" t="s">
        <v>9</v>
      </c>
      <c r="S57" s="33" t="s">
        <v>10</v>
      </c>
      <c r="T57" s="33" t="s">
        <v>11</v>
      </c>
      <c r="U57" s="33" t="s">
        <v>12</v>
      </c>
      <c r="V57" s="31" t="s">
        <v>8</v>
      </c>
      <c r="W57" s="32" t="s">
        <v>9</v>
      </c>
      <c r="X57" s="33" t="s">
        <v>10</v>
      </c>
      <c r="Y57" s="33" t="s">
        <v>11</v>
      </c>
      <c r="Z57" s="33" t="s">
        <v>12</v>
      </c>
      <c r="AA57" s="36"/>
    </row>
    <row r="58" ht="15.75" customHeight="1">
      <c r="A58" s="37"/>
      <c r="B58" s="46" t="str">
        <f>IFERROR(__xludf.DUMMYFUNCTION("QUERY(BDIMPORTADO!A2:L1000,""select L, B, D, H, G WHERE K= date'2019-09-23' "",-1)"),"#N/A")</f>
        <v>#N/A</v>
      </c>
      <c r="C58" s="45"/>
      <c r="D58" s="47"/>
      <c r="E58" s="48"/>
      <c r="F58" s="49"/>
      <c r="G58" s="105" t="str">
        <f>IFERROR(__xludf.DUMMYFUNCTION("QUERY(BDIMPORTADO!A2:L1000,""select L, B, D, H, G WHERE K= date'2019-09-24' "",-1)"),"#N/A")</f>
        <v>#N/A</v>
      </c>
      <c r="H58" s="45"/>
      <c r="I58" s="47"/>
      <c r="J58" s="48"/>
      <c r="K58" s="49"/>
      <c r="L58" s="54" t="str">
        <f>IFERROR(__xludf.DUMMYFUNCTION("QUERY(BDIMPORTADO!A2:L1000,""select L, B, D, H, G WHERE K= date'2019-09-25' "",-1)"),"#N/A")</f>
        <v>#N/A</v>
      </c>
      <c r="M58" s="45"/>
      <c r="N58" s="47"/>
      <c r="O58" s="48"/>
      <c r="P58" s="125"/>
      <c r="Q58" s="126" t="str">
        <f>IFERROR(__xludf.DUMMYFUNCTION("QUERY(BDIMPORTADO!A2:L1000,""select L, B, D, H, G WHERE K= date'2019-09-26' "",-1)"),"#N/A")</f>
        <v>#N/A</v>
      </c>
      <c r="R58" s="45"/>
      <c r="S58" s="47"/>
      <c r="T58" s="48"/>
      <c r="U58" s="127"/>
      <c r="V58" s="126" t="str">
        <f>IFERROR(__xludf.DUMMYFUNCTION("QUERY(BDIMPORTADO!A2:L1000,""select L, B, D, H, G WHERE K= date'2019-09-27' "",-1)"),"#N/A")</f>
        <v>#N/A</v>
      </c>
      <c r="W58" s="45"/>
      <c r="X58" s="47"/>
      <c r="Y58" s="48"/>
      <c r="Z58" s="127"/>
      <c r="AA58" s="50"/>
    </row>
    <row r="59" ht="14.25" customHeight="1">
      <c r="A59" s="37"/>
      <c r="B59" s="103"/>
      <c r="C59" s="96"/>
      <c r="D59" s="47"/>
      <c r="E59" s="48"/>
      <c r="F59" s="49"/>
      <c r="G59" s="104"/>
      <c r="H59" s="96"/>
      <c r="I59" s="47"/>
      <c r="J59" s="48"/>
      <c r="K59" s="49"/>
      <c r="L59" s="103"/>
      <c r="M59" s="96"/>
      <c r="N59" s="47"/>
      <c r="O59" s="48"/>
      <c r="P59" s="125"/>
      <c r="Q59" s="128"/>
      <c r="R59" s="96"/>
      <c r="S59" s="47"/>
      <c r="T59" s="48"/>
      <c r="U59" s="127"/>
      <c r="V59" s="128"/>
      <c r="W59" s="96"/>
      <c r="X59" s="47"/>
      <c r="Y59" s="48"/>
      <c r="Z59" s="127"/>
      <c r="AA59" s="37"/>
    </row>
    <row r="60" ht="14.25" customHeight="1">
      <c r="A60" s="37"/>
      <c r="B60" s="103"/>
      <c r="C60" s="96"/>
      <c r="D60" s="47"/>
      <c r="E60" s="48"/>
      <c r="F60" s="49"/>
      <c r="G60" s="104"/>
      <c r="H60" s="96"/>
      <c r="I60" s="47"/>
      <c r="J60" s="48"/>
      <c r="K60" s="49"/>
      <c r="L60" s="103"/>
      <c r="M60" s="96"/>
      <c r="N60" s="47"/>
      <c r="O60" s="48"/>
      <c r="P60" s="125"/>
      <c r="Q60" s="128"/>
      <c r="R60" s="96"/>
      <c r="S60" s="47"/>
      <c r="T60" s="48"/>
      <c r="U60" s="127"/>
      <c r="V60" s="128"/>
      <c r="W60" s="96"/>
      <c r="X60" s="47"/>
      <c r="Y60" s="48"/>
      <c r="Z60" s="127"/>
      <c r="AA60" s="37"/>
    </row>
    <row r="61" ht="14.25" customHeight="1">
      <c r="A61" s="37"/>
      <c r="B61" s="103"/>
      <c r="C61" s="96"/>
      <c r="D61" s="47"/>
      <c r="E61" s="48"/>
      <c r="F61" s="49"/>
      <c r="G61" s="104"/>
      <c r="H61" s="96"/>
      <c r="I61" s="47"/>
      <c r="J61" s="48"/>
      <c r="K61" s="49"/>
      <c r="L61" s="103"/>
      <c r="M61" s="96"/>
      <c r="N61" s="47"/>
      <c r="O61" s="48"/>
      <c r="P61" s="125"/>
      <c r="Q61" s="128"/>
      <c r="R61" s="96"/>
      <c r="S61" s="47"/>
      <c r="T61" s="48"/>
      <c r="U61" s="127"/>
      <c r="V61" s="128"/>
      <c r="W61" s="96"/>
      <c r="X61" s="47"/>
      <c r="Y61" s="48"/>
      <c r="Z61" s="127"/>
      <c r="AA61" s="37"/>
    </row>
    <row r="62" ht="14.25" customHeight="1">
      <c r="A62" s="37"/>
      <c r="B62" s="57"/>
      <c r="C62" s="59"/>
      <c r="D62" s="60"/>
      <c r="E62" s="61"/>
      <c r="F62" s="62"/>
      <c r="G62" s="58"/>
      <c r="H62" s="59"/>
      <c r="I62" s="60"/>
      <c r="J62" s="61"/>
      <c r="K62" s="62"/>
      <c r="L62" s="57"/>
      <c r="M62" s="59"/>
      <c r="N62" s="60"/>
      <c r="O62" s="61"/>
      <c r="P62" s="129"/>
      <c r="Q62" s="130"/>
      <c r="R62" s="59"/>
      <c r="S62" s="60"/>
      <c r="T62" s="61"/>
      <c r="U62" s="131"/>
      <c r="V62" s="130"/>
      <c r="W62" s="59"/>
      <c r="X62" s="60"/>
      <c r="Y62" s="61"/>
      <c r="Z62" s="131"/>
      <c r="AA62" s="37"/>
    </row>
    <row r="63" ht="15.75" customHeight="1">
      <c r="A63" s="37"/>
      <c r="B63" s="57"/>
      <c r="C63" s="59"/>
      <c r="D63" s="60"/>
      <c r="E63" s="61"/>
      <c r="F63" s="62"/>
      <c r="G63" s="58"/>
      <c r="H63" s="59"/>
      <c r="I63" s="60"/>
      <c r="J63" s="61"/>
      <c r="K63" s="62"/>
      <c r="L63" s="57"/>
      <c r="M63" s="59"/>
      <c r="N63" s="60"/>
      <c r="O63" s="61"/>
      <c r="P63" s="129"/>
      <c r="Q63" s="130"/>
      <c r="R63" s="59"/>
      <c r="S63" s="60"/>
      <c r="T63" s="61"/>
      <c r="U63" s="131"/>
      <c r="V63" s="130"/>
      <c r="W63" s="59"/>
      <c r="X63" s="60"/>
      <c r="Y63" s="61"/>
      <c r="Z63" s="131"/>
      <c r="AA63" s="37"/>
    </row>
    <row r="64" ht="15.75" customHeight="1">
      <c r="A64" s="37"/>
      <c r="B64" s="57"/>
      <c r="C64" s="68"/>
      <c r="D64" s="70"/>
      <c r="E64" s="71"/>
      <c r="F64" s="62"/>
      <c r="G64" s="58"/>
      <c r="H64" s="68"/>
      <c r="I64" s="70"/>
      <c r="J64" s="71"/>
      <c r="K64" s="62"/>
      <c r="L64" s="57"/>
      <c r="M64" s="68"/>
      <c r="N64" s="70"/>
      <c r="O64" s="71"/>
      <c r="P64" s="129"/>
      <c r="Q64" s="130"/>
      <c r="R64" s="68"/>
      <c r="S64" s="70"/>
      <c r="T64" s="71"/>
      <c r="U64" s="131"/>
      <c r="V64" s="130"/>
      <c r="W64" s="68"/>
      <c r="X64" s="70"/>
      <c r="Y64" s="71"/>
      <c r="Z64" s="131"/>
      <c r="AA64" s="37"/>
    </row>
    <row r="65" ht="15.75" customHeight="1">
      <c r="A65" s="37"/>
      <c r="B65" s="57"/>
      <c r="C65" s="74"/>
      <c r="D65" s="70"/>
      <c r="E65" s="71"/>
      <c r="F65" s="75"/>
      <c r="G65" s="58"/>
      <c r="H65" s="74"/>
      <c r="I65" s="70"/>
      <c r="J65" s="71"/>
      <c r="K65" s="75"/>
      <c r="L65" s="57"/>
      <c r="M65" s="74"/>
      <c r="N65" s="70"/>
      <c r="O65" s="71"/>
      <c r="P65" s="132"/>
      <c r="Q65" s="130"/>
      <c r="R65" s="74"/>
      <c r="S65" s="70"/>
      <c r="T65" s="71"/>
      <c r="U65" s="133"/>
      <c r="V65" s="130"/>
      <c r="W65" s="74"/>
      <c r="X65" s="70"/>
      <c r="Y65" s="71"/>
      <c r="Z65" s="133"/>
      <c r="AA65" s="37"/>
    </row>
    <row r="66" ht="15.75" customHeight="1">
      <c r="A66" s="37"/>
      <c r="B66" s="57"/>
      <c r="C66" s="78"/>
      <c r="D66" s="79"/>
      <c r="E66" s="80"/>
      <c r="F66" s="75"/>
      <c r="G66" s="58"/>
      <c r="H66" s="78"/>
      <c r="I66" s="79"/>
      <c r="J66" s="80"/>
      <c r="K66" s="75"/>
      <c r="L66" s="57"/>
      <c r="M66" s="78"/>
      <c r="N66" s="79"/>
      <c r="O66" s="80"/>
      <c r="P66" s="132"/>
      <c r="Q66" s="130"/>
      <c r="R66" s="78"/>
      <c r="S66" s="79"/>
      <c r="T66" s="80"/>
      <c r="U66" s="133"/>
      <c r="V66" s="130"/>
      <c r="W66" s="78"/>
      <c r="X66" s="79"/>
      <c r="Y66" s="80"/>
      <c r="Z66" s="133"/>
      <c r="AA66" s="37"/>
    </row>
    <row r="67" ht="15.75" customHeight="1">
      <c r="A67" s="37"/>
      <c r="B67" s="57"/>
      <c r="C67" s="74"/>
      <c r="D67" s="79"/>
      <c r="E67" s="71"/>
      <c r="F67" s="75"/>
      <c r="G67" s="58"/>
      <c r="H67" s="74"/>
      <c r="I67" s="79"/>
      <c r="J67" s="71"/>
      <c r="K67" s="75"/>
      <c r="L67" s="57"/>
      <c r="M67" s="74"/>
      <c r="N67" s="79"/>
      <c r="O67" s="71"/>
      <c r="P67" s="132"/>
      <c r="Q67" s="130"/>
      <c r="R67" s="74"/>
      <c r="S67" s="79"/>
      <c r="T67" s="71"/>
      <c r="U67" s="133"/>
      <c r="V67" s="130"/>
      <c r="W67" s="74"/>
      <c r="X67" s="79"/>
      <c r="Y67" s="71"/>
      <c r="Z67" s="133"/>
      <c r="AA67" s="37"/>
    </row>
    <row r="68" ht="15.75" customHeight="1">
      <c r="A68" s="37"/>
      <c r="B68" s="57"/>
      <c r="C68" s="74"/>
      <c r="D68" s="79"/>
      <c r="E68" s="71"/>
      <c r="F68" s="75"/>
      <c r="G68" s="58"/>
      <c r="H68" s="74"/>
      <c r="I68" s="79"/>
      <c r="J68" s="71"/>
      <c r="K68" s="75"/>
      <c r="L68" s="57"/>
      <c r="M68" s="74"/>
      <c r="N68" s="79"/>
      <c r="O68" s="71"/>
      <c r="P68" s="132"/>
      <c r="Q68" s="130"/>
      <c r="R68" s="74"/>
      <c r="S68" s="79"/>
      <c r="T68" s="71"/>
      <c r="U68" s="133"/>
      <c r="V68" s="130"/>
      <c r="W68" s="74"/>
      <c r="X68" s="79"/>
      <c r="Y68" s="71"/>
      <c r="Z68" s="133"/>
      <c r="AA68" s="37"/>
    </row>
    <row r="69" ht="15.75" customHeight="1">
      <c r="A69" s="37"/>
      <c r="B69" s="57"/>
      <c r="C69" s="74"/>
      <c r="D69" s="70"/>
      <c r="E69" s="71"/>
      <c r="F69" s="62"/>
      <c r="G69" s="58"/>
      <c r="H69" s="74"/>
      <c r="I69" s="70"/>
      <c r="J69" s="71"/>
      <c r="K69" s="62"/>
      <c r="L69" s="57"/>
      <c r="M69" s="74"/>
      <c r="N69" s="70"/>
      <c r="O69" s="71"/>
      <c r="P69" s="129"/>
      <c r="Q69" s="130"/>
      <c r="R69" s="74"/>
      <c r="S69" s="70"/>
      <c r="T69" s="71"/>
      <c r="U69" s="131"/>
      <c r="V69" s="130"/>
      <c r="W69" s="74"/>
      <c r="X69" s="70"/>
      <c r="Y69" s="71"/>
      <c r="Z69" s="131"/>
      <c r="AA69" s="37"/>
    </row>
    <row r="70" ht="15.75" customHeight="1">
      <c r="A70" s="37"/>
      <c r="B70" s="57"/>
      <c r="C70" s="74"/>
      <c r="D70" s="70"/>
      <c r="E70" s="71"/>
      <c r="F70" s="75"/>
      <c r="G70" s="58"/>
      <c r="H70" s="74"/>
      <c r="I70" s="70"/>
      <c r="J70" s="71"/>
      <c r="K70" s="75"/>
      <c r="L70" s="57"/>
      <c r="M70" s="74"/>
      <c r="N70" s="70"/>
      <c r="O70" s="71"/>
      <c r="P70" s="132"/>
      <c r="Q70" s="130"/>
      <c r="R70" s="74"/>
      <c r="S70" s="70"/>
      <c r="T70" s="71"/>
      <c r="U70" s="133"/>
      <c r="V70" s="130"/>
      <c r="W70" s="74"/>
      <c r="X70" s="70"/>
      <c r="Y70" s="71"/>
      <c r="Z70" s="133"/>
      <c r="AA70" s="37"/>
    </row>
    <row r="71" ht="15.75" customHeight="1">
      <c r="A71" s="37"/>
      <c r="B71" s="57"/>
      <c r="C71" s="78"/>
      <c r="D71" s="79"/>
      <c r="E71" s="80"/>
      <c r="F71" s="75"/>
      <c r="G71" s="58"/>
      <c r="H71" s="78"/>
      <c r="I71" s="79"/>
      <c r="J71" s="80"/>
      <c r="K71" s="75"/>
      <c r="L71" s="57"/>
      <c r="M71" s="78"/>
      <c r="N71" s="79"/>
      <c r="O71" s="80"/>
      <c r="P71" s="132"/>
      <c r="Q71" s="130"/>
      <c r="R71" s="78"/>
      <c r="S71" s="79"/>
      <c r="T71" s="80"/>
      <c r="U71" s="133"/>
      <c r="V71" s="130"/>
      <c r="W71" s="78"/>
      <c r="X71" s="79"/>
      <c r="Y71" s="80"/>
      <c r="Z71" s="133"/>
      <c r="AA71" s="37"/>
    </row>
    <row r="72" ht="15.75" customHeight="1">
      <c r="A72" s="82"/>
      <c r="B72" s="91"/>
      <c r="C72" s="89"/>
      <c r="D72" s="90"/>
      <c r="E72" s="92"/>
      <c r="F72" s="93"/>
      <c r="G72" s="115"/>
      <c r="H72" s="111"/>
      <c r="I72" s="112"/>
      <c r="J72" s="113"/>
      <c r="K72" s="114"/>
      <c r="L72" s="110"/>
      <c r="M72" s="111"/>
      <c r="N72" s="112"/>
      <c r="O72" s="113"/>
      <c r="P72" s="134"/>
      <c r="Q72" s="135"/>
      <c r="R72" s="111"/>
      <c r="S72" s="112"/>
      <c r="T72" s="113"/>
      <c r="U72" s="136"/>
      <c r="V72" s="135"/>
      <c r="W72" s="111"/>
      <c r="X72" s="112"/>
      <c r="Y72" s="113"/>
      <c r="Z72" s="136"/>
      <c r="AA72" s="82"/>
    </row>
    <row r="73" ht="15.75" customHeight="1">
      <c r="A73" s="97">
        <v>29.0</v>
      </c>
      <c r="B73" s="137">
        <v>30.0</v>
      </c>
      <c r="C73" s="21"/>
      <c r="D73" s="21"/>
      <c r="E73" s="21"/>
      <c r="F73" s="22"/>
      <c r="G73" s="138"/>
      <c r="L73" s="138"/>
      <c r="Q73" s="138"/>
      <c r="V73" s="106"/>
      <c r="W73" s="106"/>
      <c r="X73" s="106"/>
      <c r="Y73" s="106"/>
      <c r="Z73" s="106"/>
      <c r="AA73" s="107"/>
    </row>
    <row r="74" ht="15.75" customHeight="1">
      <c r="A74" s="99"/>
      <c r="B74" s="149" t="s">
        <v>8</v>
      </c>
      <c r="C74" s="101" t="s">
        <v>9</v>
      </c>
      <c r="D74" s="108" t="s">
        <v>10</v>
      </c>
      <c r="E74" s="102" t="s">
        <v>11</v>
      </c>
      <c r="F74" s="102" t="s">
        <v>12</v>
      </c>
      <c r="G74" s="150"/>
      <c r="H74" s="141"/>
      <c r="I74" s="141"/>
      <c r="J74" s="141"/>
      <c r="K74" s="141"/>
      <c r="L74" s="150"/>
      <c r="M74" s="141"/>
      <c r="N74" s="141"/>
      <c r="O74" s="141"/>
      <c r="P74" s="141"/>
      <c r="Q74" s="140"/>
      <c r="R74" s="141"/>
      <c r="S74" s="141"/>
      <c r="T74" s="141"/>
      <c r="U74" s="141"/>
      <c r="V74" s="106"/>
      <c r="W74" s="106"/>
      <c r="X74" s="106"/>
      <c r="Y74" s="106"/>
      <c r="Z74" s="106"/>
      <c r="AA74" s="107"/>
    </row>
    <row r="75" ht="15.75" customHeight="1">
      <c r="A75" s="37"/>
      <c r="B75" s="126" t="str">
        <f>IFERROR(__xludf.DUMMYFUNCTION("QUERY(BDIMPORTADO!A2:L1000,""select L, B, D, H, G WHERE K= date'2019-09-30' "",-1)"),"#N/A")</f>
        <v>#N/A</v>
      </c>
      <c r="C75" s="45"/>
      <c r="D75" s="47"/>
      <c r="E75" s="48"/>
      <c r="F75" s="127"/>
      <c r="G75" s="120"/>
      <c r="H75" s="118"/>
      <c r="I75" s="119"/>
      <c r="J75" s="118"/>
      <c r="K75" s="118"/>
      <c r="L75" s="120"/>
      <c r="M75" s="118"/>
      <c r="N75" s="119"/>
      <c r="O75" s="118"/>
      <c r="P75" s="118"/>
      <c r="Q75" s="117"/>
      <c r="R75" s="118"/>
      <c r="S75" s="119"/>
      <c r="T75" s="118"/>
      <c r="U75" s="118"/>
      <c r="V75" s="106"/>
      <c r="W75" s="106"/>
      <c r="X75" s="106"/>
      <c r="Y75" s="106"/>
      <c r="Z75" s="106"/>
      <c r="AA75" s="107"/>
    </row>
    <row r="76" ht="15.75" customHeight="1">
      <c r="A76" s="37"/>
      <c r="B76" s="128"/>
      <c r="C76" s="96"/>
      <c r="D76" s="47"/>
      <c r="E76" s="48"/>
      <c r="F76" s="127"/>
      <c r="G76" s="120"/>
      <c r="H76" s="118"/>
      <c r="I76" s="119"/>
      <c r="J76" s="118"/>
      <c r="K76" s="118"/>
      <c r="L76" s="120"/>
      <c r="M76" s="118"/>
      <c r="N76" s="119"/>
      <c r="O76" s="118"/>
      <c r="P76" s="118"/>
      <c r="Q76" s="117"/>
      <c r="R76" s="118"/>
      <c r="S76" s="119"/>
      <c r="T76" s="118"/>
      <c r="U76" s="118"/>
      <c r="V76" s="106"/>
      <c r="W76" s="106"/>
      <c r="X76" s="106"/>
      <c r="Y76" s="106"/>
      <c r="Z76" s="106"/>
      <c r="AA76" s="107"/>
    </row>
    <row r="77" ht="15.75" customHeight="1">
      <c r="A77" s="37"/>
      <c r="B77" s="128"/>
      <c r="C77" s="96"/>
      <c r="D77" s="47"/>
      <c r="E77" s="48"/>
      <c r="F77" s="127"/>
      <c r="G77" s="120"/>
      <c r="H77" s="118"/>
      <c r="I77" s="119"/>
      <c r="J77" s="118"/>
      <c r="K77" s="118"/>
      <c r="L77" s="120"/>
      <c r="M77" s="118"/>
      <c r="N77" s="119"/>
      <c r="O77" s="118"/>
      <c r="P77" s="118"/>
      <c r="Q77" s="117"/>
      <c r="R77" s="118"/>
      <c r="S77" s="119"/>
      <c r="T77" s="118"/>
      <c r="U77" s="118"/>
      <c r="V77" s="106"/>
      <c r="W77" s="106"/>
      <c r="X77" s="106"/>
      <c r="Y77" s="106"/>
      <c r="Z77" s="106"/>
      <c r="AA77" s="107"/>
    </row>
    <row r="78" ht="15.75" customHeight="1">
      <c r="A78" s="37"/>
      <c r="B78" s="128"/>
      <c r="C78" s="96"/>
      <c r="D78" s="47"/>
      <c r="E78" s="48"/>
      <c r="F78" s="127"/>
      <c r="G78" s="120"/>
      <c r="H78" s="118"/>
      <c r="I78" s="119"/>
      <c r="J78" s="118"/>
      <c r="K78" s="118"/>
      <c r="L78" s="120"/>
      <c r="M78" s="118"/>
      <c r="N78" s="119"/>
      <c r="O78" s="118"/>
      <c r="P78" s="118"/>
      <c r="Q78" s="117"/>
      <c r="R78" s="118"/>
      <c r="S78" s="119"/>
      <c r="T78" s="118"/>
      <c r="U78" s="118"/>
      <c r="V78" s="106"/>
      <c r="W78" s="106"/>
      <c r="X78" s="106"/>
      <c r="Y78" s="106"/>
      <c r="Z78" s="106"/>
      <c r="AA78" s="107"/>
    </row>
    <row r="79" ht="15.75" customHeight="1">
      <c r="A79" s="37"/>
      <c r="B79" s="130"/>
      <c r="C79" s="59"/>
      <c r="D79" s="60"/>
      <c r="E79" s="61"/>
      <c r="F79" s="131"/>
      <c r="G79" s="120"/>
      <c r="H79" s="118"/>
      <c r="I79" s="119"/>
      <c r="J79" s="118"/>
      <c r="K79" s="118"/>
      <c r="L79" s="120"/>
      <c r="M79" s="118"/>
      <c r="N79" s="119"/>
      <c r="O79" s="118"/>
      <c r="P79" s="118"/>
      <c r="Q79" s="117"/>
      <c r="R79" s="118"/>
      <c r="S79" s="119"/>
      <c r="T79" s="118"/>
      <c r="U79" s="118"/>
      <c r="V79" s="106"/>
      <c r="W79" s="106"/>
      <c r="X79" s="106"/>
      <c r="Y79" s="106"/>
      <c r="Z79" s="106"/>
      <c r="AA79" s="107"/>
    </row>
    <row r="80" ht="15.75" customHeight="1">
      <c r="A80" s="37"/>
      <c r="B80" s="130"/>
      <c r="C80" s="59"/>
      <c r="D80" s="60"/>
      <c r="E80" s="61"/>
      <c r="F80" s="131"/>
      <c r="G80" s="120"/>
      <c r="H80" s="118"/>
      <c r="I80" s="119"/>
      <c r="J80" s="118"/>
      <c r="K80" s="118"/>
      <c r="L80" s="120"/>
      <c r="M80" s="118"/>
      <c r="N80" s="119"/>
      <c r="O80" s="118"/>
      <c r="P80" s="118"/>
      <c r="Q80" s="117"/>
      <c r="R80" s="118"/>
      <c r="S80" s="119"/>
      <c r="T80" s="118"/>
      <c r="U80" s="118"/>
      <c r="V80" s="106"/>
      <c r="W80" s="106"/>
      <c r="X80" s="106"/>
      <c r="Y80" s="106"/>
      <c r="Z80" s="106"/>
      <c r="AA80" s="107"/>
    </row>
    <row r="81" ht="15.75" customHeight="1">
      <c r="A81" s="37"/>
      <c r="B81" s="130"/>
      <c r="C81" s="68"/>
      <c r="D81" s="70"/>
      <c r="E81" s="71"/>
      <c r="F81" s="131"/>
      <c r="G81" s="120"/>
      <c r="H81" s="142"/>
      <c r="I81" s="146"/>
      <c r="J81" s="147"/>
      <c r="K81" s="118"/>
      <c r="L81" s="120"/>
      <c r="M81" s="142"/>
      <c r="N81" s="146"/>
      <c r="O81" s="147"/>
      <c r="P81" s="118"/>
      <c r="Q81" s="117"/>
      <c r="R81" s="142"/>
      <c r="S81" s="146"/>
      <c r="T81" s="147"/>
      <c r="U81" s="118"/>
      <c r="V81" s="106"/>
      <c r="W81" s="106"/>
      <c r="X81" s="106"/>
      <c r="Y81" s="106"/>
      <c r="Z81" s="106"/>
      <c r="AA81" s="107"/>
    </row>
    <row r="82" ht="15.75" customHeight="1">
      <c r="A82" s="37"/>
      <c r="B82" s="130"/>
      <c r="C82" s="74"/>
      <c r="D82" s="70"/>
      <c r="E82" s="71"/>
      <c r="F82" s="133"/>
      <c r="G82" s="120"/>
      <c r="H82" s="147"/>
      <c r="I82" s="146"/>
      <c r="J82" s="147"/>
      <c r="K82" s="147"/>
      <c r="L82" s="120"/>
      <c r="M82" s="147"/>
      <c r="N82" s="146"/>
      <c r="O82" s="147"/>
      <c r="P82" s="147"/>
      <c r="Q82" s="117"/>
      <c r="R82" s="147"/>
      <c r="S82" s="146"/>
      <c r="T82" s="147"/>
      <c r="U82" s="147"/>
      <c r="V82" s="106"/>
      <c r="W82" s="106"/>
      <c r="X82" s="106"/>
      <c r="Y82" s="106"/>
      <c r="Z82" s="106"/>
      <c r="AA82" s="107"/>
    </row>
    <row r="83" ht="15.75" customHeight="1">
      <c r="A83" s="37"/>
      <c r="B83" s="130"/>
      <c r="C83" s="78"/>
      <c r="D83" s="79"/>
      <c r="E83" s="80"/>
      <c r="F83" s="133"/>
      <c r="G83" s="120"/>
      <c r="H83" s="147"/>
      <c r="I83" s="146"/>
      <c r="J83" s="147"/>
      <c r="K83" s="147"/>
      <c r="L83" s="120"/>
      <c r="M83" s="147"/>
      <c r="N83" s="146"/>
      <c r="O83" s="147"/>
      <c r="P83" s="147"/>
      <c r="Q83" s="117"/>
      <c r="R83" s="147"/>
      <c r="S83" s="146"/>
      <c r="T83" s="147"/>
      <c r="U83" s="147"/>
      <c r="V83" s="106"/>
      <c r="W83" s="106"/>
      <c r="X83" s="106"/>
      <c r="Y83" s="106"/>
      <c r="Z83" s="106"/>
      <c r="AA83" s="107"/>
    </row>
    <row r="84" ht="15.75" customHeight="1">
      <c r="A84" s="37"/>
      <c r="B84" s="130"/>
      <c r="C84" s="74"/>
      <c r="D84" s="79"/>
      <c r="E84" s="71"/>
      <c r="F84" s="133"/>
      <c r="G84" s="120"/>
      <c r="H84" s="147"/>
      <c r="I84" s="146"/>
      <c r="J84" s="147"/>
      <c r="K84" s="147"/>
      <c r="L84" s="120"/>
      <c r="M84" s="147"/>
      <c r="N84" s="146"/>
      <c r="O84" s="147"/>
      <c r="P84" s="147"/>
      <c r="Q84" s="117"/>
      <c r="R84" s="147"/>
      <c r="S84" s="146"/>
      <c r="T84" s="147"/>
      <c r="U84" s="147"/>
      <c r="V84" s="106"/>
      <c r="W84" s="106"/>
      <c r="X84" s="106"/>
      <c r="Y84" s="106"/>
      <c r="Z84" s="106"/>
      <c r="AA84" s="107"/>
    </row>
    <row r="85" ht="15.75" customHeight="1">
      <c r="A85" s="37"/>
      <c r="B85" s="130"/>
      <c r="C85" s="74"/>
      <c r="D85" s="79"/>
      <c r="E85" s="71"/>
      <c r="F85" s="133"/>
      <c r="G85" s="120"/>
      <c r="H85" s="147"/>
      <c r="I85" s="146"/>
      <c r="J85" s="147"/>
      <c r="K85" s="147"/>
      <c r="L85" s="120"/>
      <c r="M85" s="147"/>
      <c r="N85" s="146"/>
      <c r="O85" s="147"/>
      <c r="P85" s="147"/>
      <c r="Q85" s="117"/>
      <c r="R85" s="147"/>
      <c r="S85" s="146"/>
      <c r="T85" s="147"/>
      <c r="U85" s="147"/>
      <c r="V85" s="106"/>
      <c r="W85" s="106"/>
      <c r="X85" s="106"/>
      <c r="Y85" s="106"/>
      <c r="Z85" s="106"/>
      <c r="AA85" s="107"/>
    </row>
    <row r="86" ht="15.75" customHeight="1">
      <c r="A86" s="37"/>
      <c r="B86" s="130"/>
      <c r="C86" s="74"/>
      <c r="D86" s="70"/>
      <c r="E86" s="71"/>
      <c r="F86" s="131"/>
      <c r="G86" s="120"/>
      <c r="H86" s="147"/>
      <c r="I86" s="146"/>
      <c r="J86" s="147"/>
      <c r="K86" s="118"/>
      <c r="L86" s="120"/>
      <c r="M86" s="147"/>
      <c r="N86" s="146"/>
      <c r="O86" s="147"/>
      <c r="P86" s="118"/>
      <c r="Q86" s="117"/>
      <c r="R86" s="147"/>
      <c r="S86" s="146"/>
      <c r="T86" s="147"/>
      <c r="U86" s="118"/>
      <c r="V86" s="106"/>
      <c r="W86" s="106"/>
      <c r="X86" s="106"/>
      <c r="Y86" s="106"/>
      <c r="Z86" s="106"/>
      <c r="AA86" s="107"/>
    </row>
    <row r="87" ht="15.75" customHeight="1">
      <c r="A87" s="37"/>
      <c r="B87" s="130"/>
      <c r="C87" s="74"/>
      <c r="D87" s="70"/>
      <c r="E87" s="71"/>
      <c r="F87" s="133"/>
      <c r="G87" s="120"/>
      <c r="H87" s="147"/>
      <c r="I87" s="146"/>
      <c r="J87" s="147"/>
      <c r="K87" s="147"/>
      <c r="L87" s="120"/>
      <c r="M87" s="147"/>
      <c r="N87" s="146"/>
      <c r="O87" s="147"/>
      <c r="P87" s="147"/>
      <c r="Q87" s="117"/>
      <c r="R87" s="147"/>
      <c r="S87" s="146"/>
      <c r="T87" s="147"/>
      <c r="U87" s="147"/>
      <c r="V87" s="106"/>
      <c r="W87" s="106"/>
      <c r="X87" s="106"/>
      <c r="Y87" s="106"/>
      <c r="Z87" s="106"/>
      <c r="AA87" s="107"/>
    </row>
    <row r="88" ht="15.75" customHeight="1">
      <c r="A88" s="37"/>
      <c r="B88" s="130"/>
      <c r="C88" s="78"/>
      <c r="D88" s="79"/>
      <c r="E88" s="80"/>
      <c r="F88" s="133"/>
      <c r="G88" s="120"/>
      <c r="H88" s="147"/>
      <c r="I88" s="146"/>
      <c r="J88" s="147"/>
      <c r="K88" s="147"/>
      <c r="L88" s="120"/>
      <c r="M88" s="147"/>
      <c r="N88" s="146"/>
      <c r="O88" s="147"/>
      <c r="P88" s="147"/>
      <c r="Q88" s="117"/>
      <c r="R88" s="147"/>
      <c r="S88" s="146"/>
      <c r="T88" s="147"/>
      <c r="U88" s="147"/>
      <c r="V88" s="106"/>
      <c r="W88" s="106"/>
      <c r="X88" s="106"/>
      <c r="Y88" s="106"/>
      <c r="Z88" s="106"/>
      <c r="AA88" s="107"/>
    </row>
    <row r="89" ht="15.75" customHeight="1">
      <c r="A89" s="82"/>
      <c r="B89" s="135"/>
      <c r="C89" s="111"/>
      <c r="D89" s="112"/>
      <c r="E89" s="113"/>
      <c r="F89" s="136"/>
      <c r="G89" s="120"/>
      <c r="H89" s="118"/>
      <c r="I89" s="119"/>
      <c r="J89" s="118"/>
      <c r="K89" s="118"/>
      <c r="L89" s="120"/>
      <c r="M89" s="118"/>
      <c r="N89" s="119"/>
      <c r="O89" s="118"/>
      <c r="P89" s="118"/>
      <c r="Q89" s="117"/>
      <c r="R89" s="118"/>
      <c r="S89" s="119"/>
      <c r="T89" s="118"/>
      <c r="U89" s="118"/>
      <c r="X89" s="116"/>
      <c r="Y89" s="116"/>
    </row>
  </sheetData>
  <mergeCells count="40">
    <mergeCell ref="A23:A38"/>
    <mergeCell ref="A6:A21"/>
    <mergeCell ref="A74:A89"/>
    <mergeCell ref="A57:A72"/>
    <mergeCell ref="B39:F39"/>
    <mergeCell ref="B56:F56"/>
    <mergeCell ref="B73:F73"/>
    <mergeCell ref="C4:F4"/>
    <mergeCell ref="C2:G2"/>
    <mergeCell ref="H2:I2"/>
    <mergeCell ref="B5:F5"/>
    <mergeCell ref="L73:P73"/>
    <mergeCell ref="Q73:U73"/>
    <mergeCell ref="G73:K73"/>
    <mergeCell ref="Q56:U56"/>
    <mergeCell ref="G56:K56"/>
    <mergeCell ref="L56:P56"/>
    <mergeCell ref="Q5:U5"/>
    <mergeCell ref="H4:K4"/>
    <mergeCell ref="R4:U4"/>
    <mergeCell ref="M4:P4"/>
    <mergeCell ref="L5:P5"/>
    <mergeCell ref="G5:K5"/>
    <mergeCell ref="L39:P39"/>
    <mergeCell ref="Q39:U39"/>
    <mergeCell ref="G22:K22"/>
    <mergeCell ref="L22:P22"/>
    <mergeCell ref="A40:A55"/>
    <mergeCell ref="G39:K39"/>
    <mergeCell ref="B22:F22"/>
    <mergeCell ref="Q22:U22"/>
    <mergeCell ref="AA7:AA21"/>
    <mergeCell ref="V22:Z22"/>
    <mergeCell ref="V39:Z39"/>
    <mergeCell ref="AA41:AA55"/>
    <mergeCell ref="AA24:AA38"/>
    <mergeCell ref="AA58:AA72"/>
    <mergeCell ref="V56:Z56"/>
    <mergeCell ref="V5:Z5"/>
    <mergeCell ref="W4:Z4"/>
  </mergeCells>
  <printOptions/>
  <pageMargins bottom="0.787401575" footer="0.0" header="0.0" left="0.511811024" right="0.511811024" top="0.787401575"/>
  <pageSetup orientation="landscape"/>
  <drawing r:id="rId1"/>
</worksheet>
</file>